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nik\Documents\FunXExcel Channel\17. Kaggle\Titanic Competition\"/>
    </mc:Choice>
  </mc:AlternateContent>
  <xr:revisionPtr revIDLastSave="0" documentId="13_ncr:1_{F8CCFA4F-859F-4CED-860D-DE9BD297CA70}" xr6:coauthVersionLast="43" xr6:coauthVersionMax="43" xr10:uidLastSave="{00000000-0000-0000-0000-000000000000}"/>
  <bookViews>
    <workbookView xWindow="-108" yWindow="-108" windowWidth="23256" windowHeight="12576" xr2:uid="{EDFBF5CC-2928-4C3E-80F0-77045550E38D}"/>
  </bookViews>
  <sheets>
    <sheet name="TitanicAll" sheetId="1" r:id="rId1"/>
    <sheet name="Sheet3" sheetId="8" r:id="rId2"/>
    <sheet name="Clean_Cabin" sheetId="7" r:id="rId3"/>
    <sheet name="Cleaning_Embarked" sheetId="2" r:id="rId4"/>
    <sheet name="Clean_Age" sheetId="5" r:id="rId5"/>
  </sheets>
  <definedNames>
    <definedName name="_xlnm._FilterDatabase" localSheetId="0" hidden="1">TitanicAll!$A$2:$U$1311</definedName>
    <definedName name="Age">TitanicAll!$F$3:$F$1311</definedName>
    <definedName name="Avg_Age">Clean_Age!$I$3:$I$8</definedName>
    <definedName name="Cabin">TitanicAll!$K$3:$K$1311</definedName>
    <definedName name="Cabin_1">TitanicAll!$Q$3:$Q$1311</definedName>
    <definedName name="Embarked">TitanicAll!$L$3:$L$1311</definedName>
    <definedName name="Embarked_1">TitanicAll!$M$3:$M$1311</definedName>
    <definedName name="Family">TitanicAll!$R$3:$R$1311</definedName>
    <definedName name="Fare">TitanicAll!$J$3:$J$1311</definedName>
    <definedName name="IsAlone">TitanicAll!$S$3:$S$1311</definedName>
    <definedName name="Name">TitanicAll!$D$3:$D$1311</definedName>
    <definedName name="Parch">TitanicAll!$H$3:$H$1311</definedName>
    <definedName name="PassengerId">TitanicAll!$A$3:$A$1311</definedName>
    <definedName name="Pclass">TitanicAll!$C$3:$C$1311</definedName>
    <definedName name="Pclass_Age">Clean_Age!$G$3:$G$8</definedName>
    <definedName name="Sex">TitanicAll!$E$3:$E$1311</definedName>
    <definedName name="Sex_1">TitanicAll!$P$3:$P$1311</definedName>
    <definedName name="Sex_Age">Clean_Age!$H$3:$H$8</definedName>
    <definedName name="SibSp">TitanicAll!$G$3:$G$1311</definedName>
    <definedName name="Survived">TitanicAll!$B$3:$B$1311</definedName>
    <definedName name="Ticket">TitanicAll!$I$3:$I$1311</definedName>
    <definedName name="Title_1">TitanicAll!$U$3:$U$1311</definedName>
    <definedName name="Title_Inter">TitanicAll!$T$3:$T$1311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G1" i="8"/>
  <c r="G4" i="8"/>
  <c r="G5" i="8"/>
  <c r="G6" i="8"/>
  <c r="G7" i="8"/>
  <c r="G3" i="8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3" i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3" i="8"/>
  <c r="S694" i="1"/>
  <c r="S725" i="1"/>
  <c r="S822" i="1"/>
  <c r="S853" i="1"/>
  <c r="S950" i="1"/>
  <c r="S981" i="1"/>
  <c r="S1078" i="1"/>
  <c r="S1109" i="1"/>
  <c r="S1206" i="1"/>
  <c r="S1237" i="1"/>
  <c r="S1300" i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3" i="1"/>
  <c r="S3" i="1" s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3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4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3" i="1"/>
  <c r="H4" i="7" l="1"/>
  <c r="P1" i="1"/>
  <c r="H11" i="7"/>
  <c r="H9" i="7"/>
  <c r="H8" i="7"/>
  <c r="H10" i="7"/>
  <c r="H7" i="7"/>
  <c r="H6" i="7"/>
  <c r="Q1" i="1"/>
  <c r="H5" i="7"/>
  <c r="H3" i="7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1" i="1"/>
  <c r="O23" i="1"/>
  <c r="O24" i="1"/>
  <c r="O25" i="1"/>
  <c r="O26" i="1"/>
  <c r="O27" i="1"/>
  <c r="O28" i="1"/>
  <c r="O30" i="1"/>
  <c r="O33" i="1"/>
  <c r="O36" i="1"/>
  <c r="O37" i="1"/>
  <c r="O38" i="1"/>
  <c r="O40" i="1"/>
  <c r="O41" i="1"/>
  <c r="O42" i="1"/>
  <c r="O43" i="1"/>
  <c r="O44" i="1"/>
  <c r="O46" i="1"/>
  <c r="O47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9" i="1"/>
  <c r="O70" i="1"/>
  <c r="O71" i="1"/>
  <c r="O72" i="1"/>
  <c r="O73" i="1"/>
  <c r="O74" i="1"/>
  <c r="O75" i="1"/>
  <c r="O76" i="1"/>
  <c r="O77" i="1"/>
  <c r="O78" i="1"/>
  <c r="O81" i="1"/>
  <c r="O82" i="1"/>
  <c r="O83" i="1"/>
  <c r="O84" i="1"/>
  <c r="O86" i="1"/>
  <c r="O87" i="1"/>
  <c r="O88" i="1"/>
  <c r="O89" i="1"/>
  <c r="O91" i="1"/>
  <c r="O92" i="1"/>
  <c r="O93" i="1"/>
  <c r="O94" i="1"/>
  <c r="O95" i="1"/>
  <c r="O96" i="1"/>
  <c r="O97" i="1"/>
  <c r="O99" i="1"/>
  <c r="O100" i="1"/>
  <c r="O101" i="1"/>
  <c r="O102" i="1"/>
  <c r="O103" i="1"/>
  <c r="O105" i="1"/>
  <c r="O106" i="1"/>
  <c r="O107" i="1"/>
  <c r="O108" i="1"/>
  <c r="O109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5" i="1"/>
  <c r="O126" i="1"/>
  <c r="O127" i="1"/>
  <c r="O128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8" i="1"/>
  <c r="O159" i="1"/>
  <c r="O160" i="1"/>
  <c r="O163" i="1"/>
  <c r="O164" i="1"/>
  <c r="O165" i="1"/>
  <c r="O166" i="1"/>
  <c r="O167" i="1"/>
  <c r="O168" i="1"/>
  <c r="O170" i="1"/>
  <c r="O172" i="1"/>
  <c r="O173" i="1"/>
  <c r="O174" i="1"/>
  <c r="O175" i="1"/>
  <c r="O176" i="1"/>
  <c r="O177" i="1"/>
  <c r="O178" i="1"/>
  <c r="O180" i="1"/>
  <c r="O181" i="1"/>
  <c r="O182" i="1"/>
  <c r="O185" i="1"/>
  <c r="O186" i="1"/>
  <c r="O187" i="1"/>
  <c r="O190" i="1"/>
  <c r="O191" i="1"/>
  <c r="O192" i="1"/>
  <c r="O193" i="1"/>
  <c r="O194" i="1"/>
  <c r="O195" i="1"/>
  <c r="O196" i="1"/>
  <c r="O197" i="1"/>
  <c r="O198" i="1"/>
  <c r="O200" i="1"/>
  <c r="O202" i="1"/>
  <c r="O203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8" i="1"/>
  <c r="O219" i="1"/>
  <c r="O220" i="1"/>
  <c r="O221" i="1"/>
  <c r="O222" i="1"/>
  <c r="O223" i="1"/>
  <c r="O224" i="1"/>
  <c r="O225" i="1"/>
  <c r="O227" i="1"/>
  <c r="O228" i="1"/>
  <c r="O229" i="1"/>
  <c r="O230" i="1"/>
  <c r="O231" i="1"/>
  <c r="O233" i="1"/>
  <c r="O234" i="1"/>
  <c r="O235" i="1"/>
  <c r="O236" i="1"/>
  <c r="O237" i="1"/>
  <c r="O239" i="1"/>
  <c r="O240" i="1"/>
  <c r="O241" i="1"/>
  <c r="O242" i="1"/>
  <c r="O245" i="1"/>
  <c r="O246" i="1"/>
  <c r="O247" i="1"/>
  <c r="O248" i="1"/>
  <c r="O249" i="1"/>
  <c r="O250" i="1"/>
  <c r="O251" i="1"/>
  <c r="O252" i="1"/>
  <c r="O254" i="1"/>
  <c r="O255" i="1"/>
  <c r="O256" i="1"/>
  <c r="O257" i="1"/>
  <c r="O258" i="1"/>
  <c r="O260" i="1"/>
  <c r="O261" i="1"/>
  <c r="O262" i="1"/>
  <c r="O264" i="1"/>
  <c r="O265" i="1"/>
  <c r="O266" i="1"/>
  <c r="O268" i="1"/>
  <c r="O269" i="1"/>
  <c r="O270" i="1"/>
  <c r="O271" i="1"/>
  <c r="O272" i="1"/>
  <c r="O274" i="1"/>
  <c r="O275" i="1"/>
  <c r="O276" i="1"/>
  <c r="O278" i="1"/>
  <c r="O279" i="1"/>
  <c r="O281" i="1"/>
  <c r="O282" i="1"/>
  <c r="O283" i="1"/>
  <c r="O284" i="1"/>
  <c r="O285" i="1"/>
  <c r="O286" i="1"/>
  <c r="O288" i="1"/>
  <c r="O289" i="1"/>
  <c r="O290" i="1"/>
  <c r="O291" i="1"/>
  <c r="O292" i="1"/>
  <c r="O293" i="1"/>
  <c r="O294" i="1"/>
  <c r="O295" i="1"/>
  <c r="O296" i="1"/>
  <c r="O297" i="1"/>
  <c r="O299" i="1"/>
  <c r="O300" i="1"/>
  <c r="O302" i="1"/>
  <c r="O305" i="1"/>
  <c r="O308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4" i="1"/>
  <c r="O335" i="1"/>
  <c r="O336" i="1"/>
  <c r="O339" i="1"/>
  <c r="O340" i="1"/>
  <c r="O341" i="1"/>
  <c r="O342" i="1"/>
  <c r="O343" i="1"/>
  <c r="O344" i="1"/>
  <c r="O345" i="1"/>
  <c r="O346" i="1"/>
  <c r="O347" i="1"/>
  <c r="O348" i="1"/>
  <c r="O349" i="1"/>
  <c r="O351" i="1"/>
  <c r="O352" i="1"/>
  <c r="O353" i="1"/>
  <c r="O355" i="1"/>
  <c r="O356" i="1"/>
  <c r="O358" i="1"/>
  <c r="O359" i="1"/>
  <c r="O360" i="1"/>
  <c r="O363" i="1"/>
  <c r="O364" i="1"/>
  <c r="O365" i="1"/>
  <c r="O366" i="1"/>
  <c r="O368" i="1"/>
  <c r="O369" i="1"/>
  <c r="O372" i="1"/>
  <c r="O373" i="1"/>
  <c r="O374" i="1"/>
  <c r="O375" i="1"/>
  <c r="O376" i="1"/>
  <c r="O377" i="1"/>
  <c r="O379" i="1"/>
  <c r="O380" i="1"/>
  <c r="O381" i="1"/>
  <c r="O382" i="1"/>
  <c r="O383" i="1"/>
  <c r="O384" i="1"/>
  <c r="O385" i="1"/>
  <c r="O386" i="1"/>
  <c r="O388" i="1"/>
  <c r="O389" i="1"/>
  <c r="O390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5" i="1"/>
  <c r="O417" i="1"/>
  <c r="O419" i="1"/>
  <c r="O420" i="1"/>
  <c r="O421" i="1"/>
  <c r="O422" i="1"/>
  <c r="O424" i="1"/>
  <c r="O425" i="1"/>
  <c r="O426" i="1"/>
  <c r="O427" i="1"/>
  <c r="O429" i="1"/>
  <c r="O430" i="1"/>
  <c r="O432" i="1"/>
  <c r="O433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8" i="1"/>
  <c r="O449" i="1"/>
  <c r="O450" i="1"/>
  <c r="O451" i="1"/>
  <c r="O452" i="1"/>
  <c r="O453" i="1"/>
  <c r="O455" i="1"/>
  <c r="O456" i="1"/>
  <c r="O458" i="1"/>
  <c r="O459" i="1"/>
  <c r="O461" i="1"/>
  <c r="O463" i="1"/>
  <c r="O464" i="1"/>
  <c r="O465" i="1"/>
  <c r="O466" i="1"/>
  <c r="O468" i="1"/>
  <c r="O470" i="1"/>
  <c r="O472" i="1"/>
  <c r="O474" i="1"/>
  <c r="O475" i="1"/>
  <c r="O476" i="1"/>
  <c r="O477" i="1"/>
  <c r="O479" i="1"/>
  <c r="O480" i="1"/>
  <c r="O481" i="1"/>
  <c r="O482" i="1"/>
  <c r="O483" i="1"/>
  <c r="O485" i="1"/>
  <c r="O486" i="1"/>
  <c r="O487" i="1"/>
  <c r="O489" i="1"/>
  <c r="O490" i="1"/>
  <c r="O491" i="1"/>
  <c r="O492" i="1"/>
  <c r="O494" i="1"/>
  <c r="O495" i="1"/>
  <c r="O496" i="1"/>
  <c r="O497" i="1"/>
  <c r="O499" i="1"/>
  <c r="O501" i="1"/>
  <c r="O502" i="1"/>
  <c r="O503" i="1"/>
  <c r="O504" i="1"/>
  <c r="O506" i="1"/>
  <c r="O507" i="1"/>
  <c r="O508" i="1"/>
  <c r="O509" i="1"/>
  <c r="O511" i="1"/>
  <c r="O512" i="1"/>
  <c r="O513" i="1"/>
  <c r="O515" i="1"/>
  <c r="O516" i="1"/>
  <c r="O517" i="1"/>
  <c r="O518" i="1"/>
  <c r="O519" i="1"/>
  <c r="O521" i="1"/>
  <c r="O522" i="1"/>
  <c r="O523" i="1"/>
  <c r="O524" i="1"/>
  <c r="O526" i="1"/>
  <c r="O528" i="1"/>
  <c r="O529" i="1"/>
  <c r="O531" i="1"/>
  <c r="O532" i="1"/>
  <c r="O533" i="1"/>
  <c r="O535" i="1"/>
  <c r="O537" i="1"/>
  <c r="O538" i="1"/>
  <c r="O539" i="1"/>
  <c r="O540" i="1"/>
  <c r="O542" i="1"/>
  <c r="O543" i="1"/>
  <c r="O544" i="1"/>
  <c r="O545" i="1"/>
  <c r="O546" i="1"/>
  <c r="O547" i="1"/>
  <c r="O548" i="1"/>
  <c r="O549" i="1"/>
  <c r="O551" i="1"/>
  <c r="O552" i="1"/>
  <c r="O553" i="1"/>
  <c r="O554" i="1"/>
  <c r="O556" i="1"/>
  <c r="O557" i="1"/>
  <c r="O558" i="1"/>
  <c r="O559" i="1"/>
  <c r="O561" i="1"/>
  <c r="O562" i="1"/>
  <c r="O564" i="1"/>
  <c r="O565" i="1"/>
  <c r="O568" i="1"/>
  <c r="O569" i="1"/>
  <c r="O570" i="1"/>
  <c r="O572" i="1"/>
  <c r="O573" i="1"/>
  <c r="O574" i="1"/>
  <c r="O575" i="1"/>
  <c r="O577" i="1"/>
  <c r="O578" i="1"/>
  <c r="O579" i="1"/>
  <c r="O580" i="1"/>
  <c r="O582" i="1"/>
  <c r="O583" i="1"/>
  <c r="O584" i="1"/>
  <c r="O585" i="1"/>
  <c r="O586" i="1"/>
  <c r="O588" i="1"/>
  <c r="O589" i="1"/>
  <c r="O590" i="1"/>
  <c r="O591" i="1"/>
  <c r="O593" i="1"/>
  <c r="O594" i="1"/>
  <c r="O595" i="1"/>
  <c r="O597" i="1"/>
  <c r="O598" i="1"/>
  <c r="O600" i="1"/>
  <c r="O602" i="1"/>
  <c r="O603" i="1"/>
  <c r="O606" i="1"/>
  <c r="O607" i="1"/>
  <c r="O608" i="1"/>
  <c r="O609" i="1"/>
  <c r="O610" i="1"/>
  <c r="O611" i="1"/>
  <c r="O612" i="1"/>
  <c r="O613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3" i="1"/>
  <c r="O634" i="1"/>
  <c r="O635" i="1"/>
  <c r="O637" i="1"/>
  <c r="O638" i="1"/>
  <c r="O639" i="1"/>
  <c r="O640" i="1"/>
  <c r="O641" i="1"/>
  <c r="O643" i="1"/>
  <c r="O644" i="1"/>
  <c r="O645" i="1"/>
  <c r="O647" i="1"/>
  <c r="O648" i="1"/>
  <c r="O649" i="1"/>
  <c r="O650" i="1"/>
  <c r="O652" i="1"/>
  <c r="O654" i="1"/>
  <c r="O655" i="1"/>
  <c r="O657" i="1"/>
  <c r="O658" i="1"/>
  <c r="O660" i="1"/>
  <c r="O661" i="1"/>
  <c r="O662" i="1"/>
  <c r="O663" i="1"/>
  <c r="O664" i="1"/>
  <c r="O665" i="1"/>
  <c r="O666" i="1"/>
  <c r="O667" i="1"/>
  <c r="O668" i="1"/>
  <c r="O669" i="1"/>
  <c r="O671" i="1"/>
  <c r="O673" i="1"/>
  <c r="O674" i="1"/>
  <c r="O675" i="1"/>
  <c r="O676" i="1"/>
  <c r="O678" i="1"/>
  <c r="O679" i="1"/>
  <c r="O680" i="1"/>
  <c r="O681" i="1"/>
  <c r="O682" i="1"/>
  <c r="O684" i="1"/>
  <c r="O685" i="1"/>
  <c r="O686" i="1"/>
  <c r="O687" i="1"/>
  <c r="O688" i="1"/>
  <c r="O689" i="1"/>
  <c r="O690" i="1"/>
  <c r="O691" i="1"/>
  <c r="O692" i="1"/>
  <c r="O693" i="1"/>
  <c r="O694" i="1"/>
  <c r="O696" i="1"/>
  <c r="O697" i="1"/>
  <c r="O698" i="1"/>
  <c r="O699" i="1"/>
  <c r="O701" i="1"/>
  <c r="O702" i="1"/>
  <c r="O703" i="1"/>
  <c r="O704" i="1"/>
  <c r="O705" i="1"/>
  <c r="O706" i="1"/>
  <c r="O707" i="1"/>
  <c r="O708" i="1"/>
  <c r="O709" i="1"/>
  <c r="O710" i="1"/>
  <c r="O711" i="1"/>
  <c r="O713" i="1"/>
  <c r="O715" i="1"/>
  <c r="O716" i="1"/>
  <c r="O717" i="1"/>
  <c r="O718" i="1"/>
  <c r="O719" i="1"/>
  <c r="O720" i="1"/>
  <c r="O722" i="1"/>
  <c r="O723" i="1"/>
  <c r="O724" i="1"/>
  <c r="O725" i="1"/>
  <c r="O726" i="1"/>
  <c r="O727" i="1"/>
  <c r="O728" i="1"/>
  <c r="O729" i="1"/>
  <c r="O731" i="1"/>
  <c r="O732" i="1"/>
  <c r="O733" i="1"/>
  <c r="O734" i="1"/>
  <c r="O736" i="1"/>
  <c r="O737" i="1"/>
  <c r="O738" i="1"/>
  <c r="O739" i="1"/>
  <c r="O740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4" i="1"/>
  <c r="O765" i="1"/>
  <c r="O766" i="1"/>
  <c r="O767" i="1"/>
  <c r="O768" i="1"/>
  <c r="O770" i="1"/>
  <c r="O772" i="1"/>
  <c r="O773" i="1"/>
  <c r="O774" i="1"/>
  <c r="O775" i="1"/>
  <c r="O777" i="1"/>
  <c r="O778" i="1"/>
  <c r="O780" i="1"/>
  <c r="O782" i="1"/>
  <c r="O783" i="1"/>
  <c r="O784" i="1"/>
  <c r="O785" i="1"/>
  <c r="O787" i="1"/>
  <c r="O788" i="1"/>
  <c r="O789" i="1"/>
  <c r="O790" i="1"/>
  <c r="O791" i="1"/>
  <c r="O792" i="1"/>
  <c r="O794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9" i="1"/>
  <c r="O820" i="1"/>
  <c r="O821" i="1"/>
  <c r="O822" i="1"/>
  <c r="O823" i="1"/>
  <c r="O824" i="1"/>
  <c r="O825" i="1"/>
  <c r="O826" i="1"/>
  <c r="O827" i="1"/>
  <c r="O830" i="1"/>
  <c r="O832" i="1"/>
  <c r="O833" i="1"/>
  <c r="O834" i="1"/>
  <c r="O836" i="1"/>
  <c r="O837" i="1"/>
  <c r="O838" i="1"/>
  <c r="O839" i="1"/>
  <c r="O841" i="1"/>
  <c r="O843" i="1"/>
  <c r="O844" i="1"/>
  <c r="O845" i="1"/>
  <c r="O846" i="1"/>
  <c r="O847" i="1"/>
  <c r="O848" i="1"/>
  <c r="O850" i="1"/>
  <c r="O851" i="1"/>
  <c r="O853" i="1"/>
  <c r="O854" i="1"/>
  <c r="O855" i="1"/>
  <c r="O856" i="1"/>
  <c r="O857" i="1"/>
  <c r="O858" i="1"/>
  <c r="O859" i="1"/>
  <c r="O860" i="1"/>
  <c r="O861" i="1"/>
  <c r="O863" i="1"/>
  <c r="O864" i="1"/>
  <c r="O865" i="1"/>
  <c r="O867" i="1"/>
  <c r="O868" i="1"/>
  <c r="O869" i="1"/>
  <c r="O870" i="1"/>
  <c r="O872" i="1"/>
  <c r="O873" i="1"/>
  <c r="O874" i="1"/>
  <c r="O875" i="1"/>
  <c r="O876" i="1"/>
  <c r="O877" i="1"/>
  <c r="O878" i="1"/>
  <c r="O879" i="1"/>
  <c r="O880" i="1"/>
  <c r="O882" i="1"/>
  <c r="O883" i="1"/>
  <c r="O884" i="1"/>
  <c r="O885" i="1"/>
  <c r="O886" i="1"/>
  <c r="O887" i="1"/>
  <c r="O888" i="1"/>
  <c r="O889" i="1"/>
  <c r="O890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5" i="1"/>
  <c r="O906" i="1"/>
  <c r="O907" i="1"/>
  <c r="O908" i="1"/>
  <c r="O909" i="1"/>
  <c r="O910" i="1"/>
  <c r="O911" i="1"/>
  <c r="O912" i="1"/>
  <c r="O913" i="1"/>
  <c r="O914" i="1"/>
  <c r="O915" i="1"/>
  <c r="O917" i="1"/>
  <c r="O918" i="1"/>
  <c r="O919" i="1"/>
  <c r="O920" i="1"/>
  <c r="O921" i="1"/>
  <c r="O922" i="1"/>
  <c r="O924" i="1"/>
  <c r="O925" i="1"/>
  <c r="O926" i="1"/>
  <c r="O928" i="1"/>
  <c r="O929" i="1"/>
  <c r="O931" i="1"/>
  <c r="O932" i="1"/>
  <c r="O934" i="1"/>
  <c r="O936" i="1"/>
  <c r="O937" i="1"/>
  <c r="O938" i="1"/>
  <c r="O939" i="1"/>
  <c r="O940" i="1"/>
  <c r="O942" i="1"/>
  <c r="O943" i="1"/>
  <c r="O944" i="1"/>
  <c r="O945" i="1"/>
  <c r="O946" i="1"/>
  <c r="O947" i="1"/>
  <c r="O949" i="1"/>
  <c r="O950" i="1"/>
  <c r="O951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6" i="1"/>
  <c r="O967" i="1"/>
  <c r="O968" i="1"/>
  <c r="O969" i="1"/>
  <c r="O971" i="1"/>
  <c r="O972" i="1"/>
  <c r="O973" i="1"/>
  <c r="O974" i="1"/>
  <c r="O975" i="1"/>
  <c r="O976" i="1"/>
  <c r="O980" i="1"/>
  <c r="O981" i="1"/>
  <c r="O983" i="1"/>
  <c r="O984" i="1"/>
  <c r="O986" i="1"/>
  <c r="O988" i="1"/>
  <c r="O989" i="1"/>
  <c r="O990" i="1"/>
  <c r="O991" i="1"/>
  <c r="O992" i="1"/>
  <c r="O993" i="1"/>
  <c r="O994" i="1"/>
  <c r="O995" i="1"/>
  <c r="O997" i="1"/>
  <c r="O998" i="1"/>
  <c r="O999" i="1"/>
  <c r="O1000" i="1"/>
  <c r="O1003" i="1"/>
  <c r="O1004" i="1"/>
  <c r="O1006" i="1"/>
  <c r="O1007" i="1"/>
  <c r="O1008" i="1"/>
  <c r="O1009" i="1"/>
  <c r="O1011" i="1"/>
  <c r="O1012" i="1"/>
  <c r="O1013" i="1"/>
  <c r="O1014" i="1"/>
  <c r="O1016" i="1"/>
  <c r="O1017" i="1"/>
  <c r="O1019" i="1"/>
  <c r="O1020" i="1"/>
  <c r="O1022" i="1"/>
  <c r="O1023" i="1"/>
  <c r="O1024" i="1"/>
  <c r="O1025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1" i="1"/>
  <c r="O1043" i="1"/>
  <c r="O1044" i="1"/>
  <c r="O1046" i="1"/>
  <c r="O1047" i="1"/>
  <c r="O1048" i="1"/>
  <c r="O1049" i="1"/>
  <c r="O1050" i="1"/>
  <c r="O1051" i="1"/>
  <c r="O1052" i="1"/>
  <c r="O1053" i="1"/>
  <c r="O1055" i="1"/>
  <c r="O1056" i="1"/>
  <c r="O1058" i="1"/>
  <c r="O1059" i="1"/>
  <c r="O1060" i="1"/>
  <c r="O1061" i="1"/>
  <c r="O1063" i="1"/>
  <c r="O1065" i="1"/>
  <c r="O1066" i="1"/>
  <c r="O1068" i="1"/>
  <c r="O1069" i="1"/>
  <c r="O1070" i="1"/>
  <c r="O1071" i="1"/>
  <c r="O1072" i="1"/>
  <c r="O1073" i="1"/>
  <c r="O1074" i="1"/>
  <c r="O1075" i="1"/>
  <c r="O1076" i="1"/>
  <c r="O1078" i="1"/>
  <c r="O1079" i="1"/>
  <c r="O1080" i="1"/>
  <c r="O1081" i="1"/>
  <c r="O1083" i="1"/>
  <c r="O1084" i="1"/>
  <c r="O1086" i="1"/>
  <c r="O1087" i="1"/>
  <c r="O1088" i="1"/>
  <c r="O1089" i="1"/>
  <c r="O1090" i="1"/>
  <c r="O1091" i="1"/>
  <c r="O1092" i="1"/>
  <c r="O1095" i="1"/>
  <c r="O1096" i="1"/>
  <c r="O1097" i="1"/>
  <c r="O1098" i="1"/>
  <c r="O1100" i="1"/>
  <c r="O1101" i="1"/>
  <c r="O1102" i="1"/>
  <c r="O1103" i="1"/>
  <c r="O1104" i="1"/>
  <c r="O1106" i="1"/>
  <c r="O1107" i="1"/>
  <c r="O1108" i="1"/>
  <c r="O1109" i="1"/>
  <c r="O1111" i="1"/>
  <c r="O1112" i="1"/>
  <c r="O1114" i="1"/>
  <c r="O1115" i="1"/>
  <c r="O1116" i="1"/>
  <c r="O1117" i="1"/>
  <c r="O1118" i="1"/>
  <c r="O1120" i="1"/>
  <c r="O1122" i="1"/>
  <c r="O1123" i="1"/>
  <c r="O1124" i="1"/>
  <c r="O1125" i="1"/>
  <c r="O1126" i="1"/>
  <c r="O1128" i="1"/>
  <c r="O1129" i="1"/>
  <c r="O1130" i="1"/>
  <c r="O1131" i="1"/>
  <c r="O1132" i="1"/>
  <c r="O1133" i="1"/>
  <c r="O1134" i="1"/>
  <c r="O1135" i="1"/>
  <c r="O1136" i="1"/>
  <c r="O1139" i="1"/>
  <c r="O1140" i="1"/>
  <c r="O1141" i="1"/>
  <c r="O1142" i="1"/>
  <c r="O1144" i="1"/>
  <c r="O1145" i="1"/>
  <c r="O1146" i="1"/>
  <c r="O1147" i="1"/>
  <c r="O1148" i="1"/>
  <c r="O1151" i="1"/>
  <c r="O1152" i="1"/>
  <c r="O1153" i="1"/>
  <c r="O1154" i="1"/>
  <c r="O1155" i="1"/>
  <c r="O1156" i="1"/>
  <c r="O1157" i="1"/>
  <c r="O1158" i="1"/>
  <c r="O1163" i="1"/>
  <c r="O1164" i="1"/>
  <c r="O1166" i="1"/>
  <c r="O1169" i="1"/>
  <c r="O1170" i="1"/>
  <c r="O1171" i="1"/>
  <c r="O1172" i="1"/>
  <c r="O1173" i="1"/>
  <c r="O1174" i="1"/>
  <c r="O1175" i="1"/>
  <c r="O1177" i="1"/>
  <c r="O1178" i="1"/>
  <c r="O1179" i="1"/>
  <c r="O1181" i="1"/>
  <c r="O1185" i="1"/>
  <c r="O1187" i="1"/>
  <c r="O1188" i="1"/>
  <c r="O1189" i="1"/>
  <c r="O1190" i="1"/>
  <c r="O1192" i="1"/>
  <c r="O1193" i="1"/>
  <c r="O1194" i="1"/>
  <c r="O1196" i="1"/>
  <c r="O1197" i="1"/>
  <c r="O1199" i="1"/>
  <c r="O1200" i="1"/>
  <c r="O1201" i="1"/>
  <c r="O1202" i="1"/>
  <c r="O1203" i="1"/>
  <c r="O1204" i="1"/>
  <c r="O1205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7" i="1"/>
  <c r="O1228" i="1"/>
  <c r="O1229" i="1"/>
  <c r="O1230" i="1"/>
  <c r="O1231" i="1"/>
  <c r="O1232" i="1"/>
  <c r="O1234" i="1"/>
  <c r="O1235" i="1"/>
  <c r="O1237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3" i="1"/>
  <c r="O1254" i="1"/>
  <c r="O1255" i="1"/>
  <c r="O1256" i="1"/>
  <c r="O1257" i="1"/>
  <c r="O1258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5" i="1"/>
  <c r="O1277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3" i="1"/>
  <c r="O1305" i="1"/>
  <c r="O1306" i="1"/>
  <c r="O1308" i="1"/>
  <c r="O1309" i="1"/>
  <c r="O3" i="1"/>
  <c r="D16" i="5"/>
  <c r="D17" i="5"/>
  <c r="D18" i="5"/>
  <c r="D19" i="5"/>
  <c r="D4" i="5"/>
  <c r="D5" i="5"/>
  <c r="D6" i="5"/>
  <c r="D7" i="5"/>
  <c r="D9" i="5"/>
  <c r="D10" i="5"/>
  <c r="D11" i="5"/>
  <c r="D12" i="5"/>
  <c r="D13" i="5"/>
  <c r="D14" i="5"/>
  <c r="D15" i="5"/>
  <c r="D3" i="5"/>
  <c r="I4" i="5"/>
  <c r="O599" i="1" s="1"/>
  <c r="I5" i="5"/>
  <c r="O244" i="1" s="1"/>
  <c r="I6" i="5"/>
  <c r="O188" i="1" s="1"/>
  <c r="I7" i="5"/>
  <c r="O20" i="1" s="1"/>
  <c r="I8" i="5"/>
  <c r="O68" i="1" s="1"/>
  <c r="I3" i="5"/>
  <c r="O460" i="1" s="1"/>
  <c r="E2" i="5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3" i="1"/>
  <c r="N1" i="1" l="1"/>
  <c r="O1259" i="1"/>
  <c r="O866" i="1"/>
  <c r="O818" i="1"/>
  <c r="O714" i="1"/>
  <c r="O1026" i="1"/>
  <c r="O530" i="1"/>
  <c r="O730" i="1"/>
  <c r="O1082" i="1"/>
  <c r="O842" i="1"/>
  <c r="O1162" i="1"/>
  <c r="O1042" i="1"/>
  <c r="O1099" i="1"/>
  <c r="O930" i="1"/>
  <c r="O34" i="1"/>
  <c r="O1307" i="1"/>
  <c r="O1251" i="1"/>
  <c r="O1195" i="1"/>
  <c r="O1067" i="1"/>
  <c r="O1027" i="1"/>
  <c r="O987" i="1"/>
  <c r="O979" i="1"/>
  <c r="O923" i="1"/>
  <c r="O891" i="1"/>
  <c r="O835" i="1"/>
  <c r="O795" i="1"/>
  <c r="O779" i="1"/>
  <c r="O771" i="1"/>
  <c r="O763" i="1"/>
  <c r="O683" i="1"/>
  <c r="O659" i="1"/>
  <c r="O651" i="1"/>
  <c r="O587" i="1"/>
  <c r="O571" i="1"/>
  <c r="O563" i="1"/>
  <c r="O555" i="1"/>
  <c r="O467" i="1"/>
  <c r="O387" i="1"/>
  <c r="O371" i="1"/>
  <c r="O307" i="1"/>
  <c r="O267" i="1"/>
  <c r="O259" i="1"/>
  <c r="O243" i="1"/>
  <c r="O179" i="1"/>
  <c r="O171" i="1"/>
  <c r="O131" i="1"/>
  <c r="O67" i="1"/>
  <c r="O51" i="1"/>
  <c r="O35" i="1"/>
  <c r="O1274" i="1"/>
  <c r="O1226" i="1"/>
  <c r="O1186" i="1"/>
  <c r="O1138" i="1"/>
  <c r="O1018" i="1"/>
  <c r="O1010" i="1"/>
  <c r="O1002" i="1"/>
  <c r="O978" i="1"/>
  <c r="O970" i="1"/>
  <c r="O786" i="1"/>
  <c r="O642" i="1"/>
  <c r="O514" i="1"/>
  <c r="O498" i="1"/>
  <c r="O434" i="1"/>
  <c r="O418" i="1"/>
  <c r="O378" i="1"/>
  <c r="O370" i="1"/>
  <c r="O362" i="1"/>
  <c r="O354" i="1"/>
  <c r="O338" i="1"/>
  <c r="O306" i="1"/>
  <c r="O298" i="1"/>
  <c r="O226" i="1"/>
  <c r="O162" i="1"/>
  <c r="O98" i="1"/>
  <c r="O90" i="1"/>
  <c r="O58" i="1"/>
  <c r="O50" i="1"/>
  <c r="O1233" i="1"/>
  <c r="O1161" i="1"/>
  <c r="O1137" i="1"/>
  <c r="O1121" i="1"/>
  <c r="O1113" i="1"/>
  <c r="O1105" i="1"/>
  <c r="O1057" i="1"/>
  <c r="O1001" i="1"/>
  <c r="O985" i="1"/>
  <c r="O977" i="1"/>
  <c r="O881" i="1"/>
  <c r="O849" i="1"/>
  <c r="O793" i="1"/>
  <c r="O769" i="1"/>
  <c r="O721" i="1"/>
  <c r="O601" i="1"/>
  <c r="O505" i="1"/>
  <c r="O473" i="1"/>
  <c r="O457" i="1"/>
  <c r="O361" i="1"/>
  <c r="O337" i="1"/>
  <c r="O273" i="1"/>
  <c r="O217" i="1"/>
  <c r="O201" i="1"/>
  <c r="O169" i="1"/>
  <c r="O161" i="1"/>
  <c r="O129" i="1"/>
  <c r="O49" i="1"/>
  <c r="D8" i="5"/>
  <c r="O1304" i="1"/>
  <c r="O1184" i="1"/>
  <c r="O1176" i="1"/>
  <c r="O1168" i="1"/>
  <c r="O1160" i="1"/>
  <c r="O1064" i="1"/>
  <c r="O1040" i="1"/>
  <c r="O952" i="1"/>
  <c r="O904" i="1"/>
  <c r="O840" i="1"/>
  <c r="O776" i="1"/>
  <c r="O712" i="1"/>
  <c r="O672" i="1"/>
  <c r="O656" i="1"/>
  <c r="O632" i="1"/>
  <c r="O616" i="1"/>
  <c r="O592" i="1"/>
  <c r="O576" i="1"/>
  <c r="O560" i="1"/>
  <c r="O536" i="1"/>
  <c r="O520" i="1"/>
  <c r="O488" i="1"/>
  <c r="O416" i="1"/>
  <c r="O304" i="1"/>
  <c r="O280" i="1"/>
  <c r="O232" i="1"/>
  <c r="O184" i="1"/>
  <c r="O112" i="1"/>
  <c r="O104" i="1"/>
  <c r="O80" i="1"/>
  <c r="O48" i="1"/>
  <c r="O32" i="1"/>
  <c r="O8" i="1"/>
  <c r="O1311" i="1"/>
  <c r="O1191" i="1"/>
  <c r="O1183" i="1"/>
  <c r="O1167" i="1"/>
  <c r="O1159" i="1"/>
  <c r="O1143" i="1"/>
  <c r="O1127" i="1"/>
  <c r="O1119" i="1"/>
  <c r="O1015" i="1"/>
  <c r="O959" i="1"/>
  <c r="O935" i="1"/>
  <c r="O927" i="1"/>
  <c r="O871" i="1"/>
  <c r="O831" i="1"/>
  <c r="O743" i="1"/>
  <c r="O735" i="1"/>
  <c r="O695" i="1"/>
  <c r="O615" i="1"/>
  <c r="O567" i="1"/>
  <c r="O527" i="1"/>
  <c r="O471" i="1"/>
  <c r="O447" i="1"/>
  <c r="O431" i="1"/>
  <c r="O423" i="1"/>
  <c r="O391" i="1"/>
  <c r="O367" i="1"/>
  <c r="O327" i="1"/>
  <c r="O303" i="1"/>
  <c r="O287" i="1"/>
  <c r="O263" i="1"/>
  <c r="O199" i="1"/>
  <c r="O183" i="1"/>
  <c r="O143" i="1"/>
  <c r="O79" i="1"/>
  <c r="O39" i="1"/>
  <c r="O31" i="1"/>
  <c r="O1310" i="1"/>
  <c r="O1302" i="1"/>
  <c r="O1278" i="1"/>
  <c r="O1238" i="1"/>
  <c r="O1206" i="1"/>
  <c r="O1198" i="1"/>
  <c r="O1182" i="1"/>
  <c r="O1150" i="1"/>
  <c r="O1110" i="1"/>
  <c r="O1094" i="1"/>
  <c r="O1062" i="1"/>
  <c r="O1054" i="1"/>
  <c r="O982" i="1"/>
  <c r="O862" i="1"/>
  <c r="O742" i="1"/>
  <c r="O670" i="1"/>
  <c r="O646" i="1"/>
  <c r="O614" i="1"/>
  <c r="O566" i="1"/>
  <c r="O550" i="1"/>
  <c r="O534" i="1"/>
  <c r="O510" i="1"/>
  <c r="O478" i="1"/>
  <c r="O462" i="1"/>
  <c r="O454" i="1"/>
  <c r="O414" i="1"/>
  <c r="O350" i="1"/>
  <c r="O238" i="1"/>
  <c r="O110" i="1"/>
  <c r="O22" i="1"/>
  <c r="D20" i="5"/>
  <c r="O1165" i="1"/>
  <c r="O1149" i="1"/>
  <c r="O1093" i="1"/>
  <c r="O1085" i="1"/>
  <c r="O1077" i="1"/>
  <c r="O1045" i="1"/>
  <c r="O1021" i="1"/>
  <c r="O1005" i="1"/>
  <c r="O941" i="1"/>
  <c r="O933" i="1"/>
  <c r="O829" i="1"/>
  <c r="O781" i="1"/>
  <c r="O741" i="1"/>
  <c r="O677" i="1"/>
  <c r="O653" i="1"/>
  <c r="O605" i="1"/>
  <c r="O581" i="1"/>
  <c r="O541" i="1"/>
  <c r="O525" i="1"/>
  <c r="O493" i="1"/>
  <c r="O469" i="1"/>
  <c r="O413" i="1"/>
  <c r="O357" i="1"/>
  <c r="O333" i="1"/>
  <c r="O309" i="1"/>
  <c r="O301" i="1"/>
  <c r="O277" i="1"/>
  <c r="O253" i="1"/>
  <c r="O189" i="1"/>
  <c r="O157" i="1"/>
  <c r="O85" i="1"/>
  <c r="O45" i="1"/>
  <c r="O29" i="1"/>
  <c r="O1276" i="1"/>
  <c r="O1260" i="1"/>
  <c r="O1252" i="1"/>
  <c r="O1236" i="1"/>
  <c r="O1180" i="1"/>
  <c r="O996" i="1"/>
  <c r="O948" i="1"/>
  <c r="O916" i="1"/>
  <c r="O852" i="1"/>
  <c r="O828" i="1"/>
  <c r="O796" i="1"/>
  <c r="O700" i="1"/>
  <c r="O636" i="1"/>
  <c r="O604" i="1"/>
  <c r="O596" i="1"/>
  <c r="O500" i="1"/>
  <c r="O484" i="1"/>
  <c r="O428" i="1"/>
  <c r="O412" i="1"/>
  <c r="O204" i="1"/>
  <c r="O124" i="1"/>
  <c r="B3" i="2"/>
  <c r="B4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3" i="1"/>
  <c r="O1" i="1" l="1"/>
  <c r="E2" i="2"/>
  <c r="E4" i="2"/>
  <c r="E3" i="2"/>
  <c r="B5" i="2"/>
  <c r="B7" i="2" s="1"/>
  <c r="M1" i="1"/>
  <c r="B1" i="1"/>
  <c r="C1" i="1"/>
  <c r="D1" i="1"/>
  <c r="E1" i="1"/>
  <c r="F1" i="1"/>
  <c r="G1" i="1"/>
  <c r="H1" i="1"/>
  <c r="I1" i="1"/>
  <c r="J1" i="1"/>
  <c r="K1" i="1"/>
  <c r="L1" i="1"/>
  <c r="A1" i="1"/>
</calcChain>
</file>

<file path=xl/sharedStrings.xml><?xml version="1.0" encoding="utf-8"?>
<sst xmlns="http://schemas.openxmlformats.org/spreadsheetml/2006/main" count="7904" uniqueCount="1774">
  <si>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</si>
  <si>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</si>
  <si>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</si>
  <si>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</si>
  <si>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</si>
  <si>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</si>
  <si>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</si>
  <si>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</si>
  <si>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</si>
  <si>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</si>
  <si>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</si>
  <si>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</si>
  <si>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</si>
  <si>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</si>
  <si>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</si>
  <si>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</si>
  <si>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</si>
  <si>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</si>
  <si>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</si>
  <si>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</si>
  <si>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</si>
  <si>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</si>
  <si>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</si>
  <si>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</si>
  <si>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</si>
  <si>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</si>
  <si>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</si>
  <si>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</si>
  <si>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</si>
  <si>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</si>
  <si>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</si>
  <si>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</si>
  <si>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</si>
  <si>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</si>
  <si>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</si>
  <si>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</si>
  <si>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</si>
  <si>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</si>
  <si>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</si>
  <si>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</si>
  <si>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</si>
  <si>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</si>
  <si>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</si>
  <si>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</si>
  <si>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</si>
  <si>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</si>
  <si>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</si>
  <si>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</si>
  <si>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</si>
  <si>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</si>
  <si>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</si>
  <si>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</si>
  <si>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</si>
  <si>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</si>
  <si>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</si>
  <si>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</si>
  <si>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</si>
  <si>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</si>
  <si>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</si>
  <si>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</si>
  <si>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</si>
  <si>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</si>
  <si>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</si>
  <si>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</si>
  <si>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</si>
  <si>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</si>
  <si>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</si>
  <si>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</si>
  <si>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</si>
  <si>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</si>
  <si>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</si>
  <si>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</si>
  <si>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</si>
  <si>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</si>
  <si>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</si>
  <si>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</si>
  <si>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</si>
  <si>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</si>
  <si>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</si>
  <si>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</si>
  <si>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</si>
  <si>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</si>
  <si>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</si>
  <si>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</si>
  <si>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</si>
  <si>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</si>
  <si>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</si>
  <si>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</si>
  <si>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</si>
  <si>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</si>
  <si>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</si>
  <si>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</si>
  <si>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</si>
  <si>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</si>
  <si>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</si>
  <si>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</si>
  <si>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</si>
  <si>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</si>
  <si>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</si>
  <si>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</si>
  <si>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</si>
  <si>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</si>
  <si>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</si>
  <si>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</si>
  <si>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</si>
  <si>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</si>
  <si>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</si>
  <si>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</si>
  <si>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</si>
  <si>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</si>
  <si>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</si>
  <si>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</si>
  <si>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</si>
  <si>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</si>
  <si>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</si>
  <si>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</si>
  <si>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</si>
  <si>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</si>
  <si>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</si>
  <si>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</si>
  <si>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</si>
  <si>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</si>
  <si>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</si>
  <si>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</si>
  <si>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</si>
  <si>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</si>
  <si>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</si>
  <si>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</si>
  <si>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</si>
  <si>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</si>
  <si>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</si>
  <si>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</si>
  <si>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</si>
  <si>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</si>
  <si>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</si>
  <si>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</si>
  <si>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</si>
  <si>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</si>
  <si>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</si>
  <si>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</si>
  <si>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</si>
  <si>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</si>
  <si>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</si>
  <si>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</si>
  <si>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</si>
  <si>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</si>
  <si>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</si>
  <si>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</si>
  <si>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</si>
  <si>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</si>
  <si>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</si>
  <si>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</si>
  <si>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</si>
  <si>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</si>
  <si>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</si>
  <si>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</si>
  <si>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</si>
  <si>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</si>
  <si>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</si>
  <si>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</si>
  <si>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</si>
  <si>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</si>
  <si>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</si>
  <si>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</si>
  <si>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</si>
  <si>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</si>
  <si>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</si>
  <si>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</si>
  <si>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</si>
  <si>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</si>
  <si>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</si>
  <si>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</si>
  <si>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</si>
  <si>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</si>
  <si>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</si>
  <si>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</si>
  <si>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</si>
  <si>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</si>
  <si>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</si>
  <si>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</si>
  <si>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</si>
  <si>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</si>
  <si>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</si>
  <si>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</si>
  <si>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</si>
  <si>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</si>
  <si>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</si>
  <si>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</si>
  <si>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</si>
  <si>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</si>
  <si>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</si>
  <si>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</si>
  <si>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</si>
  <si>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</si>
  <si>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</si>
  <si>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</si>
  <si>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</si>
  <si>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</si>
  <si>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</si>
  <si>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</si>
  <si>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</si>
  <si>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</si>
  <si>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</si>
  <si>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</si>
  <si>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</si>
  <si>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</si>
  <si>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</si>
  <si>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</si>
  <si>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</si>
  <si>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</si>
  <si>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</si>
  <si>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</si>
  <si>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</si>
  <si>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</si>
  <si>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</si>
  <si>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</si>
  <si>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</si>
  <si>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</si>
  <si>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</si>
  <si>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</si>
  <si>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</si>
  <si>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</si>
  <si>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</si>
  <si>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</si>
  <si>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</si>
  <si>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</si>
  <si>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</si>
  <si>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</si>
  <si>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</si>
  <si>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</si>
  <si>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</si>
  <si>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</si>
  <si>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</si>
  <si>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</si>
  <si>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</si>
  <si>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</si>
  <si>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</si>
  <si>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</si>
  <si>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</si>
  <si>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</si>
  <si>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</si>
  <si>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</si>
  <si>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</si>
  <si>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</si>
  <si>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</si>
  <si>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</si>
  <si>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</si>
  <si>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</si>
  <si>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</si>
  <si>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</si>
  <si>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</si>
  <si>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</si>
  <si>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</si>
  <si>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</si>
  <si>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</si>
  <si>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</si>
  <si>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</si>
  <si>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</si>
  <si>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</si>
  <si>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</si>
  <si>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</si>
  <si>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</si>
  <si>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</si>
  <si>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</si>
  <si>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</si>
  <si>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</si>
  <si>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</si>
  <si>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</si>
  <si>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</si>
  <si>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</si>
  <si>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</si>
  <si>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</si>
  <si>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</si>
  <si>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</si>
  <si>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</si>
  <si>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</si>
  <si>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</si>
  <si>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</si>
  <si>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</si>
  <si>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</si>
  <si>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</si>
  <si>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</si>
  <si>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</si>
  <si>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</si>
  <si>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</si>
  <si>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</si>
  <si>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</si>
  <si>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</si>
  <si>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</si>
  <si>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</si>
  <si>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</si>
  <si>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</si>
  <si>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</si>
  <si>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</si>
  <si>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</si>
  <si>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</si>
  <si>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</si>
  <si>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</si>
  <si>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</si>
  <si>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</si>
  <si>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</si>
  <si>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</si>
  <si>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</si>
  <si>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</si>
  <si>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</si>
  <si>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</si>
  <si>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</si>
  <si>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</si>
  <si>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</si>
  <si>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</si>
  <si>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</si>
  <si>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</si>
  <si>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</si>
  <si>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</si>
  <si>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</si>
  <si>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</si>
  <si>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</si>
  <si>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</si>
  <si>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</si>
  <si>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</si>
  <si>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</si>
  <si>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</si>
  <si>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</si>
  <si>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</si>
  <si>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</si>
  <si>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</si>
  <si>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</si>
  <si>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</si>
  <si>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</si>
  <si>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</si>
  <si>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</si>
  <si>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</si>
  <si>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</si>
  <si>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</si>
  <si>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</si>
  <si>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</si>
  <si>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</si>
  <si>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</si>
  <si>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</si>
  <si>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</si>
  <si>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</si>
  <si>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</si>
  <si>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</si>
  <si>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</si>
  <si>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</si>
  <si>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</si>
  <si>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</si>
  <si>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</si>
  <si>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</si>
  <si>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</si>
  <si>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</si>
  <si>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</si>
  <si>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</si>
  <si>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</si>
  <si>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</si>
  <si>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</si>
  <si>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</si>
  <si>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</si>
  <si>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</si>
  <si>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</si>
  <si>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</si>
  <si>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</si>
  <si>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</si>
  <si>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</si>
  <si>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</si>
  <si>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</si>
  <si>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</si>
  <si>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</si>
  <si>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</si>
  <si>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</si>
  <si>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</si>
  <si>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</si>
  <si>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</si>
  <si>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</si>
  <si>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</si>
  <si>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</si>
  <si>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</si>
  <si>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</si>
  <si>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</si>
  <si>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</si>
  <si>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</si>
  <si>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</si>
  <si>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</si>
  <si>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</si>
  <si>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</si>
  <si>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</si>
  <si>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</si>
  <si>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</si>
  <si>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</si>
  <si>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</si>
  <si>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</si>
  <si>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</si>
  <si>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</si>
  <si>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</si>
  <si>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</si>
  <si>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</si>
  <si>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</si>
  <si>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</si>
  <si>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</si>
  <si>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</si>
  <si>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</si>
  <si>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</si>
  <si>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</si>
  <si>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</si>
  <si>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</si>
  <si>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</si>
  <si>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</si>
  <si>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</si>
  <si>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</si>
  <si>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</si>
  <si>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</si>
  <si>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</si>
  <si>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</si>
  <si>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</si>
  <si>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</si>
  <si>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</si>
  <si>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</si>
  <si>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</si>
  <si>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</si>
  <si>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</si>
  <si>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</si>
  <si>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</si>
  <si>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</si>
  <si>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</si>
  <si>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</si>
  <si>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</si>
  <si>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</si>
  <si>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</si>
  <si>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</si>
  <si>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</si>
  <si>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</si>
  <si>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</si>
  <si>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</si>
  <si>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</si>
  <si>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</si>
  <si>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</si>
  <si>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</si>
  <si>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</si>
  <si>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</si>
  <si>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</si>
  <si>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</si>
  <si>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</si>
  <si>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</si>
  <si>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</si>
  <si>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</si>
  <si>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</si>
  <si>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</si>
  <si>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</si>
  <si>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</si>
  <si>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</si>
  <si>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</si>
  <si>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</si>
  <si>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</si>
  <si>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</si>
  <si>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</si>
  <si>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</si>
  <si>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</si>
  <si>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</si>
  <si>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</si>
  <si>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</si>
  <si>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</si>
  <si>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</si>
  <si>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</si>
  <si>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</si>
  <si>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</si>
  <si>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</si>
  <si>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</si>
  <si>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</si>
  <si>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</si>
  <si>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</si>
  <si>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</si>
  <si>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</si>
  <si>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</si>
  <si>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</si>
  <si>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</si>
  <si>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</si>
  <si>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</si>
  <si>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</si>
  <si>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</si>
  <si>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</si>
  <si>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</si>
  <si>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</si>
  <si>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</si>
  <si>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</si>
  <si>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</si>
  <si>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</si>
  <si>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</si>
  <si>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</si>
  <si>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</si>
  <si>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</si>
  <si>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</si>
  <si>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</si>
  <si>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</si>
  <si>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</si>
  <si>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</si>
  <si>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</si>
  <si>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</si>
  <si>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</si>
  <si>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</si>
  <si>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</si>
  <si>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</si>
  <si>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</si>
  <si>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</si>
  <si>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</si>
  <si>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</si>
  <si>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</si>
  <si>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</si>
  <si>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</si>
  <si>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</si>
  <si>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</si>
  <si>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</si>
  <si>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</si>
  <si>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</si>
  <si>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</si>
  <si>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</si>
  <si>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</si>
  <si>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</si>
  <si>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</si>
  <si>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</si>
  <si>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</si>
  <si>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</si>
  <si>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</si>
  <si>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</si>
  <si>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</si>
  <si>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</si>
  <si>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</si>
  <si>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</si>
  <si>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</si>
  <si>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</si>
  <si>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</si>
  <si>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</si>
  <si>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</si>
  <si>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</si>
  <si>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</si>
  <si>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</si>
  <si>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</si>
  <si>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</si>
  <si>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</si>
  <si>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</si>
  <si>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</si>
  <si>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</si>
  <si>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</si>
  <si>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</si>
  <si>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</si>
  <si>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</si>
  <si>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</si>
  <si>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</si>
  <si>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</si>
  <si>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</si>
  <si>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</si>
  <si>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</si>
  <si>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</si>
  <si>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</si>
  <si>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</si>
  <si>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</si>
  <si>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</si>
  <si>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</si>
  <si>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</si>
  <si>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</si>
  <si>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</si>
  <si>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</si>
  <si>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</si>
  <si>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</si>
  <si>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</si>
  <si>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</si>
  <si>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</si>
  <si>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</si>
  <si>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</si>
  <si>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</si>
  <si>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</si>
  <si>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</si>
  <si>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</si>
  <si>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</si>
  <si>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</si>
  <si>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</si>
  <si>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</si>
  <si>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</si>
  <si>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</si>
  <si>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</si>
  <si>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</si>
  <si>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</si>
  <si>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</si>
  <si>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</si>
  <si>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</si>
  <si>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</si>
  <si>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</si>
  <si>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</si>
  <si>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</si>
  <si>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</si>
  <si>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</si>
  <si>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</si>
  <si>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</si>
  <si>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</si>
  <si>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</si>
  <si>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</si>
  <si>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</si>
  <si>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</si>
  <si>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</si>
  <si>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</si>
  <si>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</si>
  <si>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</si>
  <si>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</si>
  <si>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</si>
  <si>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</si>
  <si>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</si>
  <si>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</si>
  <si>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</si>
  <si>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</si>
  <si>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</si>
  <si>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</si>
  <si>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</si>
  <si>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</si>
  <si>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</si>
  <si>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</si>
  <si>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</si>
  <si>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</si>
  <si>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</si>
  <si>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</si>
  <si>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</si>
  <si>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</si>
  <si>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</si>
  <si>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</si>
  <si>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</si>
  <si>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</si>
  <si>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</si>
  <si>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</si>
  <si>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</si>
  <si>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</si>
  <si>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</si>
  <si>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</si>
  <si>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</si>
  <si>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</si>
  <si>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</si>
  <si>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</si>
  <si>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</si>
  <si>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</si>
  <si>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</si>
  <si>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</si>
  <si>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</si>
  <si>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</si>
  <si>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</si>
  <si>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</si>
  <si>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</si>
  <si>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</si>
  <si>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</si>
  <si>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</si>
  <si>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</si>
  <si>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</si>
  <si>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</si>
  <si>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</si>
  <si>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</si>
  <si>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</si>
  <si>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</si>
  <si>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</si>
  <si>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</si>
  <si>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</si>
  <si>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</si>
  <si>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</si>
  <si>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</si>
  <si>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</si>
  <si>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</si>
  <si>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</si>
  <si>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</si>
  <si>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</si>
  <si>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</si>
  <si>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</si>
  <si>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</si>
  <si>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</si>
  <si>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</si>
  <si>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</si>
  <si>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</si>
  <si>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</si>
  <si>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</si>
  <si>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</si>
  <si>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</si>
  <si>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</si>
  <si>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</si>
  <si>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</si>
  <si>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</si>
  <si>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</si>
  <si>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</si>
  <si>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</si>
  <si>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</si>
  <si>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</si>
  <si>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</si>
  <si>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</si>
  <si>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</si>
  <si>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</si>
  <si>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</si>
  <si>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</si>
  <si>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</si>
  <si>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</si>
  <si>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</si>
  <si>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</si>
  <si>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</si>
  <si>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</si>
  <si>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</si>
  <si>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</si>
  <si>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</si>
  <si>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</si>
  <si>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</si>
  <si>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</si>
  <si>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</si>
  <si>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</si>
  <si>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</si>
  <si>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</si>
  <si>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</si>
  <si>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</si>
  <si>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</si>
  <si>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</si>
  <si>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</si>
  <si>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</si>
  <si>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</si>
  <si>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</si>
  <si>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</si>
  <si>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</si>
  <si>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</si>
  <si>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</si>
  <si>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</si>
  <si>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</si>
  <si>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</si>
  <si>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</si>
  <si>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</si>
  <si>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</si>
  <si>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</si>
  <si>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</si>
  <si>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</si>
  <si>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</si>
  <si>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</si>
  <si>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</si>
  <si>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</si>
  <si>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</si>
  <si>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</si>
  <si>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</si>
  <si>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</si>
  <si>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</si>
  <si>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</si>
  <si>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</si>
  <si>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</si>
  <si>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</si>
  <si>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</si>
  <si>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</si>
  <si>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</si>
  <si>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</si>
  <si>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</si>
  <si>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</si>
  <si>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</si>
  <si>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</si>
  <si>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</si>
  <si>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</si>
  <si>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</si>
  <si>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</si>
  <si>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</si>
  <si>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</si>
  <si>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</si>
  <si>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</si>
  <si>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</si>
  <si>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</si>
  <si>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</si>
  <si>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</si>
  <si>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</si>
  <si>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</si>
  <si>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</si>
  <si>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</si>
  <si>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</si>
  <si>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</si>
  <si>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</si>
  <si>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</si>
  <si>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</si>
  <si>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</si>
  <si>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</si>
  <si>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</si>
  <si>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</si>
  <si>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</si>
  <si>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</si>
  <si>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</si>
  <si>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</si>
  <si>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</si>
  <si>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</si>
  <si>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</si>
  <si>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</si>
  <si>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</si>
  <si>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</si>
  <si>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</si>
  <si>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</si>
  <si>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</si>
  <si>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</si>
  <si>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</si>
  <si>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</si>
  <si>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</si>
  <si>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</si>
  <si>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</si>
  <si>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</si>
  <si>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</si>
  <si>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</si>
  <si>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</si>
  <si>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</si>
  <si>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</si>
  <si>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</si>
  <si>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</si>
  <si>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</si>
  <si>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</si>
  <si>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</si>
  <si>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</si>
  <si>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</si>
  <si>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</si>
  <si>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</si>
  <si>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</si>
  <si>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</si>
  <si>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</si>
  <si>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</si>
  <si>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</si>
  <si>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</si>
  <si>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</si>
  <si>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</si>
  <si>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</si>
  <si>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</si>
  <si>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</si>
  <si>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</si>
  <si>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</si>
  <si>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</si>
  <si>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</si>
  <si>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</si>
  <si>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</si>
  <si>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</si>
  <si>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</si>
  <si>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</si>
  <si>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</si>
  <si>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</si>
  <si>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</si>
  <si>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</si>
  <si>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</si>
  <si>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</si>
  <si>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</si>
  <si>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</si>
  <si>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</si>
  <si>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</si>
  <si>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</si>
  <si>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</si>
  <si>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</si>
  <si>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</si>
  <si>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</si>
  <si>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</si>
  <si>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</si>
  <si>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</si>
  <si>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</si>
  <si>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</si>
  <si>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</si>
  <si>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</si>
  <si>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</si>
  <si>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</si>
  <si>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</si>
  <si>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</si>
  <si>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</si>
  <si>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</si>
  <si>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</si>
  <si>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</si>
  <si>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</si>
  <si>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</si>
  <si>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</si>
  <si>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</si>
  <si>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</si>
  <si>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</si>
  <si>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</si>
  <si>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</si>
  <si>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</si>
  <si>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</si>
  <si>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</si>
  <si>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</si>
  <si>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</si>
  <si>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</si>
  <si>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</si>
  <si>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</si>
  <si>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</si>
  <si>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</si>
  <si>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</si>
  <si>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</si>
  <si>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</si>
  <si>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</si>
  <si>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</si>
  <si>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</si>
  <si>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</si>
  <si>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</si>
  <si>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</si>
  <si>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</si>
  <si>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</si>
  <si>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</si>
  <si>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</si>
  <si>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</si>
  <si>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</si>
  <si>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</si>
  <si>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</si>
  <si>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</si>
  <si>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</si>
  <si>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</si>
  <si>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</si>
  <si>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</si>
  <si>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</si>
  <si>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</si>
  <si>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</si>
  <si>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</si>
  <si>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</si>
  <si>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</si>
  <si>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</si>
  <si>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</si>
  <si>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</si>
  <si>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</si>
  <si>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</si>
  <si>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</si>
  <si>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</si>
  <si>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</si>
  <si>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</si>
  <si>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</si>
  <si>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</si>
  <si>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</si>
  <si>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</si>
  <si>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</si>
  <si>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</si>
  <si>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</si>
  <si>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</si>
  <si>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</si>
  <si>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</si>
  <si>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</si>
  <si>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</si>
  <si>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</si>
  <si>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</si>
  <si>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</si>
  <si>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</si>
  <si>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</si>
  <si>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</si>
  <si>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</si>
  <si>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</si>
  <si>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</si>
  <si>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</si>
  <si>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</si>
  <si>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</si>
  <si>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</si>
  <si>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</si>
  <si>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</si>
  <si>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</si>
  <si>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</si>
  <si>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</si>
  <si>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</si>
  <si>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</si>
  <si>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</si>
  <si>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</si>
  <si>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</si>
  <si>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</si>
  <si>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</si>
  <si>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</si>
  <si>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</si>
  <si>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</si>
  <si>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</si>
  <si>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</si>
  <si>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</si>
  <si>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</si>
  <si>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</si>
  <si>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</si>
  <si>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</si>
  <si>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</si>
  <si>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</si>
  <si>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</si>
  <si>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</si>
  <si>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</si>
  <si>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</si>
  <si>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</si>
  <si>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</si>
  <si>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</si>
  <si>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</si>
  <si>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</si>
  <si>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</si>
  <si>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</si>
  <si>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</si>
  <si>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</si>
  <si>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</si>
  <si>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</si>
  <si>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</si>
  <si>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</si>
  <si>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</si>
  <si>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</si>
  <si>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</si>
  <si>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</si>
  <si>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</si>
  <si>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</si>
  <si>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</si>
  <si>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</si>
  <si>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</si>
  <si>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</si>
  <si>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</si>
  <si>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</si>
  <si>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</si>
  <si>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</si>
  <si>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</si>
  <si>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</si>
  <si>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</si>
  <si>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</si>
  <si>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</si>
  <si>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</si>
  <si>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</si>
  <si>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</si>
  <si>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</si>
  <si>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</si>
  <si>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</si>
  <si>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</si>
  <si>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</si>
  <si>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</si>
  <si>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</si>
  <si>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</si>
  <si>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</si>
  <si>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</si>
  <si>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</si>
  <si>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</si>
  <si>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</si>
  <si>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</si>
  <si>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</si>
  <si>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</si>
  <si>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</si>
  <si>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</si>
  <si>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</si>
  <si>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</si>
  <si>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</si>
  <si>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</si>
  <si>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</si>
  <si>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</si>
  <si>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</si>
  <si>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</si>
  <si>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</si>
  <si>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</si>
  <si>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</si>
  <si>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</si>
  <si>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</si>
  <si>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</si>
  <si>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</si>
  <si>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</si>
  <si>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</si>
  <si>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</si>
  <si>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</si>
  <si>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</si>
  <si>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</si>
  <si>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</si>
  <si>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</si>
  <si>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</si>
  <si>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</si>
  <si>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</si>
  <si>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</si>
  <si>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</si>
  <si>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</si>
  <si>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</si>
  <si>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</si>
  <si>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</si>
  <si>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</si>
  <si>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</si>
  <si>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</si>
  <si>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</si>
  <si>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</si>
  <si>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</si>
  <si>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</si>
  <si>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</si>
  <si>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</si>
  <si>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</si>
  <si>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</si>
  <si>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</si>
  <si>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</si>
  <si>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</si>
  <si>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</si>
  <si>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</si>
  <si>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</si>
  <si>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</si>
  <si>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</si>
  <si>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</si>
  <si>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</si>
  <si>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</si>
  <si>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</si>
  <si>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</si>
  <si>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</si>
  <si>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</si>
  <si>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</si>
  <si>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</si>
  <si>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</si>
  <si>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</si>
  <si>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</si>
  <si>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</si>
  <si>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</si>
  <si>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</si>
  <si>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</si>
  <si>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</si>
  <si>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</si>
  <si>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</si>
  <si>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</si>
  <si>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</si>
  <si>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</si>
  <si>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</si>
  <si>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</si>
  <si>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</si>
  <si>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</si>
  <si>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</si>
  <si>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</si>
  <si>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</si>
  <si>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</si>
  <si>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</si>
  <si>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</si>
  <si>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</si>
  <si>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</si>
  <si>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</si>
  <si>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</si>
  <si>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</si>
  <si>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</si>
  <si>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</si>
  <si>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</si>
  <si>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</si>
  <si>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</si>
  <si>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</si>
  <si>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</si>
  <si>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</si>
  <si>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</si>
  <si>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</si>
  <si>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</si>
  <si>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</si>
  <si>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</si>
  <si>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</si>
  <si>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</si>
  <si>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</si>
  <si>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</si>
  <si>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</si>
  <si>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</si>
  <si>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</si>
  <si>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</si>
  <si>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</si>
  <si>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</si>
  <si>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</si>
  <si>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</si>
  <si>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</si>
  <si>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</si>
  <si>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</si>
  <si>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</si>
  <si>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</si>
  <si>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</si>
  <si>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</si>
  <si>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</si>
  <si>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</si>
  <si>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</si>
  <si>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</si>
  <si>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</si>
  <si>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</si>
  <si>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</si>
  <si>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</si>
  <si>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</si>
  <si>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</si>
  <si>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</si>
  <si>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</si>
  <si>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</si>
  <si>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</si>
  <si>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</si>
  <si>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</si>
  <si>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</si>
  <si>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</si>
  <si>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</si>
  <si>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</si>
  <si>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</si>
  <si>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</si>
  <si>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</si>
  <si>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</si>
  <si>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</si>
  <si>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</si>
  <si>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</si>
  <si>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</si>
  <si>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</si>
  <si>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</si>
  <si>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</si>
  <si>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</si>
  <si>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</si>
  <si>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</si>
  <si>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</si>
  <si>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</si>
  <si>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</si>
  <si>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</si>
  <si>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</si>
  <si>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</si>
  <si>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</si>
  <si>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</si>
  <si>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</si>
  <si>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</si>
  <si>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</si>
  <si>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</si>
  <si>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</si>
  <si>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</si>
  <si>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</si>
  <si>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</si>
  <si>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</si>
  <si>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</si>
  <si>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</si>
  <si>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</si>
  <si>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</si>
  <si>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</si>
  <si>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</si>
  <si>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</si>
  <si>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</si>
  <si>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</si>
  <si>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</si>
  <si>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</si>
  <si>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</si>
  <si>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</si>
  <si>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</si>
  <si>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</si>
  <si>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</si>
  <si>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</si>
  <si>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</si>
  <si>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</si>
  <si>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</si>
  <si>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</si>
  <si>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</si>
  <si>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</si>
  <si>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</si>
  <si>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</si>
  <si>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</si>
  <si>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</si>
  <si>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</si>
  <si>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</si>
  <si>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</si>
  <si>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</si>
  <si>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</si>
  <si>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</si>
  <si>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</si>
  <si>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</si>
  <si>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</si>
  <si>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</si>
  <si>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</si>
  <si>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</si>
  <si>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</si>
  <si>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</si>
  <si>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</si>
  <si>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</si>
  <si>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</si>
  <si>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</si>
  <si>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</si>
  <si>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</si>
  <si>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</si>
  <si>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</si>
  <si>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</si>
  <si>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</si>
  <si>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</si>
  <si>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</si>
  <si>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</si>
  <si>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</si>
  <si>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</si>
  <si>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</si>
  <si>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</si>
  <si>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</si>
  <si>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</si>
  <si>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</si>
  <si>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</si>
  <si>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</si>
  <si>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</si>
  <si>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</si>
  <si>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</si>
  <si>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</si>
  <si>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</si>
  <si>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</si>
  <si>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</si>
  <si>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</si>
  <si>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</si>
  <si>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</si>
  <si>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</si>
  <si>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</si>
  <si>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</si>
  <si>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</si>
  <si>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</si>
  <si>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</si>
  <si>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</si>
  <si>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</si>
  <si>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</si>
  <si>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</si>
  <si>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</si>
  <si>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</si>
  <si>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</si>
  <si>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</si>
  <si>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</si>
  <si>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</si>
  <si>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</si>
  <si>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</si>
  <si>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</si>
  <si>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</si>
  <si>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</si>
  <si>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</si>
  <si>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</si>
  <si>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</si>
  <si>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</si>
  <si>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</si>
  <si>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</si>
  <si>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</si>
  <si>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</si>
  <si>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</si>
  <si>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</si>
  <si>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</si>
  <si>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</si>
  <si>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</si>
  <si>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</si>
  <si>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</si>
  <si>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</si>
  <si>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</si>
  <si>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</si>
  <si>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</si>
  <si>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</si>
  <si>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</si>
  <si>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</si>
  <si>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</si>
  <si>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</si>
  <si>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</si>
  <si>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</si>
  <si>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</si>
  <si>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</si>
  <si>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</si>
  <si>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</si>
  <si>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</si>
  <si>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</si>
  <si>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</si>
  <si>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</si>
  <si>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</si>
  <si>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</si>
  <si>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</si>
  <si>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</si>
  <si>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</si>
  <si>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</si>
  <si>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</si>
  <si>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</si>
  <si>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</si>
  <si>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</si>
  <si>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</si>
  <si>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</si>
  <si>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</si>
  <si>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</si>
  <si>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</si>
  <si>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</si>
  <si>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</si>
  <si>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</si>
  <si>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</si>
  <si>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</si>
  <si>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</si>
  <si>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</si>
  <si>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</si>
  <si>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</si>
  <si>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</si>
  <si>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</si>
  <si>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</si>
  <si>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</si>
  <si>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</si>
  <si>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</si>
  <si>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</si>
  <si>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</si>
  <si>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</si>
  <si>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</si>
  <si>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</si>
  <si>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</si>
  <si>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</si>
  <si>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</si>
  <si>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</si>
  <si>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</si>
  <si>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</si>
  <si>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</si>
  <si>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</si>
  <si>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</si>
  <si>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</si>
  <si>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</si>
  <si>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</si>
  <si>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</si>
  <si>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</si>
  <si>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</si>
  <si>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</si>
  <si>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</si>
  <si>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</si>
  <si>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</si>
  <si>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</si>
  <si>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</si>
  <si>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</si>
  <si>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</si>
  <si>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</si>
  <si>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</si>
  <si>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</si>
  <si>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</si>
  <si>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</si>
  <si>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</si>
  <si>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</si>
  <si>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</si>
  <si>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</si>
  <si>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</si>
  <si>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</si>
  <si>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</si>
  <si>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</si>
  <si>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</si>
  <si>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</si>
  <si>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</si>
  <si>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</si>
  <si>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</si>
  <si>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</si>
  <si>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</si>
  <si>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</si>
  <si>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</si>
  <si>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</si>
  <si>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</si>
  <si>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</si>
  <si>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</si>
  <si>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</si>
  <si>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</si>
  <si>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</si>
  <si>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</si>
  <si>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</si>
  <si>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</si>
  <si>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</si>
  <si>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</si>
  <si>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</si>
  <si>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</si>
  <si>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</si>
  <si>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</si>
  <si>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</si>
  <si>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</si>
  <si>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</si>
  <si>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</si>
  <si>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</si>
  <si>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</si>
  <si>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</si>
  <si>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</si>
  <si>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</si>
  <si>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</si>
  <si>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</si>
  <si>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</si>
  <si>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</si>
  <si>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</si>
  <si>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</si>
  <si>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</si>
  <si>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</si>
  <si>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</si>
  <si>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</si>
  <si>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</si>
  <si>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</si>
  <si>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</si>
  <si>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</si>
  <si>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</si>
  <si>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</si>
  <si>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</si>
  <si>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</si>
  <si>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</si>
  <si>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</si>
  <si>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</si>
  <si>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</si>
  <si>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</si>
  <si>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</si>
  <si>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</si>
  <si>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</si>
  <si>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</si>
  <si>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</si>
  <si>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</si>
  <si>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</si>
  <si>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</si>
  <si>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</si>
  <si>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</si>
  <si>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</si>
  <si>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</si>
  <si>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</si>
  <si>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</si>
  <si>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</si>
  <si>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</si>
  <si>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</si>
  <si>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</si>
  <si>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</si>
  <si>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</si>
  <si>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</si>
  <si>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</si>
  <si>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</si>
  <si>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</si>
  <si>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</si>
  <si>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</si>
  <si>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</si>
  <si>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</si>
  <si>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</si>
  <si>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</si>
  <si>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</si>
  <si>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</si>
  <si>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</si>
  <si>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</si>
  <si>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</si>
  <si>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</si>
  <si>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</si>
  <si>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</si>
  <si>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</si>
  <si>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</si>
  <si>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</si>
  <si>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</si>
  <si>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</si>
  <si>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</si>
  <si>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</si>
  <si>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</si>
  <si>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</si>
  <si>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</si>
  <si>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</si>
  <si>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</si>
  <si>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</si>
  <si>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</si>
  <si>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</si>
  <si>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</si>
  <si>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</si>
  <si>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</si>
  <si>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</si>
  <si>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</si>
  <si>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</si>
  <si>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</si>
  <si>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</si>
  <si>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</si>
  <si>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</si>
  <si>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</si>
  <si>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</si>
  <si>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</si>
  <si>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</si>
  <si>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</si>
  <si>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</si>
  <si>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</si>
  <si>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</si>
  <si>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</si>
  <si>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</si>
  <si>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</si>
  <si>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</si>
  <si>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</si>
  <si>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</si>
  <si>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</si>
  <si>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</si>
  <si>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</si>
  <si>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</si>
  <si>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</si>
  <si>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</si>
  <si>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</si>
  <si>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</si>
  <si>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</si>
  <si>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</si>
  <si>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</si>
  <si>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</si>
  <si>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</si>
  <si>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</si>
  <si>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</si>
  <si>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</si>
  <si>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</si>
  <si>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</si>
  <si>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</si>
  <si>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</si>
  <si>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</si>
  <si>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</si>
  <si>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</si>
  <si>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</si>
  <si>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</si>
  <si>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</si>
  <si>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</si>
  <si>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</si>
  <si>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</si>
  <si>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</si>
  <si>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</si>
  <si>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</si>
  <si>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</si>
  <si>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</si>
  <si>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</si>
  <si>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</si>
  <si>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</si>
  <si>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</si>
  <si>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</si>
  <si>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</si>
  <si>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</si>
  <si>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</si>
  <si>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</si>
  <si>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</si>
  <si>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</si>
  <si>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</si>
  <si>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</si>
  <si>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</si>
  <si>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</si>
  <si>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</si>
  <si>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</si>
  <si>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</si>
  <si>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</si>
  <si>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</si>
  <si>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</si>
  <si>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</si>
  <si>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</si>
  <si>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</si>
  <si>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</si>
  <si>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</si>
  <si>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</si>
  <si>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</si>
  <si>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</si>
  <si>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</si>
  <si>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</si>
  <si>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</si>
  <si>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</si>
  <si>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</si>
  <si>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</si>
  <si>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</si>
  <si>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</si>
  <si>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</si>
  <si>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</si>
  <si>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</si>
  <si>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</si>
  <si>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</si>
  <si>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</si>
  <si>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</si>
  <si>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</si>
  <si>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</si>
  <si>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</si>
  <si>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</si>
  <si>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</si>
  <si>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</si>
  <si>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</si>
  <si>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</si>
  <si>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</si>
  <si>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</si>
  <si>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</si>
  <si>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</si>
  <si>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</si>
  <si>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</si>
  <si>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</si>
  <si>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</si>
  <si>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</si>
  <si>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</si>
  <si>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</si>
  <si>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</si>
  <si>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</si>
  <si>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</si>
  <si>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</si>
  <si>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</si>
  <si>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</si>
  <si>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</si>
  <si>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</si>
  <si>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</si>
  <si>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</si>
  <si>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</si>
  <si>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</si>
  <si>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</si>
  <si>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</si>
  <si>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</si>
  <si>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</si>
  <si>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</si>
  <si>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</si>
  <si>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</si>
  <si>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</si>
  <si>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</si>
  <si>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</si>
  <si>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</si>
  <si>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</si>
  <si>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</si>
  <si>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</si>
  <si>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</si>
  <si>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</si>
  <si>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</si>
  <si>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</si>
  <si>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</si>
  <si>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</si>
  <si>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</si>
  <si>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</si>
  <si>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</si>
  <si>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</si>
  <si>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</si>
  <si>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</si>
  <si>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</si>
  <si>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</si>
  <si>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</si>
  <si>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</si>
  <si>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</si>
  <si>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</si>
  <si>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</si>
  <si>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</si>
  <si>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</si>
  <si>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</si>
  <si>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</si>
  <si>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</si>
  <si>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</si>
  <si>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</si>
  <si>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</si>
  <si>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</si>
  <si>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</si>
  <si>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</si>
  <si>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</si>
  <si>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</si>
  <si>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</si>
  <si>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</si>
  <si>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</si>
  <si>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</si>
  <si>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</si>
  <si>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</si>
  <si>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</si>
  <si>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</si>
  <si>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</si>
  <si>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</si>
  <si>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</si>
  <si>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</si>
  <si>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</si>
  <si>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</si>
  <si>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</si>
  <si>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</si>
  <si>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</si>
  <si>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</si>
  <si>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</si>
  <si>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</si>
  <si>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</si>
  <si>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</si>
  <si>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</si>
  <si>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</si>
  <si>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</si>
  <si>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</si>
  <si>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</si>
  <si>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</si>
  <si>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</si>
  <si>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</si>
  <si>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</si>
  <si>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</si>
  <si>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</si>
  <si>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</si>
  <si>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</si>
  <si>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</si>
  <si>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</si>
  <si>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</si>
  <si>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</si>
  <si>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</si>
  <si>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</si>
  <si>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</si>
  <si>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</si>
  <si>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</si>
  <si>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</si>
  <si>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</si>
  <si>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</si>
  <si>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</si>
  <si>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</si>
  <si>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</si>
  <si>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</si>
  <si>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</si>
  <si>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</si>
  <si>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</si>
  <si>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</si>
  <si>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</si>
  <si>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</si>
  <si>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</si>
  <si>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</si>
  <si>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</si>
  <si>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Fare_1</t>
  </si>
  <si>
    <t>Age_1</t>
  </si>
  <si>
    <t>Pclass_Age</t>
  </si>
  <si>
    <t>Sex_Age</t>
  </si>
  <si>
    <t>Avg_Age</t>
  </si>
  <si>
    <t>M</t>
  </si>
  <si>
    <t>E</t>
  </si>
  <si>
    <t>G</t>
  </si>
  <si>
    <t>A</t>
  </si>
  <si>
    <t>B</t>
  </si>
  <si>
    <t>Sex_1</t>
  </si>
  <si>
    <t>Char &lt;number&gt;</t>
  </si>
  <si>
    <t>Cabin_1</t>
  </si>
  <si>
    <t>Family</t>
  </si>
  <si>
    <t>IsAlone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</si>
  <si>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</si>
  <si>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</si>
  <si>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</si>
  <si>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</si>
  <si>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</si>
  <si>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</si>
  <si>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</si>
  <si>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</si>
  <si>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</si>
  <si>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</si>
  <si>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</si>
  <si>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</si>
  <si>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</si>
  <si>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</si>
  <si>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</si>
  <si>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</si>
  <si>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</si>
  <si>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Dona</t>
  </si>
  <si>
    <t>Title_Inter</t>
  </si>
  <si>
    <t>Royalty</t>
  </si>
  <si>
    <t>ReCategory</t>
  </si>
  <si>
    <t>Title_1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</si>
</sst>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756E-C126-4DEF-8580-710DB8CBF970}">
  <dimension ref="A1:U1311"/>
  <sheetViews>
    <sheetView tabSelected="1" topLeftCell="E1" zoomScale="120" zoomScaleNormal="120" workbookViewId="0">
      <selection activeCell="F2" sqref="F2:F13"/>
    </sheetView>
  </sheetViews>
  <sheetFormatPr defaultRowHeight="14.4" x14ac:dyDescent="0.3"/>
  <cols>
    <col min="1" max="1" width="10.6640625" bestFit="1" customWidth="1"/>
    <col min="2" max="2" width="7.77734375" bestFit="1" customWidth="1"/>
    <col min="3" max="3" width="5.88671875" bestFit="1" customWidth="1"/>
    <col min="4" max="4" width="53" customWidth="1"/>
    <col min="5" max="5" width="6.6640625" customWidth="1"/>
    <col min="6" max="6" width="5" customWidth="1"/>
    <col min="7" max="7" width="5.21875" customWidth="1"/>
    <col min="8" max="8" width="5.5546875" customWidth="1"/>
    <col min="9" max="9" width="19.109375" bestFit="1" customWidth="1"/>
    <col min="10" max="10" width="9" customWidth="1"/>
    <col min="11" max="11" width="14.88671875" customWidth="1"/>
    <col min="12" max="12" width="9.109375" customWidth="1"/>
    <col min="13" max="13" width="11.5546875" customWidth="1"/>
    <col min="14" max="14" width="8.88671875" customWidth="1"/>
    <col min="15" max="15" width="6" customWidth="1"/>
    <col min="16" max="16" width="5.77734375" customWidth="1"/>
    <col min="17" max="17" width="8.88671875" customWidth="1"/>
    <col min="18" max="18" width="6.33203125" bestFit="1" customWidth="1"/>
    <col min="19" max="19" width="7.109375" bestFit="1" customWidth="1"/>
  </cols>
  <sheetData>
    <row r="1" spans="1:21" x14ac:dyDescent="0.3">
      <c r="A1">
        <f>COUNTA(A3:A1311)</f>
        <v>1309</v>
      </c>
      <c r="B1">
        <f t="shared" ref="B1:Q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  <c r="M1">
        <f t="shared" si="0"/>
        <v>1309</v>
      </c>
      <c r="N1">
        <f t="shared" si="0"/>
        <v>1309</v>
      </c>
      <c r="O1">
        <f t="shared" si="0"/>
        <v>1309</v>
      </c>
      <c r="P1">
        <f t="shared" si="0"/>
        <v>1309</v>
      </c>
      <c r="Q1">
        <f t="shared" si="0"/>
        <v>1309</v>
      </c>
    </row>
    <row r="2" spans="1:2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1735</v>
      </c>
      <c r="N2" s="2" t="s">
        <v>1737</v>
      </c>
      <c r="O2" s="2" t="s">
        <v>1738</v>
      </c>
      <c r="P2" s="2" t="s">
        <v>1747</v>
      </c>
      <c r="Q2" s="2" t="s">
        <v>1749</v>
      </c>
      <c r="R2" s="2" t="s">
        <v>1750</v>
      </c>
      <c r="S2" s="2" t="s">
        <v>1751</v>
      </c>
      <c r="T2" s="2" t="s">
        <v>1770</v>
      </c>
      <c r="U2" s="2" t="s">
        <v>1773</v>
      </c>
    </row>
    <row r="3" spans="1:21" x14ac:dyDescent="0.3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  <c r="N3">
        <f t="shared" ref="N3:N66" si="1">IF(J3="",MEDIAN(Fare),J3)</f>
        <v>7.25</v>
      </c>
      <c r="O3" s="3">
        <f t="shared" ref="O3:O66" si="2">IF(F3="",SUMIFS(Avg_Age,Pclass_Age,C3,Sex_Age,E3),F3)</f>
        <v>22</v>
      </c>
      <c r="P3">
        <f>IF(E3="male",1,0)</f>
        <v>1</v>
      </c>
      <c r="Q3" t="str">
        <f>IF(K3="","M",LEFT(K3,1))</f>
        <v>M</v>
      </c>
      <c r="R3">
        <f>SUM(G3:H3,1)</f>
        <v>2</v>
      </c>
      <c r="S3">
        <f>IF(R3=1,1,0)</f>
        <v>0</v>
      </c>
      <c r="T3" t="s">
        <v>1752</v>
      </c>
      <c r="U3" t="str">
        <f>VLOOKUP(T3,Sheet3!$A$2:$B$20,2,FALSE)</f>
        <v>Mr</v>
      </c>
    </row>
    <row r="4" spans="1:21" x14ac:dyDescent="0.3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3">IF(L4="","S",L4)</f>
        <v>C</v>
      </c>
      <c r="N4">
        <f t="shared" si="1"/>
        <v>71.283299999999997</v>
      </c>
      <c r="O4" s="3">
        <f t="shared" si="2"/>
        <v>38</v>
      </c>
      <c r="P4">
        <f t="shared" ref="P4:P67" si="4">IF(E4="male",1,0)</f>
        <v>0</v>
      </c>
      <c r="Q4" t="str">
        <f>IF(K4="","M",LEFT(K4,1))</f>
        <v>C</v>
      </c>
      <c r="R4">
        <f t="shared" ref="R4:R67" si="5">SUM(G4:H4,1)</f>
        <v>2</v>
      </c>
      <c r="S4">
        <f t="shared" ref="S4:S67" si="6">IF(R4=1,1,0)</f>
        <v>0</v>
      </c>
      <c r="T4" t="s">
        <v>1753</v>
      </c>
      <c r="U4" t="str">
        <f>VLOOKUP(T4,Sheet3!$A$2:$B$20,2,FALSE)</f>
        <v>Mrs</v>
      </c>
    </row>
    <row r="5" spans="1:21" x14ac:dyDescent="0.3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3"/>
        <v>S</v>
      </c>
      <c r="N5">
        <f t="shared" si="1"/>
        <v>7.9249999999999998</v>
      </c>
      <c r="O5" s="3">
        <f t="shared" si="2"/>
        <v>26</v>
      </c>
      <c r="P5">
        <f t="shared" si="4"/>
        <v>0</v>
      </c>
      <c r="Q5" t="str">
        <f t="shared" ref="Q5:Q68" si="7">IF(K5="","M",LEFT(K5,1))</f>
        <v>M</v>
      </c>
      <c r="R5">
        <f t="shared" si="5"/>
        <v>1</v>
      </c>
      <c r="S5">
        <f t="shared" si="6"/>
        <v>1</v>
      </c>
      <c r="T5" t="s">
        <v>1754</v>
      </c>
      <c r="U5" t="str">
        <f>VLOOKUP(T5,Sheet3!$A$2:$B$20,2,FALSE)</f>
        <v>Miss</v>
      </c>
    </row>
    <row r="6" spans="1:21" x14ac:dyDescent="0.3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3"/>
        <v>S</v>
      </c>
      <c r="N6">
        <f t="shared" si="1"/>
        <v>53.1</v>
      </c>
      <c r="O6" s="3">
        <f t="shared" si="2"/>
        <v>35</v>
      </c>
      <c r="P6">
        <f t="shared" si="4"/>
        <v>0</v>
      </c>
      <c r="Q6" t="str">
        <f t="shared" si="7"/>
        <v>C</v>
      </c>
      <c r="R6">
        <f t="shared" si="5"/>
        <v>2</v>
      </c>
      <c r="S6">
        <f t="shared" si="6"/>
        <v>0</v>
      </c>
      <c r="T6" t="s">
        <v>1753</v>
      </c>
      <c r="U6" t="str">
        <f>VLOOKUP(T6,Sheet3!$A$2:$B$20,2,FALSE)</f>
        <v>Mrs</v>
      </c>
    </row>
    <row r="7" spans="1:21" x14ac:dyDescent="0.3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3"/>
        <v>S</v>
      </c>
      <c r="N7">
        <f t="shared" si="1"/>
        <v>8.0500000000000007</v>
      </c>
      <c r="O7" s="3">
        <f t="shared" si="2"/>
        <v>35</v>
      </c>
      <c r="P7">
        <f t="shared" si="4"/>
        <v>1</v>
      </c>
      <c r="Q7" t="str">
        <f t="shared" si="7"/>
        <v>M</v>
      </c>
      <c r="R7">
        <f t="shared" si="5"/>
        <v>1</v>
      </c>
      <c r="S7">
        <f t="shared" si="6"/>
        <v>1</v>
      </c>
      <c r="T7" t="s">
        <v>1752</v>
      </c>
      <c r="U7" t="str">
        <f>VLOOKUP(T7,Sheet3!$A$2:$B$20,2,FALSE)</f>
        <v>Mr</v>
      </c>
    </row>
    <row r="8" spans="1:21" x14ac:dyDescent="0.3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3"/>
        <v>Q</v>
      </c>
      <c r="N8">
        <f t="shared" si="1"/>
        <v>8.4582999999999995</v>
      </c>
      <c r="O8" s="3">
        <f t="shared" si="2"/>
        <v>25.962263610315187</v>
      </c>
      <c r="P8">
        <f t="shared" si="4"/>
        <v>1</v>
      </c>
      <c r="Q8" t="str">
        <f t="shared" si="7"/>
        <v>M</v>
      </c>
      <c r="R8">
        <f t="shared" si="5"/>
        <v>1</v>
      </c>
      <c r="S8">
        <f t="shared" si="6"/>
        <v>1</v>
      </c>
      <c r="T8" t="s">
        <v>1752</v>
      </c>
      <c r="U8" t="str">
        <f>VLOOKUP(T8,Sheet3!$A$2:$B$20,2,FALSE)</f>
        <v>Mr</v>
      </c>
    </row>
    <row r="9" spans="1:21" x14ac:dyDescent="0.3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3"/>
        <v>S</v>
      </c>
      <c r="N9">
        <f t="shared" si="1"/>
        <v>51.862499999999997</v>
      </c>
      <c r="O9" s="3">
        <f t="shared" si="2"/>
        <v>54</v>
      </c>
      <c r="P9">
        <f t="shared" si="4"/>
        <v>1</v>
      </c>
      <c r="Q9" t="str">
        <f t="shared" si="7"/>
        <v>E</v>
      </c>
      <c r="R9">
        <f t="shared" si="5"/>
        <v>1</v>
      </c>
      <c r="S9">
        <f t="shared" si="6"/>
        <v>1</v>
      </c>
      <c r="T9" t="s">
        <v>1752</v>
      </c>
      <c r="U9" t="str">
        <f>VLOOKUP(T9,Sheet3!$A$2:$B$20,2,FALSE)</f>
        <v>Mr</v>
      </c>
    </row>
    <row r="10" spans="1:21" x14ac:dyDescent="0.3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3"/>
        <v>S</v>
      </c>
      <c r="N10">
        <f t="shared" si="1"/>
        <v>21.074999999999999</v>
      </c>
      <c r="O10" s="3">
        <f t="shared" si="2"/>
        <v>2</v>
      </c>
      <c r="P10">
        <f t="shared" si="4"/>
        <v>1</v>
      </c>
      <c r="Q10" t="str">
        <f t="shared" si="7"/>
        <v>M</v>
      </c>
      <c r="R10">
        <f t="shared" si="5"/>
        <v>5</v>
      </c>
      <c r="S10">
        <f t="shared" si="6"/>
        <v>0</v>
      </c>
      <c r="T10" t="s">
        <v>1755</v>
      </c>
      <c r="U10" t="str">
        <f>VLOOKUP(T10,Sheet3!$A$2:$B$20,2,FALSE)</f>
        <v>Master</v>
      </c>
    </row>
    <row r="11" spans="1:21" x14ac:dyDescent="0.3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3"/>
        <v>S</v>
      </c>
      <c r="N11">
        <f t="shared" si="1"/>
        <v>11.1333</v>
      </c>
      <c r="O11" s="3">
        <f t="shared" si="2"/>
        <v>27</v>
      </c>
      <c r="P11">
        <f t="shared" si="4"/>
        <v>0</v>
      </c>
      <c r="Q11" t="str">
        <f t="shared" si="7"/>
        <v>M</v>
      </c>
      <c r="R11">
        <f t="shared" si="5"/>
        <v>3</v>
      </c>
      <c r="S11">
        <f t="shared" si="6"/>
        <v>0</v>
      </c>
      <c r="T11" t="s">
        <v>1753</v>
      </c>
      <c r="U11" t="str">
        <f>VLOOKUP(T11,Sheet3!$A$2:$B$20,2,FALSE)</f>
        <v>Mrs</v>
      </c>
    </row>
    <row r="12" spans="1:21" x14ac:dyDescent="0.3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3"/>
        <v>C</v>
      </c>
      <c r="N12">
        <f t="shared" si="1"/>
        <v>30.070799999999998</v>
      </c>
      <c r="O12" s="3">
        <f t="shared" si="2"/>
        <v>14</v>
      </c>
      <c r="P12">
        <f t="shared" si="4"/>
        <v>0</v>
      </c>
      <c r="Q12" t="str">
        <f t="shared" si="7"/>
        <v>M</v>
      </c>
      <c r="R12">
        <f t="shared" si="5"/>
        <v>2</v>
      </c>
      <c r="S12">
        <f t="shared" si="6"/>
        <v>0</v>
      </c>
      <c r="T12" t="s">
        <v>1753</v>
      </c>
      <c r="U12" t="str">
        <f>VLOOKUP(T12,Sheet3!$A$2:$B$20,2,FALSE)</f>
        <v>Mrs</v>
      </c>
    </row>
    <row r="13" spans="1:21" x14ac:dyDescent="0.3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3"/>
        <v>S</v>
      </c>
      <c r="N13">
        <f t="shared" si="1"/>
        <v>16.7</v>
      </c>
      <c r="O13" s="3">
        <f t="shared" si="2"/>
        <v>4</v>
      </c>
      <c r="P13">
        <f t="shared" si="4"/>
        <v>0</v>
      </c>
      <c r="Q13" t="str">
        <f t="shared" si="7"/>
        <v>G</v>
      </c>
      <c r="R13">
        <f t="shared" si="5"/>
        <v>3</v>
      </c>
      <c r="S13">
        <f t="shared" si="6"/>
        <v>0</v>
      </c>
      <c r="T13" t="s">
        <v>1754</v>
      </c>
      <c r="U13" t="str">
        <f>VLOOKUP(T13,Sheet3!$A$2:$B$20,2,FALSE)</f>
        <v>Miss</v>
      </c>
    </row>
    <row r="14" spans="1:21" x14ac:dyDescent="0.3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3"/>
        <v>S</v>
      </c>
      <c r="N14">
        <f t="shared" si="1"/>
        <v>26.55</v>
      </c>
      <c r="O14" s="3">
        <f t="shared" si="2"/>
        <v>58</v>
      </c>
      <c r="P14">
        <f t="shared" si="4"/>
        <v>0</v>
      </c>
      <c r="Q14" t="str">
        <f t="shared" si="7"/>
        <v>C</v>
      </c>
      <c r="R14">
        <f t="shared" si="5"/>
        <v>1</v>
      </c>
      <c r="S14">
        <f t="shared" si="6"/>
        <v>1</v>
      </c>
      <c r="T14" t="s">
        <v>1754</v>
      </c>
      <c r="U14" t="str">
        <f>VLOOKUP(T14,Sheet3!$A$2:$B$20,2,FALSE)</f>
        <v>Miss</v>
      </c>
    </row>
    <row r="15" spans="1:21" x14ac:dyDescent="0.3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3"/>
        <v>S</v>
      </c>
      <c r="N15">
        <f t="shared" si="1"/>
        <v>8.0500000000000007</v>
      </c>
      <c r="O15" s="3">
        <f t="shared" si="2"/>
        <v>20</v>
      </c>
      <c r="P15">
        <f t="shared" si="4"/>
        <v>1</v>
      </c>
      <c r="Q15" t="str">
        <f t="shared" si="7"/>
        <v>M</v>
      </c>
      <c r="R15">
        <f t="shared" si="5"/>
        <v>1</v>
      </c>
      <c r="S15">
        <f t="shared" si="6"/>
        <v>1</v>
      </c>
      <c r="T15" t="s">
        <v>1752</v>
      </c>
      <c r="U15" t="str">
        <f>VLOOKUP(T15,Sheet3!$A$2:$B$20,2,FALSE)</f>
        <v>Mr</v>
      </c>
    </row>
    <row r="16" spans="1:21" x14ac:dyDescent="0.3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3"/>
        <v>S</v>
      </c>
      <c r="N16">
        <f t="shared" si="1"/>
        <v>31.274999999999999</v>
      </c>
      <c r="O16" s="3">
        <f t="shared" si="2"/>
        <v>39</v>
      </c>
      <c r="P16">
        <f t="shared" si="4"/>
        <v>1</v>
      </c>
      <c r="Q16" t="str">
        <f t="shared" si="7"/>
        <v>M</v>
      </c>
      <c r="R16">
        <f t="shared" si="5"/>
        <v>7</v>
      </c>
      <c r="S16">
        <f t="shared" si="6"/>
        <v>0</v>
      </c>
      <c r="T16" t="s">
        <v>1752</v>
      </c>
      <c r="U16" t="str">
        <f>VLOOKUP(T16,Sheet3!$A$2:$B$20,2,FALSE)</f>
        <v>Mr</v>
      </c>
    </row>
    <row r="17" spans="1:21" x14ac:dyDescent="0.3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3"/>
        <v>S</v>
      </c>
      <c r="N17">
        <f t="shared" si="1"/>
        <v>7.8541999999999996</v>
      </c>
      <c r="O17" s="3">
        <f t="shared" si="2"/>
        <v>14</v>
      </c>
      <c r="P17">
        <f t="shared" si="4"/>
        <v>0</v>
      </c>
      <c r="Q17" t="str">
        <f t="shared" si="7"/>
        <v>M</v>
      </c>
      <c r="R17">
        <f t="shared" si="5"/>
        <v>1</v>
      </c>
      <c r="S17">
        <f t="shared" si="6"/>
        <v>1</v>
      </c>
      <c r="T17" t="s">
        <v>1754</v>
      </c>
      <c r="U17" t="str">
        <f>VLOOKUP(T17,Sheet3!$A$2:$B$20,2,FALSE)</f>
        <v>Miss</v>
      </c>
    </row>
    <row r="18" spans="1:21" x14ac:dyDescent="0.3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3"/>
        <v>S</v>
      </c>
      <c r="N18">
        <f t="shared" si="1"/>
        <v>16</v>
      </c>
      <c r="O18" s="3">
        <f t="shared" si="2"/>
        <v>55</v>
      </c>
      <c r="P18">
        <f t="shared" si="4"/>
        <v>0</v>
      </c>
      <c r="Q18" t="str">
        <f t="shared" si="7"/>
        <v>M</v>
      </c>
      <c r="R18">
        <f t="shared" si="5"/>
        <v>1</v>
      </c>
      <c r="S18">
        <f t="shared" si="6"/>
        <v>1</v>
      </c>
      <c r="T18" t="s">
        <v>1753</v>
      </c>
      <c r="U18" t="str">
        <f>VLOOKUP(T18,Sheet3!$A$2:$B$20,2,FALSE)</f>
        <v>Mrs</v>
      </c>
    </row>
    <row r="19" spans="1:21" x14ac:dyDescent="0.3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3"/>
        <v>Q</v>
      </c>
      <c r="N19">
        <f t="shared" si="1"/>
        <v>29.125</v>
      </c>
      <c r="O19" s="3">
        <f t="shared" si="2"/>
        <v>2</v>
      </c>
      <c r="P19">
        <f t="shared" si="4"/>
        <v>1</v>
      </c>
      <c r="Q19" t="str">
        <f t="shared" si="7"/>
        <v>M</v>
      </c>
      <c r="R19">
        <f t="shared" si="5"/>
        <v>6</v>
      </c>
      <c r="S19">
        <f t="shared" si="6"/>
        <v>0</v>
      </c>
      <c r="T19" t="s">
        <v>1755</v>
      </c>
      <c r="U19" t="str">
        <f>VLOOKUP(T19,Sheet3!$A$2:$B$20,2,FALSE)</f>
        <v>Master</v>
      </c>
    </row>
    <row r="20" spans="1:21" x14ac:dyDescent="0.3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3"/>
        <v>S</v>
      </c>
      <c r="N20">
        <f t="shared" si="1"/>
        <v>13</v>
      </c>
      <c r="O20" s="3">
        <f t="shared" si="2"/>
        <v>30.815379746835443</v>
      </c>
      <c r="P20">
        <f t="shared" si="4"/>
        <v>1</v>
      </c>
      <c r="Q20" t="str">
        <f t="shared" si="7"/>
        <v>M</v>
      </c>
      <c r="R20">
        <f t="shared" si="5"/>
        <v>1</v>
      </c>
      <c r="S20">
        <f t="shared" si="6"/>
        <v>1</v>
      </c>
      <c r="T20" t="s">
        <v>1752</v>
      </c>
      <c r="U20" t="str">
        <f>VLOOKUP(T20,Sheet3!$A$2:$B$20,2,FALSE)</f>
        <v>Mr</v>
      </c>
    </row>
    <row r="21" spans="1:21" x14ac:dyDescent="0.3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3"/>
        <v>S</v>
      </c>
      <c r="N21">
        <f t="shared" si="1"/>
        <v>18</v>
      </c>
      <c r="O21" s="3">
        <f t="shared" si="2"/>
        <v>31</v>
      </c>
      <c r="P21">
        <f t="shared" si="4"/>
        <v>0</v>
      </c>
      <c r="Q21" t="str">
        <f t="shared" si="7"/>
        <v>M</v>
      </c>
      <c r="R21">
        <f t="shared" si="5"/>
        <v>2</v>
      </c>
      <c r="S21">
        <f t="shared" si="6"/>
        <v>0</v>
      </c>
      <c r="T21" t="s">
        <v>1753</v>
      </c>
      <c r="U21" t="str">
        <f>VLOOKUP(T21,Sheet3!$A$2:$B$20,2,FALSE)</f>
        <v>Mrs</v>
      </c>
    </row>
    <row r="22" spans="1:21" x14ac:dyDescent="0.3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3"/>
        <v>C</v>
      </c>
      <c r="N22">
        <f t="shared" si="1"/>
        <v>7.2249999999999996</v>
      </c>
      <c r="O22" s="3">
        <f t="shared" si="2"/>
        <v>22.185328947368422</v>
      </c>
      <c r="P22">
        <f t="shared" si="4"/>
        <v>0</v>
      </c>
      <c r="Q22" t="str">
        <f t="shared" si="7"/>
        <v>M</v>
      </c>
      <c r="R22">
        <f t="shared" si="5"/>
        <v>1</v>
      </c>
      <c r="S22">
        <f t="shared" si="6"/>
        <v>1</v>
      </c>
      <c r="T22" t="s">
        <v>1753</v>
      </c>
      <c r="U22" t="str">
        <f>VLOOKUP(T22,Sheet3!$A$2:$B$20,2,FALSE)</f>
        <v>Mrs</v>
      </c>
    </row>
    <row r="23" spans="1:21" x14ac:dyDescent="0.3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3"/>
        <v>S</v>
      </c>
      <c r="N23">
        <f t="shared" si="1"/>
        <v>26</v>
      </c>
      <c r="O23" s="3">
        <f t="shared" si="2"/>
        <v>35</v>
      </c>
      <c r="P23">
        <f t="shared" si="4"/>
        <v>1</v>
      </c>
      <c r="Q23" t="str">
        <f t="shared" si="7"/>
        <v>M</v>
      </c>
      <c r="R23">
        <f t="shared" si="5"/>
        <v>1</v>
      </c>
      <c r="S23">
        <f t="shared" si="6"/>
        <v>1</v>
      </c>
      <c r="T23" t="s">
        <v>1752</v>
      </c>
      <c r="U23" t="str">
        <f>VLOOKUP(T23,Sheet3!$A$2:$B$20,2,FALSE)</f>
        <v>Mr</v>
      </c>
    </row>
    <row r="24" spans="1:21" x14ac:dyDescent="0.3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3"/>
        <v>S</v>
      </c>
      <c r="N24">
        <f t="shared" si="1"/>
        <v>13</v>
      </c>
      <c r="O24" s="3">
        <f t="shared" si="2"/>
        <v>34</v>
      </c>
      <c r="P24">
        <f t="shared" si="4"/>
        <v>1</v>
      </c>
      <c r="Q24" t="str">
        <f t="shared" si="7"/>
        <v>D</v>
      </c>
      <c r="R24">
        <f t="shared" si="5"/>
        <v>1</v>
      </c>
      <c r="S24">
        <f t="shared" si="6"/>
        <v>1</v>
      </c>
      <c r="T24" t="s">
        <v>1752</v>
      </c>
      <c r="U24" t="str">
        <f>VLOOKUP(T24,Sheet3!$A$2:$B$20,2,FALSE)</f>
        <v>Mr</v>
      </c>
    </row>
    <row r="25" spans="1:21" x14ac:dyDescent="0.3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3"/>
        <v>Q</v>
      </c>
      <c r="N25">
        <f t="shared" si="1"/>
        <v>8.0291999999999994</v>
      </c>
      <c r="O25" s="3">
        <f t="shared" si="2"/>
        <v>15</v>
      </c>
      <c r="P25">
        <f t="shared" si="4"/>
        <v>0</v>
      </c>
      <c r="Q25" t="str">
        <f t="shared" si="7"/>
        <v>M</v>
      </c>
      <c r="R25">
        <f t="shared" si="5"/>
        <v>1</v>
      </c>
      <c r="S25">
        <f t="shared" si="6"/>
        <v>1</v>
      </c>
      <c r="T25" t="s">
        <v>1754</v>
      </c>
      <c r="U25" t="str">
        <f>VLOOKUP(T25,Sheet3!$A$2:$B$20,2,FALSE)</f>
        <v>Miss</v>
      </c>
    </row>
    <row r="26" spans="1:21" x14ac:dyDescent="0.3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3"/>
        <v>S</v>
      </c>
      <c r="N26">
        <f t="shared" si="1"/>
        <v>35.5</v>
      </c>
      <c r="O26" s="3">
        <f t="shared" si="2"/>
        <v>28</v>
      </c>
      <c r="P26">
        <f t="shared" si="4"/>
        <v>1</v>
      </c>
      <c r="Q26" t="str">
        <f t="shared" si="7"/>
        <v>A</v>
      </c>
      <c r="R26">
        <f t="shared" si="5"/>
        <v>1</v>
      </c>
      <c r="S26">
        <f t="shared" si="6"/>
        <v>1</v>
      </c>
      <c r="T26" t="s">
        <v>1752</v>
      </c>
      <c r="U26" t="str">
        <f>VLOOKUP(T26,Sheet3!$A$2:$B$20,2,FALSE)</f>
        <v>Mr</v>
      </c>
    </row>
    <row r="27" spans="1:21" x14ac:dyDescent="0.3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3"/>
        <v>S</v>
      </c>
      <c r="N27">
        <f t="shared" si="1"/>
        <v>21.074999999999999</v>
      </c>
      <c r="O27" s="3">
        <f t="shared" si="2"/>
        <v>8</v>
      </c>
      <c r="P27">
        <f t="shared" si="4"/>
        <v>0</v>
      </c>
      <c r="Q27" t="str">
        <f t="shared" si="7"/>
        <v>M</v>
      </c>
      <c r="R27">
        <f t="shared" si="5"/>
        <v>5</v>
      </c>
      <c r="S27">
        <f t="shared" si="6"/>
        <v>0</v>
      </c>
      <c r="T27" t="s">
        <v>1754</v>
      </c>
      <c r="U27" t="str">
        <f>VLOOKUP(T27,Sheet3!$A$2:$B$20,2,FALSE)</f>
        <v>Miss</v>
      </c>
    </row>
    <row r="28" spans="1:21" x14ac:dyDescent="0.3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3"/>
        <v>S</v>
      </c>
      <c r="N28">
        <f t="shared" si="1"/>
        <v>31.387499999999999</v>
      </c>
      <c r="O28" s="3">
        <f t="shared" si="2"/>
        <v>38</v>
      </c>
      <c r="P28">
        <f t="shared" si="4"/>
        <v>0</v>
      </c>
      <c r="Q28" t="str">
        <f t="shared" si="7"/>
        <v>M</v>
      </c>
      <c r="R28">
        <f t="shared" si="5"/>
        <v>7</v>
      </c>
      <c r="S28">
        <f t="shared" si="6"/>
        <v>0</v>
      </c>
      <c r="T28" t="s">
        <v>1753</v>
      </c>
      <c r="U28" t="str">
        <f>VLOOKUP(T28,Sheet3!$A$2:$B$20,2,FALSE)</f>
        <v>Mrs</v>
      </c>
    </row>
    <row r="29" spans="1:21" x14ac:dyDescent="0.3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3"/>
        <v>C</v>
      </c>
      <c r="N29">
        <f t="shared" si="1"/>
        <v>7.2249999999999996</v>
      </c>
      <c r="O29" s="3">
        <f t="shared" si="2"/>
        <v>25.962263610315187</v>
      </c>
      <c r="P29">
        <f t="shared" si="4"/>
        <v>1</v>
      </c>
      <c r="Q29" t="str">
        <f t="shared" si="7"/>
        <v>M</v>
      </c>
      <c r="R29">
        <f t="shared" si="5"/>
        <v>1</v>
      </c>
      <c r="S29">
        <f t="shared" si="6"/>
        <v>1</v>
      </c>
      <c r="T29" t="s">
        <v>1752</v>
      </c>
      <c r="U29" t="str">
        <f>VLOOKUP(T29,Sheet3!$A$2:$B$20,2,FALSE)</f>
        <v>Mr</v>
      </c>
    </row>
    <row r="30" spans="1:21" x14ac:dyDescent="0.3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3"/>
        <v>S</v>
      </c>
      <c r="N30">
        <f t="shared" si="1"/>
        <v>263</v>
      </c>
      <c r="O30" s="3">
        <f t="shared" si="2"/>
        <v>19</v>
      </c>
      <c r="P30">
        <f t="shared" si="4"/>
        <v>1</v>
      </c>
      <c r="Q30" t="str">
        <f t="shared" si="7"/>
        <v>C</v>
      </c>
      <c r="R30">
        <f t="shared" si="5"/>
        <v>6</v>
      </c>
      <c r="S30">
        <f t="shared" si="6"/>
        <v>0</v>
      </c>
      <c r="T30" t="s">
        <v>1752</v>
      </c>
      <c r="U30" t="str">
        <f>VLOOKUP(T30,Sheet3!$A$2:$B$20,2,FALSE)</f>
        <v>Mr</v>
      </c>
    </row>
    <row r="31" spans="1:21" x14ac:dyDescent="0.3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3"/>
        <v>Q</v>
      </c>
      <c r="N31">
        <f t="shared" si="1"/>
        <v>7.8792</v>
      </c>
      <c r="O31" s="3">
        <f t="shared" si="2"/>
        <v>22.185328947368422</v>
      </c>
      <c r="P31">
        <f t="shared" si="4"/>
        <v>0</v>
      </c>
      <c r="Q31" t="str">
        <f t="shared" si="7"/>
        <v>M</v>
      </c>
      <c r="R31">
        <f t="shared" si="5"/>
        <v>1</v>
      </c>
      <c r="S31">
        <f t="shared" si="6"/>
        <v>1</v>
      </c>
      <c r="T31" t="s">
        <v>1754</v>
      </c>
      <c r="U31" t="str">
        <f>VLOOKUP(T31,Sheet3!$A$2:$B$20,2,FALSE)</f>
        <v>Miss</v>
      </c>
    </row>
    <row r="32" spans="1:21" x14ac:dyDescent="0.3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3"/>
        <v>S</v>
      </c>
      <c r="N32">
        <f t="shared" si="1"/>
        <v>7.8958000000000004</v>
      </c>
      <c r="O32" s="3">
        <f t="shared" si="2"/>
        <v>25.962263610315187</v>
      </c>
      <c r="P32">
        <f t="shared" si="4"/>
        <v>1</v>
      </c>
      <c r="Q32" t="str">
        <f t="shared" si="7"/>
        <v>M</v>
      </c>
      <c r="R32">
        <f t="shared" si="5"/>
        <v>1</v>
      </c>
      <c r="S32">
        <f t="shared" si="6"/>
        <v>1</v>
      </c>
      <c r="T32" t="s">
        <v>1752</v>
      </c>
      <c r="U32" t="str">
        <f>VLOOKUP(T32,Sheet3!$A$2:$B$20,2,FALSE)</f>
        <v>Mr</v>
      </c>
    </row>
    <row r="33" spans="1:21" x14ac:dyDescent="0.3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3"/>
        <v>C</v>
      </c>
      <c r="N33">
        <f t="shared" si="1"/>
        <v>27.720800000000001</v>
      </c>
      <c r="O33" s="3">
        <f t="shared" si="2"/>
        <v>40</v>
      </c>
      <c r="P33">
        <f t="shared" si="4"/>
        <v>1</v>
      </c>
      <c r="Q33" t="str">
        <f t="shared" si="7"/>
        <v>M</v>
      </c>
      <c r="R33">
        <f t="shared" si="5"/>
        <v>1</v>
      </c>
      <c r="S33">
        <f t="shared" si="6"/>
        <v>1</v>
      </c>
      <c r="T33" t="s">
        <v>1756</v>
      </c>
      <c r="U33" t="str">
        <f>VLOOKUP(T33,Sheet3!$A$2:$B$20,2,FALSE)</f>
        <v>Royalty</v>
      </c>
    </row>
    <row r="34" spans="1:21" x14ac:dyDescent="0.3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3"/>
        <v>C</v>
      </c>
      <c r="N34">
        <f t="shared" si="1"/>
        <v>146.52080000000001</v>
      </c>
      <c r="O34" s="3">
        <f t="shared" si="2"/>
        <v>37.037593984962406</v>
      </c>
      <c r="P34">
        <f t="shared" si="4"/>
        <v>0</v>
      </c>
      <c r="Q34" t="str">
        <f t="shared" si="7"/>
        <v>B</v>
      </c>
      <c r="R34">
        <f t="shared" si="5"/>
        <v>2</v>
      </c>
      <c r="S34">
        <f t="shared" si="6"/>
        <v>0</v>
      </c>
      <c r="T34" t="s">
        <v>1753</v>
      </c>
      <c r="U34" t="str">
        <f>VLOOKUP(T34,Sheet3!$A$2:$B$20,2,FALSE)</f>
        <v>Mrs</v>
      </c>
    </row>
    <row r="35" spans="1:21" x14ac:dyDescent="0.3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3"/>
        <v>Q</v>
      </c>
      <c r="N35">
        <f t="shared" si="1"/>
        <v>7.75</v>
      </c>
      <c r="O35" s="3">
        <f t="shared" si="2"/>
        <v>22.185328947368422</v>
      </c>
      <c r="P35">
        <f t="shared" si="4"/>
        <v>0</v>
      </c>
      <c r="Q35" t="str">
        <f t="shared" si="7"/>
        <v>M</v>
      </c>
      <c r="R35">
        <f t="shared" si="5"/>
        <v>1</v>
      </c>
      <c r="S35">
        <f t="shared" si="6"/>
        <v>1</v>
      </c>
      <c r="T35" t="s">
        <v>1754</v>
      </c>
      <c r="U35" t="str">
        <f>VLOOKUP(T35,Sheet3!$A$2:$B$20,2,FALSE)</f>
        <v>Miss</v>
      </c>
    </row>
    <row r="36" spans="1:21" x14ac:dyDescent="0.3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3"/>
        <v>S</v>
      </c>
      <c r="N36">
        <f t="shared" si="1"/>
        <v>10.5</v>
      </c>
      <c r="O36" s="3">
        <f t="shared" si="2"/>
        <v>66</v>
      </c>
      <c r="P36">
        <f t="shared" si="4"/>
        <v>1</v>
      </c>
      <c r="Q36" t="str">
        <f t="shared" si="7"/>
        <v>M</v>
      </c>
      <c r="R36">
        <f t="shared" si="5"/>
        <v>1</v>
      </c>
      <c r="S36">
        <f t="shared" si="6"/>
        <v>1</v>
      </c>
      <c r="T36" t="s">
        <v>1752</v>
      </c>
      <c r="U36" t="str">
        <f>VLOOKUP(T36,Sheet3!$A$2:$B$20,2,FALSE)</f>
        <v>Mr</v>
      </c>
    </row>
    <row r="37" spans="1:21" x14ac:dyDescent="0.3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3"/>
        <v>C</v>
      </c>
      <c r="N37">
        <f t="shared" si="1"/>
        <v>82.1708</v>
      </c>
      <c r="O37" s="3">
        <f t="shared" si="2"/>
        <v>28</v>
      </c>
      <c r="P37">
        <f t="shared" si="4"/>
        <v>1</v>
      </c>
      <c r="Q37" t="str">
        <f t="shared" si="7"/>
        <v>M</v>
      </c>
      <c r="R37">
        <f t="shared" si="5"/>
        <v>2</v>
      </c>
      <c r="S37">
        <f t="shared" si="6"/>
        <v>0</v>
      </c>
      <c r="T37" t="s">
        <v>1752</v>
      </c>
      <c r="U37" t="str">
        <f>VLOOKUP(T37,Sheet3!$A$2:$B$20,2,FALSE)</f>
        <v>Mr</v>
      </c>
    </row>
    <row r="38" spans="1:21" x14ac:dyDescent="0.3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3"/>
        <v>S</v>
      </c>
      <c r="N38">
        <f t="shared" si="1"/>
        <v>52</v>
      </c>
      <c r="O38" s="3">
        <f t="shared" si="2"/>
        <v>42</v>
      </c>
      <c r="P38">
        <f t="shared" si="4"/>
        <v>1</v>
      </c>
      <c r="Q38" t="str">
        <f t="shared" si="7"/>
        <v>M</v>
      </c>
      <c r="R38">
        <f t="shared" si="5"/>
        <v>2</v>
      </c>
      <c r="S38">
        <f t="shared" si="6"/>
        <v>0</v>
      </c>
      <c r="T38" t="s">
        <v>1752</v>
      </c>
      <c r="U38" t="str">
        <f>VLOOKUP(T38,Sheet3!$A$2:$B$20,2,FALSE)</f>
        <v>Mr</v>
      </c>
    </row>
    <row r="39" spans="1:21" x14ac:dyDescent="0.3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3"/>
        <v>C</v>
      </c>
      <c r="N39">
        <f t="shared" si="1"/>
        <v>7.2291999999999996</v>
      </c>
      <c r="O39" s="3">
        <f t="shared" si="2"/>
        <v>25.962263610315187</v>
      </c>
      <c r="P39">
        <f t="shared" si="4"/>
        <v>1</v>
      </c>
      <c r="Q39" t="str">
        <f t="shared" si="7"/>
        <v>M</v>
      </c>
      <c r="R39">
        <f t="shared" si="5"/>
        <v>1</v>
      </c>
      <c r="S39">
        <f t="shared" si="6"/>
        <v>1</v>
      </c>
      <c r="T39" t="s">
        <v>1752</v>
      </c>
      <c r="U39" t="str">
        <f>VLOOKUP(T39,Sheet3!$A$2:$B$20,2,FALSE)</f>
        <v>Mr</v>
      </c>
    </row>
    <row r="40" spans="1:21" x14ac:dyDescent="0.3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3"/>
        <v>S</v>
      </c>
      <c r="N40">
        <f t="shared" si="1"/>
        <v>8.0500000000000007</v>
      </c>
      <c r="O40" s="3">
        <f t="shared" si="2"/>
        <v>21</v>
      </c>
      <c r="P40">
        <f t="shared" si="4"/>
        <v>1</v>
      </c>
      <c r="Q40" t="str">
        <f t="shared" si="7"/>
        <v>M</v>
      </c>
      <c r="R40">
        <f t="shared" si="5"/>
        <v>1</v>
      </c>
      <c r="S40">
        <f t="shared" si="6"/>
        <v>1</v>
      </c>
      <c r="T40" t="s">
        <v>1752</v>
      </c>
      <c r="U40" t="str">
        <f>VLOOKUP(T40,Sheet3!$A$2:$B$20,2,FALSE)</f>
        <v>Mr</v>
      </c>
    </row>
    <row r="41" spans="1:21" x14ac:dyDescent="0.3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3"/>
        <v>S</v>
      </c>
      <c r="N41">
        <f t="shared" si="1"/>
        <v>18</v>
      </c>
      <c r="O41" s="3">
        <f t="shared" si="2"/>
        <v>18</v>
      </c>
      <c r="P41">
        <f t="shared" si="4"/>
        <v>0</v>
      </c>
      <c r="Q41" t="str">
        <f t="shared" si="7"/>
        <v>M</v>
      </c>
      <c r="R41">
        <f t="shared" si="5"/>
        <v>3</v>
      </c>
      <c r="S41">
        <f t="shared" si="6"/>
        <v>0</v>
      </c>
      <c r="T41" t="s">
        <v>1754</v>
      </c>
      <c r="U41" t="str">
        <f>VLOOKUP(T41,Sheet3!$A$2:$B$20,2,FALSE)</f>
        <v>Miss</v>
      </c>
    </row>
    <row r="42" spans="1:21" x14ac:dyDescent="0.3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3"/>
        <v>C</v>
      </c>
      <c r="N42">
        <f t="shared" si="1"/>
        <v>11.2417</v>
      </c>
      <c r="O42" s="3">
        <f t="shared" si="2"/>
        <v>14</v>
      </c>
      <c r="P42">
        <f t="shared" si="4"/>
        <v>0</v>
      </c>
      <c r="Q42" t="str">
        <f t="shared" si="7"/>
        <v>M</v>
      </c>
      <c r="R42">
        <f t="shared" si="5"/>
        <v>2</v>
      </c>
      <c r="S42">
        <f t="shared" si="6"/>
        <v>0</v>
      </c>
      <c r="T42" t="s">
        <v>1754</v>
      </c>
      <c r="U42" t="str">
        <f>VLOOKUP(T42,Sheet3!$A$2:$B$20,2,FALSE)</f>
        <v>Miss</v>
      </c>
    </row>
    <row r="43" spans="1:21" x14ac:dyDescent="0.3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3"/>
        <v>S</v>
      </c>
      <c r="N43">
        <f t="shared" si="1"/>
        <v>9.4749999999999996</v>
      </c>
      <c r="O43" s="3">
        <f t="shared" si="2"/>
        <v>40</v>
      </c>
      <c r="P43">
        <f t="shared" si="4"/>
        <v>0</v>
      </c>
      <c r="Q43" t="str">
        <f t="shared" si="7"/>
        <v>M</v>
      </c>
      <c r="R43">
        <f t="shared" si="5"/>
        <v>2</v>
      </c>
      <c r="S43">
        <f t="shared" si="6"/>
        <v>0</v>
      </c>
      <c r="T43" t="s">
        <v>1753</v>
      </c>
      <c r="U43" t="str">
        <f>VLOOKUP(T43,Sheet3!$A$2:$B$20,2,FALSE)</f>
        <v>Mrs</v>
      </c>
    </row>
    <row r="44" spans="1:21" x14ac:dyDescent="0.3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3"/>
        <v>S</v>
      </c>
      <c r="N44">
        <f t="shared" si="1"/>
        <v>21</v>
      </c>
      <c r="O44" s="3">
        <f t="shared" si="2"/>
        <v>27</v>
      </c>
      <c r="P44">
        <f t="shared" si="4"/>
        <v>0</v>
      </c>
      <c r="Q44" t="str">
        <f t="shared" si="7"/>
        <v>M</v>
      </c>
      <c r="R44">
        <f t="shared" si="5"/>
        <v>2</v>
      </c>
      <c r="S44">
        <f t="shared" si="6"/>
        <v>0</v>
      </c>
      <c r="T44" t="s">
        <v>1753</v>
      </c>
      <c r="U44" t="str">
        <f>VLOOKUP(T44,Sheet3!$A$2:$B$20,2,FALSE)</f>
        <v>Mrs</v>
      </c>
    </row>
    <row r="45" spans="1:21" x14ac:dyDescent="0.3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3"/>
        <v>C</v>
      </c>
      <c r="N45">
        <f t="shared" si="1"/>
        <v>7.8958000000000004</v>
      </c>
      <c r="O45" s="3">
        <f t="shared" si="2"/>
        <v>25.962263610315187</v>
      </c>
      <c r="P45">
        <f t="shared" si="4"/>
        <v>1</v>
      </c>
      <c r="Q45" t="str">
        <f t="shared" si="7"/>
        <v>M</v>
      </c>
      <c r="R45">
        <f t="shared" si="5"/>
        <v>1</v>
      </c>
      <c r="S45">
        <f t="shared" si="6"/>
        <v>1</v>
      </c>
      <c r="T45" t="s">
        <v>1752</v>
      </c>
      <c r="U45" t="str">
        <f>VLOOKUP(T45,Sheet3!$A$2:$B$20,2,FALSE)</f>
        <v>Mr</v>
      </c>
    </row>
    <row r="46" spans="1:21" x14ac:dyDescent="0.3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3"/>
        <v>C</v>
      </c>
      <c r="N46">
        <f t="shared" si="1"/>
        <v>41.5792</v>
      </c>
      <c r="O46" s="3">
        <f t="shared" si="2"/>
        <v>3</v>
      </c>
      <c r="P46">
        <f t="shared" si="4"/>
        <v>0</v>
      </c>
      <c r="Q46" t="str">
        <f t="shared" si="7"/>
        <v>M</v>
      </c>
      <c r="R46">
        <f t="shared" si="5"/>
        <v>4</v>
      </c>
      <c r="S46">
        <f t="shared" si="6"/>
        <v>0</v>
      </c>
      <c r="T46" t="s">
        <v>1754</v>
      </c>
      <c r="U46" t="str">
        <f>VLOOKUP(T46,Sheet3!$A$2:$B$20,2,FALSE)</f>
        <v>Miss</v>
      </c>
    </row>
    <row r="47" spans="1:21" x14ac:dyDescent="0.3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3"/>
        <v>Q</v>
      </c>
      <c r="N47">
        <f t="shared" si="1"/>
        <v>7.8792</v>
      </c>
      <c r="O47" s="3">
        <f t="shared" si="2"/>
        <v>19</v>
      </c>
      <c r="P47">
        <f t="shared" si="4"/>
        <v>0</v>
      </c>
      <c r="Q47" t="str">
        <f t="shared" si="7"/>
        <v>M</v>
      </c>
      <c r="R47">
        <f t="shared" si="5"/>
        <v>1</v>
      </c>
      <c r="S47">
        <f t="shared" si="6"/>
        <v>1</v>
      </c>
      <c r="T47" t="s">
        <v>1754</v>
      </c>
      <c r="U47" t="str">
        <f>VLOOKUP(T47,Sheet3!$A$2:$B$20,2,FALSE)</f>
        <v>Miss</v>
      </c>
    </row>
    <row r="48" spans="1:21" x14ac:dyDescent="0.3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3"/>
        <v>S</v>
      </c>
      <c r="N48">
        <f t="shared" si="1"/>
        <v>8.0500000000000007</v>
      </c>
      <c r="O48" s="3">
        <f t="shared" si="2"/>
        <v>25.962263610315187</v>
      </c>
      <c r="P48">
        <f t="shared" si="4"/>
        <v>1</v>
      </c>
      <c r="Q48" t="str">
        <f t="shared" si="7"/>
        <v>M</v>
      </c>
      <c r="R48">
        <f t="shared" si="5"/>
        <v>1</v>
      </c>
      <c r="S48">
        <f t="shared" si="6"/>
        <v>1</v>
      </c>
      <c r="T48" t="s">
        <v>1752</v>
      </c>
      <c r="U48" t="str">
        <f>VLOOKUP(T48,Sheet3!$A$2:$B$20,2,FALSE)</f>
        <v>Mr</v>
      </c>
    </row>
    <row r="49" spans="1:21" x14ac:dyDescent="0.3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3"/>
        <v>Q</v>
      </c>
      <c r="N49">
        <f t="shared" si="1"/>
        <v>15.5</v>
      </c>
      <c r="O49" s="3">
        <f t="shared" si="2"/>
        <v>25.962263610315187</v>
      </c>
      <c r="P49">
        <f t="shared" si="4"/>
        <v>1</v>
      </c>
      <c r="Q49" t="str">
        <f t="shared" si="7"/>
        <v>M</v>
      </c>
      <c r="R49">
        <f t="shared" si="5"/>
        <v>2</v>
      </c>
      <c r="S49">
        <f t="shared" si="6"/>
        <v>0</v>
      </c>
      <c r="T49" t="s">
        <v>1752</v>
      </c>
      <c r="U49" t="str">
        <f>VLOOKUP(T49,Sheet3!$A$2:$B$20,2,FALSE)</f>
        <v>Mr</v>
      </c>
    </row>
    <row r="50" spans="1:21" x14ac:dyDescent="0.3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3"/>
        <v>Q</v>
      </c>
      <c r="N50">
        <f t="shared" si="1"/>
        <v>7.75</v>
      </c>
      <c r="O50" s="3">
        <f t="shared" si="2"/>
        <v>22.185328947368422</v>
      </c>
      <c r="P50">
        <f t="shared" si="4"/>
        <v>0</v>
      </c>
      <c r="Q50" t="str">
        <f t="shared" si="7"/>
        <v>M</v>
      </c>
      <c r="R50">
        <f t="shared" si="5"/>
        <v>1</v>
      </c>
      <c r="S50">
        <f t="shared" si="6"/>
        <v>1</v>
      </c>
      <c r="T50" t="s">
        <v>1754</v>
      </c>
      <c r="U50" t="str">
        <f>VLOOKUP(T50,Sheet3!$A$2:$B$20,2,FALSE)</f>
        <v>Miss</v>
      </c>
    </row>
    <row r="51" spans="1:21" x14ac:dyDescent="0.3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3"/>
        <v>C</v>
      </c>
      <c r="N51">
        <f t="shared" si="1"/>
        <v>21.679200000000002</v>
      </c>
      <c r="O51" s="3">
        <f t="shared" si="2"/>
        <v>25.962263610315187</v>
      </c>
      <c r="P51">
        <f t="shared" si="4"/>
        <v>1</v>
      </c>
      <c r="Q51" t="str">
        <f t="shared" si="7"/>
        <v>M</v>
      </c>
      <c r="R51">
        <f t="shared" si="5"/>
        <v>3</v>
      </c>
      <c r="S51">
        <f t="shared" si="6"/>
        <v>0</v>
      </c>
      <c r="T51" t="s">
        <v>1752</v>
      </c>
      <c r="U51" t="str">
        <f>VLOOKUP(T51,Sheet3!$A$2:$B$20,2,FALSE)</f>
        <v>Mr</v>
      </c>
    </row>
    <row r="52" spans="1:21" x14ac:dyDescent="0.3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3"/>
        <v>S</v>
      </c>
      <c r="N52">
        <f t="shared" si="1"/>
        <v>17.8</v>
      </c>
      <c r="O52" s="3">
        <f t="shared" si="2"/>
        <v>18</v>
      </c>
      <c r="P52">
        <f t="shared" si="4"/>
        <v>0</v>
      </c>
      <c r="Q52" t="str">
        <f t="shared" si="7"/>
        <v>M</v>
      </c>
      <c r="R52">
        <f t="shared" si="5"/>
        <v>2</v>
      </c>
      <c r="S52">
        <f t="shared" si="6"/>
        <v>0</v>
      </c>
      <c r="T52" t="s">
        <v>1753</v>
      </c>
      <c r="U52" t="str">
        <f>VLOOKUP(T52,Sheet3!$A$2:$B$20,2,FALSE)</f>
        <v>Mrs</v>
      </c>
    </row>
    <row r="53" spans="1:21" x14ac:dyDescent="0.3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3"/>
        <v>S</v>
      </c>
      <c r="N53">
        <f t="shared" si="1"/>
        <v>39.6875</v>
      </c>
      <c r="O53" s="3">
        <f t="shared" si="2"/>
        <v>7</v>
      </c>
      <c r="P53">
        <f t="shared" si="4"/>
        <v>1</v>
      </c>
      <c r="Q53" t="str">
        <f t="shared" si="7"/>
        <v>M</v>
      </c>
      <c r="R53">
        <f t="shared" si="5"/>
        <v>6</v>
      </c>
      <c r="S53">
        <f t="shared" si="6"/>
        <v>0</v>
      </c>
      <c r="T53" t="s">
        <v>1755</v>
      </c>
      <c r="U53" t="str">
        <f>VLOOKUP(T53,Sheet3!$A$2:$B$20,2,FALSE)</f>
        <v>Master</v>
      </c>
    </row>
    <row r="54" spans="1:21" x14ac:dyDescent="0.3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3"/>
        <v>S</v>
      </c>
      <c r="N54">
        <f t="shared" si="1"/>
        <v>7.8</v>
      </c>
      <c r="O54" s="3">
        <f t="shared" si="2"/>
        <v>21</v>
      </c>
      <c r="P54">
        <f t="shared" si="4"/>
        <v>1</v>
      </c>
      <c r="Q54" t="str">
        <f t="shared" si="7"/>
        <v>M</v>
      </c>
      <c r="R54">
        <f t="shared" si="5"/>
        <v>1</v>
      </c>
      <c r="S54">
        <f t="shared" si="6"/>
        <v>1</v>
      </c>
      <c r="T54" t="s">
        <v>1752</v>
      </c>
      <c r="U54" t="str">
        <f>VLOOKUP(T54,Sheet3!$A$2:$B$20,2,FALSE)</f>
        <v>Mr</v>
      </c>
    </row>
    <row r="55" spans="1:21" x14ac:dyDescent="0.3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3"/>
        <v>C</v>
      </c>
      <c r="N55">
        <f t="shared" si="1"/>
        <v>76.729200000000006</v>
      </c>
      <c r="O55" s="3">
        <f t="shared" si="2"/>
        <v>49</v>
      </c>
      <c r="P55">
        <f t="shared" si="4"/>
        <v>0</v>
      </c>
      <c r="Q55" t="str">
        <f t="shared" si="7"/>
        <v>D</v>
      </c>
      <c r="R55">
        <f t="shared" si="5"/>
        <v>2</v>
      </c>
      <c r="S55">
        <f t="shared" si="6"/>
        <v>0</v>
      </c>
      <c r="T55" t="s">
        <v>1753</v>
      </c>
      <c r="U55" t="str">
        <f>VLOOKUP(T55,Sheet3!$A$2:$B$20,2,FALSE)</f>
        <v>Mrs</v>
      </c>
    </row>
    <row r="56" spans="1:21" x14ac:dyDescent="0.3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3"/>
        <v>S</v>
      </c>
      <c r="N56">
        <f t="shared" si="1"/>
        <v>26</v>
      </c>
      <c r="O56" s="3">
        <f t="shared" si="2"/>
        <v>29</v>
      </c>
      <c r="P56">
        <f t="shared" si="4"/>
        <v>0</v>
      </c>
      <c r="Q56" t="str">
        <f t="shared" si="7"/>
        <v>M</v>
      </c>
      <c r="R56">
        <f t="shared" si="5"/>
        <v>2</v>
      </c>
      <c r="S56">
        <f t="shared" si="6"/>
        <v>0</v>
      </c>
      <c r="T56" t="s">
        <v>1753</v>
      </c>
      <c r="U56" t="str">
        <f>VLOOKUP(T56,Sheet3!$A$2:$B$20,2,FALSE)</f>
        <v>Mrs</v>
      </c>
    </row>
    <row r="57" spans="1:21" x14ac:dyDescent="0.3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3"/>
        <v>C</v>
      </c>
      <c r="N57">
        <f t="shared" si="1"/>
        <v>61.979199999999999</v>
      </c>
      <c r="O57" s="3">
        <f t="shared" si="2"/>
        <v>65</v>
      </c>
      <c r="P57">
        <f t="shared" si="4"/>
        <v>1</v>
      </c>
      <c r="Q57" t="str">
        <f t="shared" si="7"/>
        <v>B</v>
      </c>
      <c r="R57">
        <f t="shared" si="5"/>
        <v>2</v>
      </c>
      <c r="S57">
        <f t="shared" si="6"/>
        <v>0</v>
      </c>
      <c r="T57" t="s">
        <v>1752</v>
      </c>
      <c r="U57" t="str">
        <f>VLOOKUP(T57,Sheet3!$A$2:$B$20,2,FALSE)</f>
        <v>Mr</v>
      </c>
    </row>
    <row r="58" spans="1:21" x14ac:dyDescent="0.3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3"/>
        <v>S</v>
      </c>
      <c r="N58">
        <f t="shared" si="1"/>
        <v>35.5</v>
      </c>
      <c r="O58" s="3">
        <f t="shared" si="2"/>
        <v>41.029271523178807</v>
      </c>
      <c r="P58">
        <f t="shared" si="4"/>
        <v>1</v>
      </c>
      <c r="Q58" t="str">
        <f t="shared" si="7"/>
        <v>C</v>
      </c>
      <c r="R58">
        <f t="shared" si="5"/>
        <v>1</v>
      </c>
      <c r="S58">
        <f t="shared" si="6"/>
        <v>1</v>
      </c>
      <c r="T58" t="s">
        <v>1752</v>
      </c>
      <c r="U58" t="str">
        <f>VLOOKUP(T58,Sheet3!$A$2:$B$20,2,FALSE)</f>
        <v>Mr</v>
      </c>
    </row>
    <row r="59" spans="1:21" x14ac:dyDescent="0.3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3"/>
        <v>S</v>
      </c>
      <c r="N59">
        <f t="shared" si="1"/>
        <v>10.5</v>
      </c>
      <c r="O59" s="3">
        <f t="shared" si="2"/>
        <v>21</v>
      </c>
      <c r="P59">
        <f t="shared" si="4"/>
        <v>0</v>
      </c>
      <c r="Q59" t="str">
        <f t="shared" si="7"/>
        <v>M</v>
      </c>
      <c r="R59">
        <f t="shared" si="5"/>
        <v>1</v>
      </c>
      <c r="S59">
        <f t="shared" si="6"/>
        <v>1</v>
      </c>
      <c r="T59" t="s">
        <v>1754</v>
      </c>
      <c r="U59" t="str">
        <f>VLOOKUP(T59,Sheet3!$A$2:$B$20,2,FALSE)</f>
        <v>Miss</v>
      </c>
    </row>
    <row r="60" spans="1:21" x14ac:dyDescent="0.3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3"/>
        <v>C</v>
      </c>
      <c r="N60">
        <f t="shared" si="1"/>
        <v>7.2291999999999996</v>
      </c>
      <c r="O60" s="3">
        <f t="shared" si="2"/>
        <v>28.5</v>
      </c>
      <c r="P60">
        <f t="shared" si="4"/>
        <v>1</v>
      </c>
      <c r="Q60" t="str">
        <f t="shared" si="7"/>
        <v>M</v>
      </c>
      <c r="R60">
        <f t="shared" si="5"/>
        <v>1</v>
      </c>
      <c r="S60">
        <f t="shared" si="6"/>
        <v>1</v>
      </c>
      <c r="T60" t="s">
        <v>1752</v>
      </c>
      <c r="U60" t="str">
        <f>VLOOKUP(T60,Sheet3!$A$2:$B$20,2,FALSE)</f>
        <v>Mr</v>
      </c>
    </row>
    <row r="61" spans="1:21" x14ac:dyDescent="0.3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3"/>
        <v>S</v>
      </c>
      <c r="N61">
        <f t="shared" si="1"/>
        <v>27.75</v>
      </c>
      <c r="O61" s="3">
        <f t="shared" si="2"/>
        <v>5</v>
      </c>
      <c r="P61">
        <f t="shared" si="4"/>
        <v>0</v>
      </c>
      <c r="Q61" t="str">
        <f t="shared" si="7"/>
        <v>M</v>
      </c>
      <c r="R61">
        <f t="shared" si="5"/>
        <v>4</v>
      </c>
      <c r="S61">
        <f t="shared" si="6"/>
        <v>0</v>
      </c>
      <c r="T61" t="s">
        <v>1754</v>
      </c>
      <c r="U61" t="str">
        <f>VLOOKUP(T61,Sheet3!$A$2:$B$20,2,FALSE)</f>
        <v>Miss</v>
      </c>
    </row>
    <row r="62" spans="1:21" x14ac:dyDescent="0.3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3"/>
        <v>S</v>
      </c>
      <c r="N62">
        <f t="shared" si="1"/>
        <v>46.9</v>
      </c>
      <c r="O62" s="3">
        <f t="shared" si="2"/>
        <v>11</v>
      </c>
      <c r="P62">
        <f t="shared" si="4"/>
        <v>1</v>
      </c>
      <c r="Q62" t="str">
        <f t="shared" si="7"/>
        <v>M</v>
      </c>
      <c r="R62">
        <f t="shared" si="5"/>
        <v>8</v>
      </c>
      <c r="S62">
        <f t="shared" si="6"/>
        <v>0</v>
      </c>
      <c r="T62" t="s">
        <v>1755</v>
      </c>
      <c r="U62" t="str">
        <f>VLOOKUP(T62,Sheet3!$A$2:$B$20,2,FALSE)</f>
        <v>Master</v>
      </c>
    </row>
    <row r="63" spans="1:21" x14ac:dyDescent="0.3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3"/>
        <v>C</v>
      </c>
      <c r="N63">
        <f t="shared" si="1"/>
        <v>7.2291999999999996</v>
      </c>
      <c r="O63" s="3">
        <f t="shared" si="2"/>
        <v>22</v>
      </c>
      <c r="P63">
        <f t="shared" si="4"/>
        <v>1</v>
      </c>
      <c r="Q63" t="str">
        <f t="shared" si="7"/>
        <v>M</v>
      </c>
      <c r="R63">
        <f t="shared" si="5"/>
        <v>1</v>
      </c>
      <c r="S63">
        <f t="shared" si="6"/>
        <v>1</v>
      </c>
      <c r="T63" t="s">
        <v>1752</v>
      </c>
      <c r="U63" t="str">
        <f>VLOOKUP(T63,Sheet3!$A$2:$B$20,2,FALSE)</f>
        <v>Mr</v>
      </c>
    </row>
    <row r="64" spans="1:21" x14ac:dyDescent="0.3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3"/>
        <v>S</v>
      </c>
      <c r="N64">
        <f t="shared" si="1"/>
        <v>80</v>
      </c>
      <c r="O64" s="3">
        <f t="shared" si="2"/>
        <v>38</v>
      </c>
      <c r="P64">
        <f t="shared" si="4"/>
        <v>0</v>
      </c>
      <c r="Q64" t="str">
        <f t="shared" si="7"/>
        <v>B</v>
      </c>
      <c r="R64">
        <f t="shared" si="5"/>
        <v>1</v>
      </c>
      <c r="S64">
        <f t="shared" si="6"/>
        <v>1</v>
      </c>
      <c r="T64" t="s">
        <v>1754</v>
      </c>
      <c r="U64" t="str">
        <f>VLOOKUP(T64,Sheet3!$A$2:$B$20,2,FALSE)</f>
        <v>Miss</v>
      </c>
    </row>
    <row r="65" spans="1:21" x14ac:dyDescent="0.3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3"/>
        <v>S</v>
      </c>
      <c r="N65">
        <f t="shared" si="1"/>
        <v>83.474999999999994</v>
      </c>
      <c r="O65" s="3">
        <f t="shared" si="2"/>
        <v>45</v>
      </c>
      <c r="P65">
        <f t="shared" si="4"/>
        <v>1</v>
      </c>
      <c r="Q65" t="str">
        <f t="shared" si="7"/>
        <v>C</v>
      </c>
      <c r="R65">
        <f t="shared" si="5"/>
        <v>2</v>
      </c>
      <c r="S65">
        <f t="shared" si="6"/>
        <v>0</v>
      </c>
      <c r="T65" t="s">
        <v>1752</v>
      </c>
      <c r="U65" t="str">
        <f>VLOOKUP(T65,Sheet3!$A$2:$B$20,2,FALSE)</f>
        <v>Mr</v>
      </c>
    </row>
    <row r="66" spans="1:21" x14ac:dyDescent="0.3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3"/>
        <v>S</v>
      </c>
      <c r="N66">
        <f t="shared" si="1"/>
        <v>27.9</v>
      </c>
      <c r="O66" s="3">
        <f t="shared" si="2"/>
        <v>4</v>
      </c>
      <c r="P66">
        <f t="shared" si="4"/>
        <v>1</v>
      </c>
      <c r="Q66" t="str">
        <f t="shared" si="7"/>
        <v>M</v>
      </c>
      <c r="R66">
        <f t="shared" si="5"/>
        <v>6</v>
      </c>
      <c r="S66">
        <f t="shared" si="6"/>
        <v>0</v>
      </c>
      <c r="T66" t="s">
        <v>1755</v>
      </c>
      <c r="U66" t="str">
        <f>VLOOKUP(T66,Sheet3!$A$2:$B$20,2,FALSE)</f>
        <v>Master</v>
      </c>
    </row>
    <row r="67" spans="1:21" x14ac:dyDescent="0.3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3"/>
        <v>C</v>
      </c>
      <c r="N67">
        <f t="shared" ref="N67:N130" si="8">IF(J67="",MEDIAN(Fare),J67)</f>
        <v>27.720800000000001</v>
      </c>
      <c r="O67" s="3">
        <f t="shared" ref="O67:O130" si="9">IF(F67="",SUMIFS(Avg_Age,Pclass_Age,C67,Sex_Age,E67),F67)</f>
        <v>41.029271523178807</v>
      </c>
      <c r="P67">
        <f t="shared" si="4"/>
        <v>1</v>
      </c>
      <c r="Q67" t="str">
        <f t="shared" si="7"/>
        <v>M</v>
      </c>
      <c r="R67">
        <f t="shared" si="5"/>
        <v>1</v>
      </c>
      <c r="S67">
        <f t="shared" si="6"/>
        <v>1</v>
      </c>
      <c r="T67" t="s">
        <v>1752</v>
      </c>
      <c r="U67" t="str">
        <f>VLOOKUP(T67,Sheet3!$A$2:$B$20,2,FALSE)</f>
        <v>Mr</v>
      </c>
    </row>
    <row r="68" spans="1:21" x14ac:dyDescent="0.3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10">IF(L68="","S",L68)</f>
        <v>C</v>
      </c>
      <c r="N68">
        <f t="shared" si="8"/>
        <v>15.245799999999999</v>
      </c>
      <c r="O68" s="3">
        <f t="shared" si="9"/>
        <v>25.962263610315187</v>
      </c>
      <c r="P68">
        <f t="shared" ref="P68:P131" si="11">IF(E68="male",1,0)</f>
        <v>1</v>
      </c>
      <c r="Q68" t="str">
        <f t="shared" si="7"/>
        <v>M</v>
      </c>
      <c r="R68">
        <f t="shared" ref="R68:R131" si="12">SUM(G68:H68,1)</f>
        <v>3</v>
      </c>
      <c r="S68">
        <f t="shared" ref="S68:S131" si="13">IF(R68=1,1,0)</f>
        <v>0</v>
      </c>
      <c r="T68" t="s">
        <v>1755</v>
      </c>
      <c r="U68" t="str">
        <f>VLOOKUP(T68,Sheet3!$A$2:$B$20,2,FALSE)</f>
        <v>Master</v>
      </c>
    </row>
    <row r="69" spans="1:21" x14ac:dyDescent="0.3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10"/>
        <v>S</v>
      </c>
      <c r="N69">
        <f t="shared" si="8"/>
        <v>10.5</v>
      </c>
      <c r="O69" s="3">
        <f t="shared" si="9"/>
        <v>29</v>
      </c>
      <c r="P69">
        <f t="shared" si="11"/>
        <v>0</v>
      </c>
      <c r="Q69" t="str">
        <f t="shared" ref="Q69:Q132" si="14">IF(K69="","M",LEFT(K69,1))</f>
        <v>F</v>
      </c>
      <c r="R69">
        <f t="shared" si="12"/>
        <v>1</v>
      </c>
      <c r="S69">
        <f t="shared" si="13"/>
        <v>1</v>
      </c>
      <c r="T69" t="s">
        <v>1753</v>
      </c>
      <c r="U69" t="str">
        <f>VLOOKUP(T69,Sheet3!$A$2:$B$20,2,FALSE)</f>
        <v>Mrs</v>
      </c>
    </row>
    <row r="70" spans="1:21" x14ac:dyDescent="0.3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10"/>
        <v>S</v>
      </c>
      <c r="N70">
        <f t="shared" si="8"/>
        <v>8.1583000000000006</v>
      </c>
      <c r="O70" s="3">
        <f t="shared" si="9"/>
        <v>19</v>
      </c>
      <c r="P70">
        <f t="shared" si="11"/>
        <v>1</v>
      </c>
      <c r="Q70" t="str">
        <f t="shared" si="14"/>
        <v>M</v>
      </c>
      <c r="R70">
        <f t="shared" si="12"/>
        <v>1</v>
      </c>
      <c r="S70">
        <f t="shared" si="13"/>
        <v>1</v>
      </c>
      <c r="T70" t="s">
        <v>1752</v>
      </c>
      <c r="U70" t="str">
        <f>VLOOKUP(T70,Sheet3!$A$2:$B$20,2,FALSE)</f>
        <v>Mr</v>
      </c>
    </row>
    <row r="71" spans="1:21" x14ac:dyDescent="0.3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10"/>
        <v>S</v>
      </c>
      <c r="N71">
        <f t="shared" si="8"/>
        <v>7.9249999999999998</v>
      </c>
      <c r="O71" s="3">
        <f t="shared" si="9"/>
        <v>17</v>
      </c>
      <c r="P71">
        <f t="shared" si="11"/>
        <v>0</v>
      </c>
      <c r="Q71" t="str">
        <f t="shared" si="14"/>
        <v>M</v>
      </c>
      <c r="R71">
        <f t="shared" si="12"/>
        <v>7</v>
      </c>
      <c r="S71">
        <f t="shared" si="13"/>
        <v>0</v>
      </c>
      <c r="T71" t="s">
        <v>1754</v>
      </c>
      <c r="U71" t="str">
        <f>VLOOKUP(T71,Sheet3!$A$2:$B$20,2,FALSE)</f>
        <v>Miss</v>
      </c>
    </row>
    <row r="72" spans="1:21" x14ac:dyDescent="0.3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10"/>
        <v>S</v>
      </c>
      <c r="N72">
        <f t="shared" si="8"/>
        <v>8.6624999999999996</v>
      </c>
      <c r="O72" s="3">
        <f t="shared" si="9"/>
        <v>26</v>
      </c>
      <c r="P72">
        <f t="shared" si="11"/>
        <v>1</v>
      </c>
      <c r="Q72" t="str">
        <f t="shared" si="14"/>
        <v>M</v>
      </c>
      <c r="R72">
        <f t="shared" si="12"/>
        <v>3</v>
      </c>
      <c r="S72">
        <f t="shared" si="13"/>
        <v>0</v>
      </c>
      <c r="T72" t="s">
        <v>1752</v>
      </c>
      <c r="U72" t="str">
        <f>VLOOKUP(T72,Sheet3!$A$2:$B$20,2,FALSE)</f>
        <v>Mr</v>
      </c>
    </row>
    <row r="73" spans="1:21" x14ac:dyDescent="0.3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10"/>
        <v>S</v>
      </c>
      <c r="N73">
        <f t="shared" si="8"/>
        <v>10.5</v>
      </c>
      <c r="O73" s="3">
        <f t="shared" si="9"/>
        <v>32</v>
      </c>
      <c r="P73">
        <f t="shared" si="11"/>
        <v>1</v>
      </c>
      <c r="Q73" t="str">
        <f t="shared" si="14"/>
        <v>M</v>
      </c>
      <c r="R73">
        <f t="shared" si="12"/>
        <v>1</v>
      </c>
      <c r="S73">
        <f t="shared" si="13"/>
        <v>1</v>
      </c>
      <c r="T73" t="s">
        <v>1752</v>
      </c>
      <c r="U73" t="str">
        <f>VLOOKUP(T73,Sheet3!$A$2:$B$20,2,FALSE)</f>
        <v>Mr</v>
      </c>
    </row>
    <row r="74" spans="1:21" x14ac:dyDescent="0.3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10"/>
        <v>S</v>
      </c>
      <c r="N74">
        <f t="shared" si="8"/>
        <v>46.9</v>
      </c>
      <c r="O74" s="3">
        <f t="shared" si="9"/>
        <v>16</v>
      </c>
      <c r="P74">
        <f t="shared" si="11"/>
        <v>0</v>
      </c>
      <c r="Q74" t="str">
        <f t="shared" si="14"/>
        <v>M</v>
      </c>
      <c r="R74">
        <f t="shared" si="12"/>
        <v>8</v>
      </c>
      <c r="S74">
        <f t="shared" si="13"/>
        <v>0</v>
      </c>
      <c r="T74" t="s">
        <v>1754</v>
      </c>
      <c r="U74" t="str">
        <f>VLOOKUP(T74,Sheet3!$A$2:$B$20,2,FALSE)</f>
        <v>Miss</v>
      </c>
    </row>
    <row r="75" spans="1:21" x14ac:dyDescent="0.3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10"/>
        <v>S</v>
      </c>
      <c r="N75">
        <f t="shared" si="8"/>
        <v>73.5</v>
      </c>
      <c r="O75" s="3">
        <f t="shared" si="9"/>
        <v>21</v>
      </c>
      <c r="P75">
        <f t="shared" si="11"/>
        <v>1</v>
      </c>
      <c r="Q75" t="str">
        <f t="shared" si="14"/>
        <v>M</v>
      </c>
      <c r="R75">
        <f t="shared" si="12"/>
        <v>1</v>
      </c>
      <c r="S75">
        <f t="shared" si="13"/>
        <v>1</v>
      </c>
      <c r="T75" t="s">
        <v>1752</v>
      </c>
      <c r="U75" t="str">
        <f>VLOOKUP(T75,Sheet3!$A$2:$B$20,2,FALSE)</f>
        <v>Mr</v>
      </c>
    </row>
    <row r="76" spans="1:21" x14ac:dyDescent="0.3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10"/>
        <v>C</v>
      </c>
      <c r="N76">
        <f t="shared" si="8"/>
        <v>14.4542</v>
      </c>
      <c r="O76" s="3">
        <f t="shared" si="9"/>
        <v>26</v>
      </c>
      <c r="P76">
        <f t="shared" si="11"/>
        <v>1</v>
      </c>
      <c r="Q76" t="str">
        <f t="shared" si="14"/>
        <v>M</v>
      </c>
      <c r="R76">
        <f t="shared" si="12"/>
        <v>2</v>
      </c>
      <c r="S76">
        <f t="shared" si="13"/>
        <v>0</v>
      </c>
      <c r="T76" t="s">
        <v>1752</v>
      </c>
      <c r="U76" t="str">
        <f>VLOOKUP(T76,Sheet3!$A$2:$B$20,2,FALSE)</f>
        <v>Mr</v>
      </c>
    </row>
    <row r="77" spans="1:21" x14ac:dyDescent="0.3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10"/>
        <v>S</v>
      </c>
      <c r="N77">
        <f t="shared" si="8"/>
        <v>56.495800000000003</v>
      </c>
      <c r="O77" s="3">
        <f t="shared" si="9"/>
        <v>32</v>
      </c>
      <c r="P77">
        <f t="shared" si="11"/>
        <v>1</v>
      </c>
      <c r="Q77" t="str">
        <f t="shared" si="14"/>
        <v>M</v>
      </c>
      <c r="R77">
        <f t="shared" si="12"/>
        <v>1</v>
      </c>
      <c r="S77">
        <f t="shared" si="13"/>
        <v>1</v>
      </c>
      <c r="T77" t="s">
        <v>1752</v>
      </c>
      <c r="U77" t="str">
        <f>VLOOKUP(T77,Sheet3!$A$2:$B$20,2,FALSE)</f>
        <v>Mr</v>
      </c>
    </row>
    <row r="78" spans="1:21" x14ac:dyDescent="0.3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10"/>
        <v>S</v>
      </c>
      <c r="N78">
        <f t="shared" si="8"/>
        <v>7.65</v>
      </c>
      <c r="O78" s="3">
        <f t="shared" si="9"/>
        <v>25</v>
      </c>
      <c r="P78">
        <f t="shared" si="11"/>
        <v>1</v>
      </c>
      <c r="Q78" t="str">
        <f t="shared" si="14"/>
        <v>F</v>
      </c>
      <c r="R78">
        <f t="shared" si="12"/>
        <v>1</v>
      </c>
      <c r="S78">
        <f t="shared" si="13"/>
        <v>1</v>
      </c>
      <c r="T78" t="s">
        <v>1752</v>
      </c>
      <c r="U78" t="str">
        <f>VLOOKUP(T78,Sheet3!$A$2:$B$20,2,FALSE)</f>
        <v>Mr</v>
      </c>
    </row>
    <row r="79" spans="1:21" x14ac:dyDescent="0.3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10"/>
        <v>S</v>
      </c>
      <c r="N79">
        <f t="shared" si="8"/>
        <v>7.8958000000000004</v>
      </c>
      <c r="O79" s="3">
        <f t="shared" si="9"/>
        <v>25.962263610315187</v>
      </c>
      <c r="P79">
        <f t="shared" si="11"/>
        <v>1</v>
      </c>
      <c r="Q79" t="str">
        <f t="shared" si="14"/>
        <v>M</v>
      </c>
      <c r="R79">
        <f t="shared" si="12"/>
        <v>1</v>
      </c>
      <c r="S79">
        <f t="shared" si="13"/>
        <v>1</v>
      </c>
      <c r="T79" t="s">
        <v>1752</v>
      </c>
      <c r="U79" t="str">
        <f>VLOOKUP(T79,Sheet3!$A$2:$B$20,2,FALSE)</f>
        <v>Mr</v>
      </c>
    </row>
    <row r="80" spans="1:21" x14ac:dyDescent="0.3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10"/>
        <v>S</v>
      </c>
      <c r="N80">
        <f t="shared" si="8"/>
        <v>8.0500000000000007</v>
      </c>
      <c r="O80" s="3">
        <f t="shared" si="9"/>
        <v>25.962263610315187</v>
      </c>
      <c r="P80">
        <f t="shared" si="11"/>
        <v>1</v>
      </c>
      <c r="Q80" t="str">
        <f t="shared" si="14"/>
        <v>M</v>
      </c>
      <c r="R80">
        <f t="shared" si="12"/>
        <v>1</v>
      </c>
      <c r="S80">
        <f t="shared" si="13"/>
        <v>1</v>
      </c>
      <c r="T80" t="s">
        <v>1752</v>
      </c>
      <c r="U80" t="str">
        <f>VLOOKUP(T80,Sheet3!$A$2:$B$20,2,FALSE)</f>
        <v>Mr</v>
      </c>
    </row>
    <row r="81" spans="1:21" x14ac:dyDescent="0.3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10"/>
        <v>S</v>
      </c>
      <c r="N81">
        <f t="shared" si="8"/>
        <v>29</v>
      </c>
      <c r="O81" s="3">
        <f t="shared" si="9"/>
        <v>0.83</v>
      </c>
      <c r="P81">
        <f t="shared" si="11"/>
        <v>1</v>
      </c>
      <c r="Q81" t="str">
        <f t="shared" si="14"/>
        <v>M</v>
      </c>
      <c r="R81">
        <f t="shared" si="12"/>
        <v>3</v>
      </c>
      <c r="S81">
        <f t="shared" si="13"/>
        <v>0</v>
      </c>
      <c r="T81" t="s">
        <v>1755</v>
      </c>
      <c r="U81" t="str">
        <f>VLOOKUP(T81,Sheet3!$A$2:$B$20,2,FALSE)</f>
        <v>Master</v>
      </c>
    </row>
    <row r="82" spans="1:21" x14ac:dyDescent="0.3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10"/>
        <v>S</v>
      </c>
      <c r="N82">
        <f t="shared" si="8"/>
        <v>12.475</v>
      </c>
      <c r="O82" s="3">
        <f t="shared" si="9"/>
        <v>30</v>
      </c>
      <c r="P82">
        <f t="shared" si="11"/>
        <v>0</v>
      </c>
      <c r="Q82" t="str">
        <f t="shared" si="14"/>
        <v>M</v>
      </c>
      <c r="R82">
        <f t="shared" si="12"/>
        <v>1</v>
      </c>
      <c r="S82">
        <f t="shared" si="13"/>
        <v>1</v>
      </c>
      <c r="T82" t="s">
        <v>1754</v>
      </c>
      <c r="U82" t="str">
        <f>VLOOKUP(T82,Sheet3!$A$2:$B$20,2,FALSE)</f>
        <v>Miss</v>
      </c>
    </row>
    <row r="83" spans="1:21" x14ac:dyDescent="0.3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10"/>
        <v>S</v>
      </c>
      <c r="N83">
        <f t="shared" si="8"/>
        <v>9</v>
      </c>
      <c r="O83" s="3">
        <f t="shared" si="9"/>
        <v>22</v>
      </c>
      <c r="P83">
        <f t="shared" si="11"/>
        <v>1</v>
      </c>
      <c r="Q83" t="str">
        <f t="shared" si="14"/>
        <v>M</v>
      </c>
      <c r="R83">
        <f t="shared" si="12"/>
        <v>1</v>
      </c>
      <c r="S83">
        <f t="shared" si="13"/>
        <v>1</v>
      </c>
      <c r="T83" t="s">
        <v>1752</v>
      </c>
      <c r="U83" t="str">
        <f>VLOOKUP(T83,Sheet3!$A$2:$B$20,2,FALSE)</f>
        <v>Mr</v>
      </c>
    </row>
    <row r="84" spans="1:21" x14ac:dyDescent="0.3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10"/>
        <v>S</v>
      </c>
      <c r="N84">
        <f t="shared" si="8"/>
        <v>9.5</v>
      </c>
      <c r="O84" s="3">
        <f t="shared" si="9"/>
        <v>29</v>
      </c>
      <c r="P84">
        <f t="shared" si="11"/>
        <v>1</v>
      </c>
      <c r="Q84" t="str">
        <f t="shared" si="14"/>
        <v>M</v>
      </c>
      <c r="R84">
        <f t="shared" si="12"/>
        <v>1</v>
      </c>
      <c r="S84">
        <f t="shared" si="13"/>
        <v>1</v>
      </c>
      <c r="T84" t="s">
        <v>1752</v>
      </c>
      <c r="U84" t="str">
        <f>VLOOKUP(T84,Sheet3!$A$2:$B$20,2,FALSE)</f>
        <v>Mr</v>
      </c>
    </row>
    <row r="85" spans="1:21" x14ac:dyDescent="0.3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10"/>
        <v>Q</v>
      </c>
      <c r="N85">
        <f t="shared" si="8"/>
        <v>7.7874999999999996</v>
      </c>
      <c r="O85" s="3">
        <f t="shared" si="9"/>
        <v>22.185328947368422</v>
      </c>
      <c r="P85">
        <f t="shared" si="11"/>
        <v>0</v>
      </c>
      <c r="Q85" t="str">
        <f t="shared" si="14"/>
        <v>M</v>
      </c>
      <c r="R85">
        <f t="shared" si="12"/>
        <v>1</v>
      </c>
      <c r="S85">
        <f t="shared" si="13"/>
        <v>1</v>
      </c>
      <c r="T85" t="s">
        <v>1754</v>
      </c>
      <c r="U85" t="str">
        <f>VLOOKUP(T85,Sheet3!$A$2:$B$20,2,FALSE)</f>
        <v>Miss</v>
      </c>
    </row>
    <row r="86" spans="1:21" x14ac:dyDescent="0.3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10"/>
        <v>S</v>
      </c>
      <c r="N86">
        <f t="shared" si="8"/>
        <v>47.1</v>
      </c>
      <c r="O86" s="3">
        <f t="shared" si="9"/>
        <v>28</v>
      </c>
      <c r="P86">
        <f t="shared" si="11"/>
        <v>1</v>
      </c>
      <c r="Q86" t="str">
        <f t="shared" si="14"/>
        <v>M</v>
      </c>
      <c r="R86">
        <f t="shared" si="12"/>
        <v>1</v>
      </c>
      <c r="S86">
        <f t="shared" si="13"/>
        <v>1</v>
      </c>
      <c r="T86" t="s">
        <v>1752</v>
      </c>
      <c r="U86" t="str">
        <f>VLOOKUP(T86,Sheet3!$A$2:$B$20,2,FALSE)</f>
        <v>Mr</v>
      </c>
    </row>
    <row r="87" spans="1:21" x14ac:dyDescent="0.3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10"/>
        <v>S</v>
      </c>
      <c r="N87">
        <f t="shared" si="8"/>
        <v>10.5</v>
      </c>
      <c r="O87" s="3">
        <f t="shared" si="9"/>
        <v>17</v>
      </c>
      <c r="P87">
        <f t="shared" si="11"/>
        <v>0</v>
      </c>
      <c r="Q87" t="str">
        <f t="shared" si="14"/>
        <v>M</v>
      </c>
      <c r="R87">
        <f t="shared" si="12"/>
        <v>1</v>
      </c>
      <c r="S87">
        <f t="shared" si="13"/>
        <v>1</v>
      </c>
      <c r="T87" t="s">
        <v>1754</v>
      </c>
      <c r="U87" t="str">
        <f>VLOOKUP(T87,Sheet3!$A$2:$B$20,2,FALSE)</f>
        <v>Miss</v>
      </c>
    </row>
    <row r="88" spans="1:21" x14ac:dyDescent="0.3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10"/>
        <v>S</v>
      </c>
      <c r="N88">
        <f t="shared" si="8"/>
        <v>15.85</v>
      </c>
      <c r="O88" s="3">
        <f t="shared" si="9"/>
        <v>33</v>
      </c>
      <c r="P88">
        <f t="shared" si="11"/>
        <v>0</v>
      </c>
      <c r="Q88" t="str">
        <f t="shared" si="14"/>
        <v>M</v>
      </c>
      <c r="R88">
        <f t="shared" si="12"/>
        <v>4</v>
      </c>
      <c r="S88">
        <f t="shared" si="13"/>
        <v>0</v>
      </c>
      <c r="T88" t="s">
        <v>1753</v>
      </c>
      <c r="U88" t="str">
        <f>VLOOKUP(T88,Sheet3!$A$2:$B$20,2,FALSE)</f>
        <v>Mrs</v>
      </c>
    </row>
    <row r="89" spans="1:21" x14ac:dyDescent="0.3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10"/>
        <v>S</v>
      </c>
      <c r="N89">
        <f t="shared" si="8"/>
        <v>34.375</v>
      </c>
      <c r="O89" s="3">
        <f t="shared" si="9"/>
        <v>16</v>
      </c>
      <c r="P89">
        <f t="shared" si="11"/>
        <v>1</v>
      </c>
      <c r="Q89" t="str">
        <f t="shared" si="14"/>
        <v>M</v>
      </c>
      <c r="R89">
        <f t="shared" si="12"/>
        <v>5</v>
      </c>
      <c r="S89">
        <f t="shared" si="13"/>
        <v>0</v>
      </c>
      <c r="T89" t="s">
        <v>1752</v>
      </c>
      <c r="U89" t="str">
        <f>VLOOKUP(T89,Sheet3!$A$2:$B$20,2,FALSE)</f>
        <v>Mr</v>
      </c>
    </row>
    <row r="90" spans="1:21" x14ac:dyDescent="0.3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10"/>
        <v>S</v>
      </c>
      <c r="N90">
        <f t="shared" si="8"/>
        <v>8.0500000000000007</v>
      </c>
      <c r="O90" s="3">
        <f t="shared" si="9"/>
        <v>25.962263610315187</v>
      </c>
      <c r="P90">
        <f t="shared" si="11"/>
        <v>1</v>
      </c>
      <c r="Q90" t="str">
        <f t="shared" si="14"/>
        <v>M</v>
      </c>
      <c r="R90">
        <f t="shared" si="12"/>
        <v>1</v>
      </c>
      <c r="S90">
        <f t="shared" si="13"/>
        <v>1</v>
      </c>
      <c r="T90" t="s">
        <v>1752</v>
      </c>
      <c r="U90" t="str">
        <f>VLOOKUP(T90,Sheet3!$A$2:$B$20,2,FALSE)</f>
        <v>Mr</v>
      </c>
    </row>
    <row r="91" spans="1:21" x14ac:dyDescent="0.3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10"/>
        <v>S</v>
      </c>
      <c r="N91">
        <f t="shared" si="8"/>
        <v>263</v>
      </c>
      <c r="O91" s="3">
        <f t="shared" si="9"/>
        <v>23</v>
      </c>
      <c r="P91">
        <f t="shared" si="11"/>
        <v>0</v>
      </c>
      <c r="Q91" t="str">
        <f t="shared" si="14"/>
        <v>C</v>
      </c>
      <c r="R91">
        <f t="shared" si="12"/>
        <v>6</v>
      </c>
      <c r="S91">
        <f t="shared" si="13"/>
        <v>0</v>
      </c>
      <c r="T91" t="s">
        <v>1754</v>
      </c>
      <c r="U91" t="str">
        <f>VLOOKUP(T91,Sheet3!$A$2:$B$20,2,FALSE)</f>
        <v>Miss</v>
      </c>
    </row>
    <row r="92" spans="1:21" x14ac:dyDescent="0.3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10"/>
        <v>S</v>
      </c>
      <c r="N92">
        <f t="shared" si="8"/>
        <v>8.0500000000000007</v>
      </c>
      <c r="O92" s="3">
        <f t="shared" si="9"/>
        <v>24</v>
      </c>
      <c r="P92">
        <f t="shared" si="11"/>
        <v>1</v>
      </c>
      <c r="Q92" t="str">
        <f t="shared" si="14"/>
        <v>M</v>
      </c>
      <c r="R92">
        <f t="shared" si="12"/>
        <v>1</v>
      </c>
      <c r="S92">
        <f t="shared" si="13"/>
        <v>1</v>
      </c>
      <c r="T92" t="s">
        <v>1752</v>
      </c>
      <c r="U92" t="str">
        <f>VLOOKUP(T92,Sheet3!$A$2:$B$20,2,FALSE)</f>
        <v>Mr</v>
      </c>
    </row>
    <row r="93" spans="1:21" x14ac:dyDescent="0.3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10"/>
        <v>S</v>
      </c>
      <c r="N93">
        <f t="shared" si="8"/>
        <v>8.0500000000000007</v>
      </c>
      <c r="O93" s="3">
        <f t="shared" si="9"/>
        <v>29</v>
      </c>
      <c r="P93">
        <f t="shared" si="11"/>
        <v>1</v>
      </c>
      <c r="Q93" t="str">
        <f t="shared" si="14"/>
        <v>M</v>
      </c>
      <c r="R93">
        <f t="shared" si="12"/>
        <v>1</v>
      </c>
      <c r="S93">
        <f t="shared" si="13"/>
        <v>1</v>
      </c>
      <c r="T93" t="s">
        <v>1752</v>
      </c>
      <c r="U93" t="str">
        <f>VLOOKUP(T93,Sheet3!$A$2:$B$20,2,FALSE)</f>
        <v>Mr</v>
      </c>
    </row>
    <row r="94" spans="1:21" x14ac:dyDescent="0.3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10"/>
        <v>S</v>
      </c>
      <c r="N94">
        <f t="shared" si="8"/>
        <v>7.8541999999999996</v>
      </c>
      <c r="O94" s="3">
        <f t="shared" si="9"/>
        <v>20</v>
      </c>
      <c r="P94">
        <f t="shared" si="11"/>
        <v>1</v>
      </c>
      <c r="Q94" t="str">
        <f t="shared" si="14"/>
        <v>M</v>
      </c>
      <c r="R94">
        <f t="shared" si="12"/>
        <v>1</v>
      </c>
      <c r="S94">
        <f t="shared" si="13"/>
        <v>1</v>
      </c>
      <c r="T94" t="s">
        <v>1752</v>
      </c>
      <c r="U94" t="str">
        <f>VLOOKUP(T94,Sheet3!$A$2:$B$20,2,FALSE)</f>
        <v>Mr</v>
      </c>
    </row>
    <row r="95" spans="1:21" x14ac:dyDescent="0.3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10"/>
        <v>S</v>
      </c>
      <c r="N95">
        <f t="shared" si="8"/>
        <v>61.174999999999997</v>
      </c>
      <c r="O95" s="3">
        <f t="shared" si="9"/>
        <v>46</v>
      </c>
      <c r="P95">
        <f t="shared" si="11"/>
        <v>1</v>
      </c>
      <c r="Q95" t="str">
        <f t="shared" si="14"/>
        <v>E</v>
      </c>
      <c r="R95">
        <f t="shared" si="12"/>
        <v>2</v>
      </c>
      <c r="S95">
        <f t="shared" si="13"/>
        <v>0</v>
      </c>
      <c r="T95" t="s">
        <v>1752</v>
      </c>
      <c r="U95" t="str">
        <f>VLOOKUP(T95,Sheet3!$A$2:$B$20,2,FALSE)</f>
        <v>Mr</v>
      </c>
    </row>
    <row r="96" spans="1:21" x14ac:dyDescent="0.3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10"/>
        <v>S</v>
      </c>
      <c r="N96">
        <f t="shared" si="8"/>
        <v>20.574999999999999</v>
      </c>
      <c r="O96" s="3">
        <f t="shared" si="9"/>
        <v>26</v>
      </c>
      <c r="P96">
        <f t="shared" si="11"/>
        <v>1</v>
      </c>
      <c r="Q96" t="str">
        <f t="shared" si="14"/>
        <v>M</v>
      </c>
      <c r="R96">
        <f t="shared" si="12"/>
        <v>4</v>
      </c>
      <c r="S96">
        <f t="shared" si="13"/>
        <v>0</v>
      </c>
      <c r="T96" t="s">
        <v>1752</v>
      </c>
      <c r="U96" t="str">
        <f>VLOOKUP(T96,Sheet3!$A$2:$B$20,2,FALSE)</f>
        <v>Mr</v>
      </c>
    </row>
    <row r="97" spans="1:21" x14ac:dyDescent="0.3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10"/>
        <v>S</v>
      </c>
      <c r="N97">
        <f t="shared" si="8"/>
        <v>7.25</v>
      </c>
      <c r="O97" s="3">
        <f t="shared" si="9"/>
        <v>59</v>
      </c>
      <c r="P97">
        <f t="shared" si="11"/>
        <v>1</v>
      </c>
      <c r="Q97" t="str">
        <f t="shared" si="14"/>
        <v>M</v>
      </c>
      <c r="R97">
        <f t="shared" si="12"/>
        <v>1</v>
      </c>
      <c r="S97">
        <f t="shared" si="13"/>
        <v>1</v>
      </c>
      <c r="T97" t="s">
        <v>1752</v>
      </c>
      <c r="U97" t="str">
        <f>VLOOKUP(T97,Sheet3!$A$2:$B$20,2,FALSE)</f>
        <v>Mr</v>
      </c>
    </row>
    <row r="98" spans="1:21" x14ac:dyDescent="0.3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10"/>
        <v>S</v>
      </c>
      <c r="N98">
        <f t="shared" si="8"/>
        <v>8.0500000000000007</v>
      </c>
      <c r="O98" s="3">
        <f t="shared" si="9"/>
        <v>25.962263610315187</v>
      </c>
      <c r="P98">
        <f t="shared" si="11"/>
        <v>1</v>
      </c>
      <c r="Q98" t="str">
        <f t="shared" si="14"/>
        <v>M</v>
      </c>
      <c r="R98">
        <f t="shared" si="12"/>
        <v>1</v>
      </c>
      <c r="S98">
        <f t="shared" si="13"/>
        <v>1</v>
      </c>
      <c r="T98" t="s">
        <v>1752</v>
      </c>
      <c r="U98" t="str">
        <f>VLOOKUP(T98,Sheet3!$A$2:$B$20,2,FALSE)</f>
        <v>Mr</v>
      </c>
    </row>
    <row r="99" spans="1:21" x14ac:dyDescent="0.3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10"/>
        <v>C</v>
      </c>
      <c r="N99">
        <f t="shared" si="8"/>
        <v>34.654200000000003</v>
      </c>
      <c r="O99" s="3">
        <f t="shared" si="9"/>
        <v>71</v>
      </c>
      <c r="P99">
        <f t="shared" si="11"/>
        <v>1</v>
      </c>
      <c r="Q99" t="str">
        <f t="shared" si="14"/>
        <v>A</v>
      </c>
      <c r="R99">
        <f t="shared" si="12"/>
        <v>1</v>
      </c>
      <c r="S99">
        <f t="shared" si="13"/>
        <v>1</v>
      </c>
      <c r="T99" t="s">
        <v>1752</v>
      </c>
      <c r="U99" t="str">
        <f>VLOOKUP(T99,Sheet3!$A$2:$B$20,2,FALSE)</f>
        <v>Mr</v>
      </c>
    </row>
    <row r="100" spans="1:21" x14ac:dyDescent="0.3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10"/>
        <v>C</v>
      </c>
      <c r="N100">
        <f t="shared" si="8"/>
        <v>63.3583</v>
      </c>
      <c r="O100" s="3">
        <f t="shared" si="9"/>
        <v>23</v>
      </c>
      <c r="P100">
        <f t="shared" si="11"/>
        <v>1</v>
      </c>
      <c r="Q100" t="str">
        <f t="shared" si="14"/>
        <v>D</v>
      </c>
      <c r="R100">
        <f t="shared" si="12"/>
        <v>2</v>
      </c>
      <c r="S100">
        <f t="shared" si="13"/>
        <v>0</v>
      </c>
      <c r="T100" t="s">
        <v>1752</v>
      </c>
      <c r="U100" t="str">
        <f>VLOOKUP(T100,Sheet3!$A$2:$B$20,2,FALSE)</f>
        <v>Mr</v>
      </c>
    </row>
    <row r="101" spans="1:21" x14ac:dyDescent="0.3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10"/>
        <v>S</v>
      </c>
      <c r="N101">
        <f t="shared" si="8"/>
        <v>23</v>
      </c>
      <c r="O101" s="3">
        <f t="shared" si="9"/>
        <v>34</v>
      </c>
      <c r="P101">
        <f t="shared" si="11"/>
        <v>0</v>
      </c>
      <c r="Q101" t="str">
        <f t="shared" si="14"/>
        <v>M</v>
      </c>
      <c r="R101">
        <f t="shared" si="12"/>
        <v>2</v>
      </c>
      <c r="S101">
        <f t="shared" si="13"/>
        <v>0</v>
      </c>
      <c r="T101" t="s">
        <v>1753</v>
      </c>
      <c r="U101" t="str">
        <f>VLOOKUP(T101,Sheet3!$A$2:$B$20,2,FALSE)</f>
        <v>Mrs</v>
      </c>
    </row>
    <row r="102" spans="1:21" x14ac:dyDescent="0.3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10"/>
        <v>S</v>
      </c>
      <c r="N102">
        <f t="shared" si="8"/>
        <v>26</v>
      </c>
      <c r="O102" s="3">
        <f t="shared" si="9"/>
        <v>34</v>
      </c>
      <c r="P102">
        <f t="shared" si="11"/>
        <v>1</v>
      </c>
      <c r="Q102" t="str">
        <f t="shared" si="14"/>
        <v>M</v>
      </c>
      <c r="R102">
        <f t="shared" si="12"/>
        <v>2</v>
      </c>
      <c r="S102">
        <f t="shared" si="13"/>
        <v>0</v>
      </c>
      <c r="T102" t="s">
        <v>1752</v>
      </c>
      <c r="U102" t="str">
        <f>VLOOKUP(T102,Sheet3!$A$2:$B$20,2,FALSE)</f>
        <v>Mr</v>
      </c>
    </row>
    <row r="103" spans="1:21" x14ac:dyDescent="0.3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10"/>
        <v>S</v>
      </c>
      <c r="N103">
        <f t="shared" si="8"/>
        <v>7.8958000000000004</v>
      </c>
      <c r="O103" s="3">
        <f t="shared" si="9"/>
        <v>28</v>
      </c>
      <c r="P103">
        <f t="shared" si="11"/>
        <v>0</v>
      </c>
      <c r="Q103" t="str">
        <f t="shared" si="14"/>
        <v>M</v>
      </c>
      <c r="R103">
        <f t="shared" si="12"/>
        <v>1</v>
      </c>
      <c r="S103">
        <f t="shared" si="13"/>
        <v>1</v>
      </c>
      <c r="T103" t="s">
        <v>1754</v>
      </c>
      <c r="U103" t="str">
        <f>VLOOKUP(T103,Sheet3!$A$2:$B$20,2,FALSE)</f>
        <v>Miss</v>
      </c>
    </row>
    <row r="104" spans="1:21" x14ac:dyDescent="0.3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10"/>
        <v>S</v>
      </c>
      <c r="N104">
        <f t="shared" si="8"/>
        <v>7.8958000000000004</v>
      </c>
      <c r="O104" s="3">
        <f t="shared" si="9"/>
        <v>25.962263610315187</v>
      </c>
      <c r="P104">
        <f t="shared" si="11"/>
        <v>1</v>
      </c>
      <c r="Q104" t="str">
        <f t="shared" si="14"/>
        <v>M</v>
      </c>
      <c r="R104">
        <f t="shared" si="12"/>
        <v>1</v>
      </c>
      <c r="S104">
        <f t="shared" si="13"/>
        <v>1</v>
      </c>
      <c r="T104" t="s">
        <v>1752</v>
      </c>
      <c r="U104" t="str">
        <f>VLOOKUP(T104,Sheet3!$A$2:$B$20,2,FALSE)</f>
        <v>Mr</v>
      </c>
    </row>
    <row r="105" spans="1:21" x14ac:dyDescent="0.3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10"/>
        <v>S</v>
      </c>
      <c r="N105">
        <f t="shared" si="8"/>
        <v>77.287499999999994</v>
      </c>
      <c r="O105" s="3">
        <f t="shared" si="9"/>
        <v>21</v>
      </c>
      <c r="P105">
        <f t="shared" si="11"/>
        <v>1</v>
      </c>
      <c r="Q105" t="str">
        <f t="shared" si="14"/>
        <v>D</v>
      </c>
      <c r="R105">
        <f t="shared" si="12"/>
        <v>2</v>
      </c>
      <c r="S105">
        <f t="shared" si="13"/>
        <v>0</v>
      </c>
      <c r="T105" t="s">
        <v>1752</v>
      </c>
      <c r="U105" t="str">
        <f>VLOOKUP(T105,Sheet3!$A$2:$B$20,2,FALSE)</f>
        <v>Mr</v>
      </c>
    </row>
    <row r="106" spans="1:21" x14ac:dyDescent="0.3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10"/>
        <v>S</v>
      </c>
      <c r="N106">
        <f t="shared" si="8"/>
        <v>8.6541999999999994</v>
      </c>
      <c r="O106" s="3">
        <f t="shared" si="9"/>
        <v>33</v>
      </c>
      <c r="P106">
        <f t="shared" si="11"/>
        <v>1</v>
      </c>
      <c r="Q106" t="str">
        <f t="shared" si="14"/>
        <v>M</v>
      </c>
      <c r="R106">
        <f t="shared" si="12"/>
        <v>1</v>
      </c>
      <c r="S106">
        <f t="shared" si="13"/>
        <v>1</v>
      </c>
      <c r="T106" t="s">
        <v>1752</v>
      </c>
      <c r="U106" t="str">
        <f>VLOOKUP(T106,Sheet3!$A$2:$B$20,2,FALSE)</f>
        <v>Mr</v>
      </c>
    </row>
    <row r="107" spans="1:21" x14ac:dyDescent="0.3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10"/>
        <v>S</v>
      </c>
      <c r="N107">
        <f t="shared" si="8"/>
        <v>7.9249999999999998</v>
      </c>
      <c r="O107" s="3">
        <f t="shared" si="9"/>
        <v>37</v>
      </c>
      <c r="P107">
        <f t="shared" si="11"/>
        <v>1</v>
      </c>
      <c r="Q107" t="str">
        <f t="shared" si="14"/>
        <v>M</v>
      </c>
      <c r="R107">
        <f t="shared" si="12"/>
        <v>3</v>
      </c>
      <c r="S107">
        <f t="shared" si="13"/>
        <v>0</v>
      </c>
      <c r="T107" t="s">
        <v>1752</v>
      </c>
      <c r="U107" t="str">
        <f>VLOOKUP(T107,Sheet3!$A$2:$B$20,2,FALSE)</f>
        <v>Mr</v>
      </c>
    </row>
    <row r="108" spans="1:21" x14ac:dyDescent="0.3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10"/>
        <v>S</v>
      </c>
      <c r="N108">
        <f t="shared" si="8"/>
        <v>7.8958000000000004</v>
      </c>
      <c r="O108" s="3">
        <f t="shared" si="9"/>
        <v>28</v>
      </c>
      <c r="P108">
        <f t="shared" si="11"/>
        <v>1</v>
      </c>
      <c r="Q108" t="str">
        <f t="shared" si="14"/>
        <v>M</v>
      </c>
      <c r="R108">
        <f t="shared" si="12"/>
        <v>1</v>
      </c>
      <c r="S108">
        <f t="shared" si="13"/>
        <v>1</v>
      </c>
      <c r="T108" t="s">
        <v>1752</v>
      </c>
      <c r="U108" t="str">
        <f>VLOOKUP(T108,Sheet3!$A$2:$B$20,2,FALSE)</f>
        <v>Mr</v>
      </c>
    </row>
    <row r="109" spans="1:21" x14ac:dyDescent="0.3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10"/>
        <v>S</v>
      </c>
      <c r="N109">
        <f t="shared" si="8"/>
        <v>7.65</v>
      </c>
      <c r="O109" s="3">
        <f t="shared" si="9"/>
        <v>21</v>
      </c>
      <c r="P109">
        <f t="shared" si="11"/>
        <v>0</v>
      </c>
      <c r="Q109" t="str">
        <f t="shared" si="14"/>
        <v>M</v>
      </c>
      <c r="R109">
        <f t="shared" si="12"/>
        <v>1</v>
      </c>
      <c r="S109">
        <f t="shared" si="13"/>
        <v>1</v>
      </c>
      <c r="T109" t="s">
        <v>1754</v>
      </c>
      <c r="U109" t="str">
        <f>VLOOKUP(T109,Sheet3!$A$2:$B$20,2,FALSE)</f>
        <v>Miss</v>
      </c>
    </row>
    <row r="110" spans="1:21" x14ac:dyDescent="0.3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10"/>
        <v>S</v>
      </c>
      <c r="N110">
        <f t="shared" si="8"/>
        <v>7.7750000000000004</v>
      </c>
      <c r="O110" s="3">
        <f t="shared" si="9"/>
        <v>25.962263610315187</v>
      </c>
      <c r="P110">
        <f t="shared" si="11"/>
        <v>1</v>
      </c>
      <c r="Q110" t="str">
        <f t="shared" si="14"/>
        <v>M</v>
      </c>
      <c r="R110">
        <f t="shared" si="12"/>
        <v>1</v>
      </c>
      <c r="S110">
        <f t="shared" si="13"/>
        <v>1</v>
      </c>
      <c r="T110" t="s">
        <v>1752</v>
      </c>
      <c r="U110" t="str">
        <f>VLOOKUP(T110,Sheet3!$A$2:$B$20,2,FALSE)</f>
        <v>Mr</v>
      </c>
    </row>
    <row r="111" spans="1:21" x14ac:dyDescent="0.3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10"/>
        <v>S</v>
      </c>
      <c r="N111">
        <f t="shared" si="8"/>
        <v>7.8958000000000004</v>
      </c>
      <c r="O111" s="3">
        <f t="shared" si="9"/>
        <v>38</v>
      </c>
      <c r="P111">
        <f t="shared" si="11"/>
        <v>1</v>
      </c>
      <c r="Q111" t="str">
        <f t="shared" si="14"/>
        <v>M</v>
      </c>
      <c r="R111">
        <f t="shared" si="12"/>
        <v>1</v>
      </c>
      <c r="S111">
        <f t="shared" si="13"/>
        <v>1</v>
      </c>
      <c r="T111" t="s">
        <v>1752</v>
      </c>
      <c r="U111" t="str">
        <f>VLOOKUP(T111,Sheet3!$A$2:$B$20,2,FALSE)</f>
        <v>Mr</v>
      </c>
    </row>
    <row r="112" spans="1:21" x14ac:dyDescent="0.3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10"/>
        <v>Q</v>
      </c>
      <c r="N112">
        <f t="shared" si="8"/>
        <v>24.15</v>
      </c>
      <c r="O112" s="3">
        <f t="shared" si="9"/>
        <v>22.185328947368422</v>
      </c>
      <c r="P112">
        <f t="shared" si="11"/>
        <v>0</v>
      </c>
      <c r="Q112" t="str">
        <f t="shared" si="14"/>
        <v>M</v>
      </c>
      <c r="R112">
        <f t="shared" si="12"/>
        <v>2</v>
      </c>
      <c r="S112">
        <f t="shared" si="13"/>
        <v>0</v>
      </c>
      <c r="T112" t="s">
        <v>1754</v>
      </c>
      <c r="U112" t="str">
        <f>VLOOKUP(T112,Sheet3!$A$2:$B$20,2,FALSE)</f>
        <v>Miss</v>
      </c>
    </row>
    <row r="113" spans="1:21" x14ac:dyDescent="0.3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10"/>
        <v>S</v>
      </c>
      <c r="N113">
        <f t="shared" si="8"/>
        <v>52</v>
      </c>
      <c r="O113" s="3">
        <f t="shared" si="9"/>
        <v>47</v>
      </c>
      <c r="P113">
        <f t="shared" si="11"/>
        <v>1</v>
      </c>
      <c r="Q113" t="str">
        <f t="shared" si="14"/>
        <v>C</v>
      </c>
      <c r="R113">
        <f t="shared" si="12"/>
        <v>1</v>
      </c>
      <c r="S113">
        <f t="shared" si="13"/>
        <v>1</v>
      </c>
      <c r="T113" t="s">
        <v>1752</v>
      </c>
      <c r="U113" t="str">
        <f>VLOOKUP(T113,Sheet3!$A$2:$B$20,2,FALSE)</f>
        <v>Mr</v>
      </c>
    </row>
    <row r="114" spans="1:21" x14ac:dyDescent="0.3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10"/>
        <v>C</v>
      </c>
      <c r="N114">
        <f t="shared" si="8"/>
        <v>14.4542</v>
      </c>
      <c r="O114" s="3">
        <f t="shared" si="9"/>
        <v>14.5</v>
      </c>
      <c r="P114">
        <f t="shared" si="11"/>
        <v>0</v>
      </c>
      <c r="Q114" t="str">
        <f t="shared" si="14"/>
        <v>M</v>
      </c>
      <c r="R114">
        <f t="shared" si="12"/>
        <v>2</v>
      </c>
      <c r="S114">
        <f t="shared" si="13"/>
        <v>0</v>
      </c>
      <c r="T114" t="s">
        <v>1754</v>
      </c>
      <c r="U114" t="str">
        <f>VLOOKUP(T114,Sheet3!$A$2:$B$20,2,FALSE)</f>
        <v>Miss</v>
      </c>
    </row>
    <row r="115" spans="1:21" x14ac:dyDescent="0.3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10"/>
        <v>S</v>
      </c>
      <c r="N115">
        <f t="shared" si="8"/>
        <v>8.0500000000000007</v>
      </c>
      <c r="O115" s="3">
        <f t="shared" si="9"/>
        <v>22</v>
      </c>
      <c r="P115">
        <f t="shared" si="11"/>
        <v>1</v>
      </c>
      <c r="Q115" t="str">
        <f t="shared" si="14"/>
        <v>M</v>
      </c>
      <c r="R115">
        <f t="shared" si="12"/>
        <v>1</v>
      </c>
      <c r="S115">
        <f t="shared" si="13"/>
        <v>1</v>
      </c>
      <c r="T115" t="s">
        <v>1752</v>
      </c>
      <c r="U115" t="str">
        <f>VLOOKUP(T115,Sheet3!$A$2:$B$20,2,FALSE)</f>
        <v>Mr</v>
      </c>
    </row>
    <row r="116" spans="1:21" x14ac:dyDescent="0.3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10"/>
        <v>S</v>
      </c>
      <c r="N116">
        <f t="shared" si="8"/>
        <v>9.8249999999999993</v>
      </c>
      <c r="O116" s="3">
        <f t="shared" si="9"/>
        <v>20</v>
      </c>
      <c r="P116">
        <f t="shared" si="11"/>
        <v>0</v>
      </c>
      <c r="Q116" t="str">
        <f t="shared" si="14"/>
        <v>M</v>
      </c>
      <c r="R116">
        <f t="shared" si="12"/>
        <v>2</v>
      </c>
      <c r="S116">
        <f t="shared" si="13"/>
        <v>0</v>
      </c>
      <c r="T116" t="s">
        <v>1754</v>
      </c>
      <c r="U116" t="str">
        <f>VLOOKUP(T116,Sheet3!$A$2:$B$20,2,FALSE)</f>
        <v>Miss</v>
      </c>
    </row>
    <row r="117" spans="1:21" x14ac:dyDescent="0.3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10"/>
        <v>C</v>
      </c>
      <c r="N117">
        <f t="shared" si="8"/>
        <v>14.458299999999999</v>
      </c>
      <c r="O117" s="3">
        <f t="shared" si="9"/>
        <v>17</v>
      </c>
      <c r="P117">
        <f t="shared" si="11"/>
        <v>0</v>
      </c>
      <c r="Q117" t="str">
        <f t="shared" si="14"/>
        <v>M</v>
      </c>
      <c r="R117">
        <f t="shared" si="12"/>
        <v>1</v>
      </c>
      <c r="S117">
        <f t="shared" si="13"/>
        <v>1</v>
      </c>
      <c r="T117" t="s">
        <v>1754</v>
      </c>
      <c r="U117" t="str">
        <f>VLOOKUP(T117,Sheet3!$A$2:$B$20,2,FALSE)</f>
        <v>Miss</v>
      </c>
    </row>
    <row r="118" spans="1:21" x14ac:dyDescent="0.3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10"/>
        <v>S</v>
      </c>
      <c r="N118">
        <f t="shared" si="8"/>
        <v>7.9249999999999998</v>
      </c>
      <c r="O118" s="3">
        <f t="shared" si="9"/>
        <v>21</v>
      </c>
      <c r="P118">
        <f t="shared" si="11"/>
        <v>1</v>
      </c>
      <c r="Q118" t="str">
        <f t="shared" si="14"/>
        <v>M</v>
      </c>
      <c r="R118">
        <f t="shared" si="12"/>
        <v>1</v>
      </c>
      <c r="S118">
        <f t="shared" si="13"/>
        <v>1</v>
      </c>
      <c r="T118" t="s">
        <v>1752</v>
      </c>
      <c r="U118" t="str">
        <f>VLOOKUP(T118,Sheet3!$A$2:$B$20,2,FALSE)</f>
        <v>Mr</v>
      </c>
    </row>
    <row r="119" spans="1:21" x14ac:dyDescent="0.3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10"/>
        <v>Q</v>
      </c>
      <c r="N119">
        <f t="shared" si="8"/>
        <v>7.75</v>
      </c>
      <c r="O119" s="3">
        <f t="shared" si="9"/>
        <v>70.5</v>
      </c>
      <c r="P119">
        <f t="shared" si="11"/>
        <v>1</v>
      </c>
      <c r="Q119" t="str">
        <f t="shared" si="14"/>
        <v>M</v>
      </c>
      <c r="R119">
        <f t="shared" si="12"/>
        <v>1</v>
      </c>
      <c r="S119">
        <f t="shared" si="13"/>
        <v>1</v>
      </c>
      <c r="T119" t="s">
        <v>1752</v>
      </c>
      <c r="U119" t="str">
        <f>VLOOKUP(T119,Sheet3!$A$2:$B$20,2,FALSE)</f>
        <v>Mr</v>
      </c>
    </row>
    <row r="120" spans="1:21" x14ac:dyDescent="0.3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10"/>
        <v>S</v>
      </c>
      <c r="N120">
        <f t="shared" si="8"/>
        <v>21</v>
      </c>
      <c r="O120" s="3">
        <f t="shared" si="9"/>
        <v>29</v>
      </c>
      <c r="P120">
        <f t="shared" si="11"/>
        <v>1</v>
      </c>
      <c r="Q120" t="str">
        <f t="shared" si="14"/>
        <v>M</v>
      </c>
      <c r="R120">
        <f t="shared" si="12"/>
        <v>2</v>
      </c>
      <c r="S120">
        <f t="shared" si="13"/>
        <v>0</v>
      </c>
      <c r="T120" t="s">
        <v>1752</v>
      </c>
      <c r="U120" t="str">
        <f>VLOOKUP(T120,Sheet3!$A$2:$B$20,2,FALSE)</f>
        <v>Mr</v>
      </c>
    </row>
    <row r="121" spans="1:21" x14ac:dyDescent="0.3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10"/>
        <v>C</v>
      </c>
      <c r="N121">
        <f t="shared" si="8"/>
        <v>247.52080000000001</v>
      </c>
      <c r="O121" s="3">
        <f t="shared" si="9"/>
        <v>24</v>
      </c>
      <c r="P121">
        <f t="shared" si="11"/>
        <v>1</v>
      </c>
      <c r="Q121" t="str">
        <f t="shared" si="14"/>
        <v>B</v>
      </c>
      <c r="R121">
        <f t="shared" si="12"/>
        <v>2</v>
      </c>
      <c r="S121">
        <f t="shared" si="13"/>
        <v>0</v>
      </c>
      <c r="T121" t="s">
        <v>1752</v>
      </c>
      <c r="U121" t="str">
        <f>VLOOKUP(T121,Sheet3!$A$2:$B$20,2,FALSE)</f>
        <v>Mr</v>
      </c>
    </row>
    <row r="122" spans="1:21" x14ac:dyDescent="0.3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10"/>
        <v>S</v>
      </c>
      <c r="N122">
        <f t="shared" si="8"/>
        <v>31.274999999999999</v>
      </c>
      <c r="O122" s="3">
        <f t="shared" si="9"/>
        <v>2</v>
      </c>
      <c r="P122">
        <f t="shared" si="11"/>
        <v>0</v>
      </c>
      <c r="Q122" t="str">
        <f t="shared" si="14"/>
        <v>M</v>
      </c>
      <c r="R122">
        <f t="shared" si="12"/>
        <v>7</v>
      </c>
      <c r="S122">
        <f t="shared" si="13"/>
        <v>0</v>
      </c>
      <c r="T122" t="s">
        <v>1754</v>
      </c>
      <c r="U122" t="str">
        <f>VLOOKUP(T122,Sheet3!$A$2:$B$20,2,FALSE)</f>
        <v>Miss</v>
      </c>
    </row>
    <row r="123" spans="1:21" x14ac:dyDescent="0.3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10"/>
        <v>S</v>
      </c>
      <c r="N123">
        <f t="shared" si="8"/>
        <v>73.5</v>
      </c>
      <c r="O123" s="3">
        <f t="shared" si="9"/>
        <v>21</v>
      </c>
      <c r="P123">
        <f t="shared" si="11"/>
        <v>1</v>
      </c>
      <c r="Q123" t="str">
        <f t="shared" si="14"/>
        <v>M</v>
      </c>
      <c r="R123">
        <f t="shared" si="12"/>
        <v>3</v>
      </c>
      <c r="S123">
        <f t="shared" si="13"/>
        <v>0</v>
      </c>
      <c r="T123" t="s">
        <v>1752</v>
      </c>
      <c r="U123" t="str">
        <f>VLOOKUP(T123,Sheet3!$A$2:$B$20,2,FALSE)</f>
        <v>Mr</v>
      </c>
    </row>
    <row r="124" spans="1:21" x14ac:dyDescent="0.3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10"/>
        <v>S</v>
      </c>
      <c r="N124">
        <f t="shared" si="8"/>
        <v>8.0500000000000007</v>
      </c>
      <c r="O124" s="3">
        <f t="shared" si="9"/>
        <v>25.962263610315187</v>
      </c>
      <c r="P124">
        <f t="shared" si="11"/>
        <v>1</v>
      </c>
      <c r="Q124" t="str">
        <f t="shared" si="14"/>
        <v>M</v>
      </c>
      <c r="R124">
        <f t="shared" si="12"/>
        <v>1</v>
      </c>
      <c r="S124">
        <f t="shared" si="13"/>
        <v>1</v>
      </c>
      <c r="T124" t="s">
        <v>1752</v>
      </c>
      <c r="U124" t="str">
        <f>VLOOKUP(T124,Sheet3!$A$2:$B$20,2,FALSE)</f>
        <v>Mr</v>
      </c>
    </row>
    <row r="125" spans="1:21" x14ac:dyDescent="0.3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10"/>
        <v>C</v>
      </c>
      <c r="N125">
        <f t="shared" si="8"/>
        <v>30.070799999999998</v>
      </c>
      <c r="O125" s="3">
        <f t="shared" si="9"/>
        <v>32.5</v>
      </c>
      <c r="P125">
        <f t="shared" si="11"/>
        <v>1</v>
      </c>
      <c r="Q125" t="str">
        <f t="shared" si="14"/>
        <v>M</v>
      </c>
      <c r="R125">
        <f t="shared" si="12"/>
        <v>2</v>
      </c>
      <c r="S125">
        <f t="shared" si="13"/>
        <v>0</v>
      </c>
      <c r="T125" t="s">
        <v>1752</v>
      </c>
      <c r="U125" t="str">
        <f>VLOOKUP(T125,Sheet3!$A$2:$B$20,2,FALSE)</f>
        <v>Mr</v>
      </c>
    </row>
    <row r="126" spans="1:21" x14ac:dyDescent="0.3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10"/>
        <v>S</v>
      </c>
      <c r="N126">
        <f t="shared" si="8"/>
        <v>13</v>
      </c>
      <c r="O126" s="3">
        <f t="shared" si="9"/>
        <v>32.5</v>
      </c>
      <c r="P126">
        <f t="shared" si="11"/>
        <v>0</v>
      </c>
      <c r="Q126" t="str">
        <f t="shared" si="14"/>
        <v>E</v>
      </c>
      <c r="R126">
        <f t="shared" si="12"/>
        <v>1</v>
      </c>
      <c r="S126">
        <f t="shared" si="13"/>
        <v>1</v>
      </c>
      <c r="T126" t="s">
        <v>1754</v>
      </c>
      <c r="U126" t="str">
        <f>VLOOKUP(T126,Sheet3!$A$2:$B$20,2,FALSE)</f>
        <v>Miss</v>
      </c>
    </row>
    <row r="127" spans="1:21" x14ac:dyDescent="0.3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10"/>
        <v>S</v>
      </c>
      <c r="N127">
        <f t="shared" si="8"/>
        <v>77.287499999999994</v>
      </c>
      <c r="O127" s="3">
        <f t="shared" si="9"/>
        <v>54</v>
      </c>
      <c r="P127">
        <f t="shared" si="11"/>
        <v>1</v>
      </c>
      <c r="Q127" t="str">
        <f t="shared" si="14"/>
        <v>D</v>
      </c>
      <c r="R127">
        <f t="shared" si="12"/>
        <v>2</v>
      </c>
      <c r="S127">
        <f t="shared" si="13"/>
        <v>0</v>
      </c>
      <c r="T127" t="s">
        <v>1752</v>
      </c>
      <c r="U127" t="str">
        <f>VLOOKUP(T127,Sheet3!$A$2:$B$20,2,FALSE)</f>
        <v>Mr</v>
      </c>
    </row>
    <row r="128" spans="1:21" x14ac:dyDescent="0.3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10"/>
        <v>C</v>
      </c>
      <c r="N128">
        <f t="shared" si="8"/>
        <v>11.2417</v>
      </c>
      <c r="O128" s="3">
        <f t="shared" si="9"/>
        <v>12</v>
      </c>
      <c r="P128">
        <f t="shared" si="11"/>
        <v>1</v>
      </c>
      <c r="Q128" t="str">
        <f t="shared" si="14"/>
        <v>M</v>
      </c>
      <c r="R128">
        <f t="shared" si="12"/>
        <v>2</v>
      </c>
      <c r="S128">
        <f t="shared" si="13"/>
        <v>0</v>
      </c>
      <c r="T128" t="s">
        <v>1755</v>
      </c>
      <c r="U128" t="str">
        <f>VLOOKUP(T128,Sheet3!$A$2:$B$20,2,FALSE)</f>
        <v>Master</v>
      </c>
    </row>
    <row r="129" spans="1:21" x14ac:dyDescent="0.3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10"/>
        <v>Q</v>
      </c>
      <c r="N129">
        <f t="shared" si="8"/>
        <v>7.75</v>
      </c>
      <c r="O129" s="3">
        <f t="shared" si="9"/>
        <v>25.962263610315187</v>
      </c>
      <c r="P129">
        <f t="shared" si="11"/>
        <v>1</v>
      </c>
      <c r="Q129" t="str">
        <f t="shared" si="14"/>
        <v>M</v>
      </c>
      <c r="R129">
        <f t="shared" si="12"/>
        <v>1</v>
      </c>
      <c r="S129">
        <f t="shared" si="13"/>
        <v>1</v>
      </c>
      <c r="T129" t="s">
        <v>1752</v>
      </c>
      <c r="U129" t="str">
        <f>VLOOKUP(T129,Sheet3!$A$2:$B$20,2,FALSE)</f>
        <v>Mr</v>
      </c>
    </row>
    <row r="130" spans="1:21" x14ac:dyDescent="0.3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10"/>
        <v>S</v>
      </c>
      <c r="N130">
        <f t="shared" si="8"/>
        <v>7.1417000000000002</v>
      </c>
      <c r="O130" s="3">
        <f t="shared" si="9"/>
        <v>24</v>
      </c>
      <c r="P130">
        <f t="shared" si="11"/>
        <v>1</v>
      </c>
      <c r="Q130" t="str">
        <f t="shared" si="14"/>
        <v>M</v>
      </c>
      <c r="R130">
        <f t="shared" si="12"/>
        <v>1</v>
      </c>
      <c r="S130">
        <f t="shared" si="13"/>
        <v>1</v>
      </c>
      <c r="T130" t="s">
        <v>1752</v>
      </c>
      <c r="U130" t="str">
        <f>VLOOKUP(T130,Sheet3!$A$2:$B$20,2,FALSE)</f>
        <v>Mr</v>
      </c>
    </row>
    <row r="131" spans="1:21" x14ac:dyDescent="0.3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10"/>
        <v>C</v>
      </c>
      <c r="N131">
        <f t="shared" ref="N131:N194" si="15">IF(J131="",MEDIAN(Fare),J131)</f>
        <v>22.3583</v>
      </c>
      <c r="O131" s="3">
        <f t="shared" ref="O131:O194" si="16">IF(F131="",SUMIFS(Avg_Age,Pclass_Age,C131,Sex_Age,E131),F131)</f>
        <v>22.185328947368422</v>
      </c>
      <c r="P131">
        <f t="shared" si="11"/>
        <v>0</v>
      </c>
      <c r="Q131" t="str">
        <f t="shared" si="14"/>
        <v>F</v>
      </c>
      <c r="R131">
        <f t="shared" si="12"/>
        <v>3</v>
      </c>
      <c r="S131">
        <f t="shared" si="13"/>
        <v>0</v>
      </c>
      <c r="T131" t="s">
        <v>1754</v>
      </c>
      <c r="U131" t="str">
        <f>VLOOKUP(T131,Sheet3!$A$2:$B$20,2,FALSE)</f>
        <v>Miss</v>
      </c>
    </row>
    <row r="132" spans="1:21" x14ac:dyDescent="0.3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17">IF(L132="","S",L132)</f>
        <v>S</v>
      </c>
      <c r="N132">
        <f t="shared" si="15"/>
        <v>6.9749999999999996</v>
      </c>
      <c r="O132" s="3">
        <f t="shared" si="16"/>
        <v>45</v>
      </c>
      <c r="P132">
        <f t="shared" ref="P132:P195" si="18">IF(E132="male",1,0)</f>
        <v>1</v>
      </c>
      <c r="Q132" t="str">
        <f t="shared" si="14"/>
        <v>M</v>
      </c>
      <c r="R132">
        <f t="shared" ref="R132:R195" si="19">SUM(G132:H132,1)</f>
        <v>1</v>
      </c>
      <c r="S132">
        <f t="shared" ref="S132:S195" si="20">IF(R132=1,1,0)</f>
        <v>1</v>
      </c>
      <c r="T132" t="s">
        <v>1752</v>
      </c>
      <c r="U132" t="str">
        <f>VLOOKUP(T132,Sheet3!$A$2:$B$20,2,FALSE)</f>
        <v>Mr</v>
      </c>
    </row>
    <row r="133" spans="1:21" x14ac:dyDescent="0.3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17"/>
        <v>C</v>
      </c>
      <c r="N133">
        <f t="shared" si="15"/>
        <v>7.8958000000000004</v>
      </c>
      <c r="O133" s="3">
        <f t="shared" si="16"/>
        <v>33</v>
      </c>
      <c r="P133">
        <f t="shared" si="18"/>
        <v>1</v>
      </c>
      <c r="Q133" t="str">
        <f t="shared" ref="Q133:Q196" si="21">IF(K133="","M",LEFT(K133,1))</f>
        <v>M</v>
      </c>
      <c r="R133">
        <f t="shared" si="19"/>
        <v>1</v>
      </c>
      <c r="S133">
        <f t="shared" si="20"/>
        <v>1</v>
      </c>
      <c r="T133" t="s">
        <v>1752</v>
      </c>
      <c r="U133" t="str">
        <f>VLOOKUP(T133,Sheet3!$A$2:$B$20,2,FALSE)</f>
        <v>Mr</v>
      </c>
    </row>
    <row r="134" spans="1:21" x14ac:dyDescent="0.3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17"/>
        <v>S</v>
      </c>
      <c r="N134">
        <f t="shared" si="15"/>
        <v>7.05</v>
      </c>
      <c r="O134" s="3">
        <f t="shared" si="16"/>
        <v>20</v>
      </c>
      <c r="P134">
        <f t="shared" si="18"/>
        <v>1</v>
      </c>
      <c r="Q134" t="str">
        <f t="shared" si="21"/>
        <v>M</v>
      </c>
      <c r="R134">
        <f t="shared" si="19"/>
        <v>1</v>
      </c>
      <c r="S134">
        <f t="shared" si="20"/>
        <v>1</v>
      </c>
      <c r="T134" t="s">
        <v>1752</v>
      </c>
      <c r="U134" t="str">
        <f>VLOOKUP(T134,Sheet3!$A$2:$B$20,2,FALSE)</f>
        <v>Mr</v>
      </c>
    </row>
    <row r="135" spans="1:21" x14ac:dyDescent="0.3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17"/>
        <v>S</v>
      </c>
      <c r="N135">
        <f t="shared" si="15"/>
        <v>14.5</v>
      </c>
      <c r="O135" s="3">
        <f t="shared" si="16"/>
        <v>47</v>
      </c>
      <c r="P135">
        <f t="shared" si="18"/>
        <v>0</v>
      </c>
      <c r="Q135" t="str">
        <f t="shared" si="21"/>
        <v>M</v>
      </c>
      <c r="R135">
        <f t="shared" si="19"/>
        <v>2</v>
      </c>
      <c r="S135">
        <f t="shared" si="20"/>
        <v>0</v>
      </c>
      <c r="T135" t="s">
        <v>1753</v>
      </c>
      <c r="U135" t="str">
        <f>VLOOKUP(T135,Sheet3!$A$2:$B$20,2,FALSE)</f>
        <v>Mrs</v>
      </c>
    </row>
    <row r="136" spans="1:21" x14ac:dyDescent="0.3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17"/>
        <v>S</v>
      </c>
      <c r="N136">
        <f t="shared" si="15"/>
        <v>26</v>
      </c>
      <c r="O136" s="3">
        <f t="shared" si="16"/>
        <v>29</v>
      </c>
      <c r="P136">
        <f t="shared" si="18"/>
        <v>0</v>
      </c>
      <c r="Q136" t="str">
        <f t="shared" si="21"/>
        <v>M</v>
      </c>
      <c r="R136">
        <f t="shared" si="19"/>
        <v>2</v>
      </c>
      <c r="S136">
        <f t="shared" si="20"/>
        <v>0</v>
      </c>
      <c r="T136" t="s">
        <v>1753</v>
      </c>
      <c r="U136" t="str">
        <f>VLOOKUP(T136,Sheet3!$A$2:$B$20,2,FALSE)</f>
        <v>Mrs</v>
      </c>
    </row>
    <row r="137" spans="1:21" x14ac:dyDescent="0.3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17"/>
        <v>S</v>
      </c>
      <c r="N137">
        <f t="shared" si="15"/>
        <v>13</v>
      </c>
      <c r="O137" s="3">
        <f t="shared" si="16"/>
        <v>25</v>
      </c>
      <c r="P137">
        <f t="shared" si="18"/>
        <v>1</v>
      </c>
      <c r="Q137" t="str">
        <f t="shared" si="21"/>
        <v>M</v>
      </c>
      <c r="R137">
        <f t="shared" si="19"/>
        <v>1</v>
      </c>
      <c r="S137">
        <f t="shared" si="20"/>
        <v>1</v>
      </c>
      <c r="T137" t="s">
        <v>1752</v>
      </c>
      <c r="U137" t="str">
        <f>VLOOKUP(T137,Sheet3!$A$2:$B$20,2,FALSE)</f>
        <v>Mr</v>
      </c>
    </row>
    <row r="138" spans="1:21" x14ac:dyDescent="0.3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17"/>
        <v>C</v>
      </c>
      <c r="N138">
        <f t="shared" si="15"/>
        <v>15.0458</v>
      </c>
      <c r="O138" s="3">
        <f t="shared" si="16"/>
        <v>23</v>
      </c>
      <c r="P138">
        <f t="shared" si="18"/>
        <v>1</v>
      </c>
      <c r="Q138" t="str">
        <f t="shared" si="21"/>
        <v>M</v>
      </c>
      <c r="R138">
        <f t="shared" si="19"/>
        <v>1</v>
      </c>
      <c r="S138">
        <f t="shared" si="20"/>
        <v>1</v>
      </c>
      <c r="T138" t="s">
        <v>1752</v>
      </c>
      <c r="U138" t="str">
        <f>VLOOKUP(T138,Sheet3!$A$2:$B$20,2,FALSE)</f>
        <v>Mr</v>
      </c>
    </row>
    <row r="139" spans="1:21" x14ac:dyDescent="0.3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17"/>
        <v>S</v>
      </c>
      <c r="N139">
        <f t="shared" si="15"/>
        <v>26.283300000000001</v>
      </c>
      <c r="O139" s="3">
        <f t="shared" si="16"/>
        <v>19</v>
      </c>
      <c r="P139">
        <f t="shared" si="18"/>
        <v>0</v>
      </c>
      <c r="Q139" t="str">
        <f t="shared" si="21"/>
        <v>D</v>
      </c>
      <c r="R139">
        <f t="shared" si="19"/>
        <v>3</v>
      </c>
      <c r="S139">
        <f t="shared" si="20"/>
        <v>0</v>
      </c>
      <c r="T139" t="s">
        <v>1754</v>
      </c>
      <c r="U139" t="str">
        <f>VLOOKUP(T139,Sheet3!$A$2:$B$20,2,FALSE)</f>
        <v>Miss</v>
      </c>
    </row>
    <row r="140" spans="1:21" x14ac:dyDescent="0.3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17"/>
        <v>S</v>
      </c>
      <c r="N140">
        <f t="shared" si="15"/>
        <v>53.1</v>
      </c>
      <c r="O140" s="3">
        <f t="shared" si="16"/>
        <v>37</v>
      </c>
      <c r="P140">
        <f t="shared" si="18"/>
        <v>1</v>
      </c>
      <c r="Q140" t="str">
        <f t="shared" si="21"/>
        <v>C</v>
      </c>
      <c r="R140">
        <f t="shared" si="19"/>
        <v>2</v>
      </c>
      <c r="S140">
        <f t="shared" si="20"/>
        <v>0</v>
      </c>
      <c r="T140" t="s">
        <v>1752</v>
      </c>
      <c r="U140" t="str">
        <f>VLOOKUP(T140,Sheet3!$A$2:$B$20,2,FALSE)</f>
        <v>Mr</v>
      </c>
    </row>
    <row r="141" spans="1:21" x14ac:dyDescent="0.3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17"/>
        <v>S</v>
      </c>
      <c r="N141">
        <f t="shared" si="15"/>
        <v>9.2166999999999994</v>
      </c>
      <c r="O141" s="3">
        <f t="shared" si="16"/>
        <v>16</v>
      </c>
      <c r="P141">
        <f t="shared" si="18"/>
        <v>1</v>
      </c>
      <c r="Q141" t="str">
        <f t="shared" si="21"/>
        <v>M</v>
      </c>
      <c r="R141">
        <f t="shared" si="19"/>
        <v>1</v>
      </c>
      <c r="S141">
        <f t="shared" si="20"/>
        <v>1</v>
      </c>
      <c r="T141" t="s">
        <v>1752</v>
      </c>
      <c r="U141" t="str">
        <f>VLOOKUP(T141,Sheet3!$A$2:$B$20,2,FALSE)</f>
        <v>Mr</v>
      </c>
    </row>
    <row r="142" spans="1:21" x14ac:dyDescent="0.3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17"/>
        <v>C</v>
      </c>
      <c r="N142">
        <f t="shared" si="15"/>
        <v>79.2</v>
      </c>
      <c r="O142" s="3">
        <f t="shared" si="16"/>
        <v>24</v>
      </c>
      <c r="P142">
        <f t="shared" si="18"/>
        <v>1</v>
      </c>
      <c r="Q142" t="str">
        <f t="shared" si="21"/>
        <v>B</v>
      </c>
      <c r="R142">
        <f t="shared" si="19"/>
        <v>1</v>
      </c>
      <c r="S142">
        <f t="shared" si="20"/>
        <v>1</v>
      </c>
      <c r="T142" t="s">
        <v>1752</v>
      </c>
      <c r="U142" t="str">
        <f>VLOOKUP(T142,Sheet3!$A$2:$B$20,2,FALSE)</f>
        <v>Mr</v>
      </c>
    </row>
    <row r="143" spans="1:21" x14ac:dyDescent="0.3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17"/>
        <v>C</v>
      </c>
      <c r="N143">
        <f t="shared" si="15"/>
        <v>15.245799999999999</v>
      </c>
      <c r="O143" s="3">
        <f t="shared" si="16"/>
        <v>22.185328947368422</v>
      </c>
      <c r="P143">
        <f t="shared" si="18"/>
        <v>0</v>
      </c>
      <c r="Q143" t="str">
        <f t="shared" si="21"/>
        <v>M</v>
      </c>
      <c r="R143">
        <f t="shared" si="19"/>
        <v>3</v>
      </c>
      <c r="S143">
        <f t="shared" si="20"/>
        <v>0</v>
      </c>
      <c r="T143" t="s">
        <v>1753</v>
      </c>
      <c r="U143" t="str">
        <f>VLOOKUP(T143,Sheet3!$A$2:$B$20,2,FALSE)</f>
        <v>Mrs</v>
      </c>
    </row>
    <row r="144" spans="1:21" x14ac:dyDescent="0.3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17"/>
        <v>S</v>
      </c>
      <c r="N144">
        <f t="shared" si="15"/>
        <v>7.75</v>
      </c>
      <c r="O144" s="3">
        <f t="shared" si="16"/>
        <v>22</v>
      </c>
      <c r="P144">
        <f t="shared" si="18"/>
        <v>0</v>
      </c>
      <c r="Q144" t="str">
        <f t="shared" si="21"/>
        <v>M</v>
      </c>
      <c r="R144">
        <f t="shared" si="19"/>
        <v>1</v>
      </c>
      <c r="S144">
        <f t="shared" si="20"/>
        <v>1</v>
      </c>
      <c r="T144" t="s">
        <v>1754</v>
      </c>
      <c r="U144" t="str">
        <f>VLOOKUP(T144,Sheet3!$A$2:$B$20,2,FALSE)</f>
        <v>Miss</v>
      </c>
    </row>
    <row r="145" spans="1:21" x14ac:dyDescent="0.3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17"/>
        <v>S</v>
      </c>
      <c r="N145">
        <f t="shared" si="15"/>
        <v>15.85</v>
      </c>
      <c r="O145" s="3">
        <f t="shared" si="16"/>
        <v>24</v>
      </c>
      <c r="P145">
        <f t="shared" si="18"/>
        <v>0</v>
      </c>
      <c r="Q145" t="str">
        <f t="shared" si="21"/>
        <v>M</v>
      </c>
      <c r="R145">
        <f t="shared" si="19"/>
        <v>2</v>
      </c>
      <c r="S145">
        <f t="shared" si="20"/>
        <v>0</v>
      </c>
      <c r="T145" t="s">
        <v>1753</v>
      </c>
      <c r="U145" t="str">
        <f>VLOOKUP(T145,Sheet3!$A$2:$B$20,2,FALSE)</f>
        <v>Mrs</v>
      </c>
    </row>
    <row r="146" spans="1:21" x14ac:dyDescent="0.3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17"/>
        <v>Q</v>
      </c>
      <c r="N146">
        <f t="shared" si="15"/>
        <v>6.75</v>
      </c>
      <c r="O146" s="3">
        <f t="shared" si="16"/>
        <v>19</v>
      </c>
      <c r="P146">
        <f t="shared" si="18"/>
        <v>1</v>
      </c>
      <c r="Q146" t="str">
        <f t="shared" si="21"/>
        <v>M</v>
      </c>
      <c r="R146">
        <f t="shared" si="19"/>
        <v>1</v>
      </c>
      <c r="S146">
        <f t="shared" si="20"/>
        <v>1</v>
      </c>
      <c r="T146" t="s">
        <v>1752</v>
      </c>
      <c r="U146" t="str">
        <f>VLOOKUP(T146,Sheet3!$A$2:$B$20,2,FALSE)</f>
        <v>Mr</v>
      </c>
    </row>
    <row r="147" spans="1:21" x14ac:dyDescent="0.3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17"/>
        <v>S</v>
      </c>
      <c r="N147">
        <f t="shared" si="15"/>
        <v>11.5</v>
      </c>
      <c r="O147" s="3">
        <f t="shared" si="16"/>
        <v>18</v>
      </c>
      <c r="P147">
        <f t="shared" si="18"/>
        <v>1</v>
      </c>
      <c r="Q147" t="str">
        <f t="shared" si="21"/>
        <v>M</v>
      </c>
      <c r="R147">
        <f t="shared" si="19"/>
        <v>1</v>
      </c>
      <c r="S147">
        <f t="shared" si="20"/>
        <v>1</v>
      </c>
      <c r="T147" t="s">
        <v>1752</v>
      </c>
      <c r="U147" t="str">
        <f>VLOOKUP(T147,Sheet3!$A$2:$B$20,2,FALSE)</f>
        <v>Mr</v>
      </c>
    </row>
    <row r="148" spans="1:21" x14ac:dyDescent="0.3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17"/>
        <v>S</v>
      </c>
      <c r="N148">
        <f t="shared" si="15"/>
        <v>36.75</v>
      </c>
      <c r="O148" s="3">
        <f t="shared" si="16"/>
        <v>19</v>
      </c>
      <c r="P148">
        <f t="shared" si="18"/>
        <v>1</v>
      </c>
      <c r="Q148" t="str">
        <f t="shared" si="21"/>
        <v>M</v>
      </c>
      <c r="R148">
        <f t="shared" si="19"/>
        <v>3</v>
      </c>
      <c r="S148">
        <f t="shared" si="20"/>
        <v>0</v>
      </c>
      <c r="T148" t="s">
        <v>1752</v>
      </c>
      <c r="U148" t="str">
        <f>VLOOKUP(T148,Sheet3!$A$2:$B$20,2,FALSE)</f>
        <v>Mr</v>
      </c>
    </row>
    <row r="149" spans="1:21" x14ac:dyDescent="0.3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17"/>
        <v>S</v>
      </c>
      <c r="N149">
        <f t="shared" si="15"/>
        <v>7.7957999999999998</v>
      </c>
      <c r="O149" s="3">
        <f t="shared" si="16"/>
        <v>27</v>
      </c>
      <c r="P149">
        <f t="shared" si="18"/>
        <v>1</v>
      </c>
      <c r="Q149" t="str">
        <f t="shared" si="21"/>
        <v>M</v>
      </c>
      <c r="R149">
        <f t="shared" si="19"/>
        <v>1</v>
      </c>
      <c r="S149">
        <f t="shared" si="20"/>
        <v>1</v>
      </c>
      <c r="T149" t="s">
        <v>1752</v>
      </c>
      <c r="U149" t="str">
        <f>VLOOKUP(T149,Sheet3!$A$2:$B$20,2,FALSE)</f>
        <v>Mr</v>
      </c>
    </row>
    <row r="150" spans="1:21" x14ac:dyDescent="0.3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17"/>
        <v>S</v>
      </c>
      <c r="N150">
        <f t="shared" si="15"/>
        <v>34.375</v>
      </c>
      <c r="O150" s="3">
        <f t="shared" si="16"/>
        <v>9</v>
      </c>
      <c r="P150">
        <f t="shared" si="18"/>
        <v>0</v>
      </c>
      <c r="Q150" t="str">
        <f t="shared" si="21"/>
        <v>M</v>
      </c>
      <c r="R150">
        <f t="shared" si="19"/>
        <v>5</v>
      </c>
      <c r="S150">
        <f t="shared" si="20"/>
        <v>0</v>
      </c>
      <c r="T150" t="s">
        <v>1754</v>
      </c>
      <c r="U150" t="str">
        <f>VLOOKUP(T150,Sheet3!$A$2:$B$20,2,FALSE)</f>
        <v>Miss</v>
      </c>
    </row>
    <row r="151" spans="1:21" x14ac:dyDescent="0.3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17"/>
        <v>S</v>
      </c>
      <c r="N151">
        <f t="shared" si="15"/>
        <v>26</v>
      </c>
      <c r="O151" s="3">
        <f t="shared" si="16"/>
        <v>36.5</v>
      </c>
      <c r="P151">
        <f t="shared" si="18"/>
        <v>1</v>
      </c>
      <c r="Q151" t="str">
        <f t="shared" si="21"/>
        <v>F</v>
      </c>
      <c r="R151">
        <f t="shared" si="19"/>
        <v>3</v>
      </c>
      <c r="S151">
        <f t="shared" si="20"/>
        <v>0</v>
      </c>
      <c r="T151" t="s">
        <v>1752</v>
      </c>
      <c r="U151" t="str">
        <f>VLOOKUP(T151,Sheet3!$A$2:$B$20,2,FALSE)</f>
        <v>Mr</v>
      </c>
    </row>
    <row r="152" spans="1:21" x14ac:dyDescent="0.3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17"/>
        <v>S</v>
      </c>
      <c r="N152">
        <f t="shared" si="15"/>
        <v>13</v>
      </c>
      <c r="O152" s="3">
        <f t="shared" si="16"/>
        <v>42</v>
      </c>
      <c r="P152">
        <f t="shared" si="18"/>
        <v>1</v>
      </c>
      <c r="Q152" t="str">
        <f t="shared" si="21"/>
        <v>M</v>
      </c>
      <c r="R152">
        <f t="shared" si="19"/>
        <v>1</v>
      </c>
      <c r="S152">
        <f t="shared" si="20"/>
        <v>1</v>
      </c>
      <c r="T152" t="s">
        <v>1757</v>
      </c>
      <c r="U152" t="str">
        <f>VLOOKUP(T152,Sheet3!$A$2:$B$20,2,FALSE)</f>
        <v>Royalty</v>
      </c>
    </row>
    <row r="153" spans="1:21" x14ac:dyDescent="0.3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17"/>
        <v>S</v>
      </c>
      <c r="N153">
        <f t="shared" si="15"/>
        <v>12.525</v>
      </c>
      <c r="O153" s="3">
        <f t="shared" si="16"/>
        <v>51</v>
      </c>
      <c r="P153">
        <f t="shared" si="18"/>
        <v>1</v>
      </c>
      <c r="Q153" t="str">
        <f t="shared" si="21"/>
        <v>M</v>
      </c>
      <c r="R153">
        <f t="shared" si="19"/>
        <v>1</v>
      </c>
      <c r="S153">
        <f t="shared" si="20"/>
        <v>1</v>
      </c>
      <c r="T153" t="s">
        <v>1757</v>
      </c>
      <c r="U153" t="str">
        <f>VLOOKUP(T153,Sheet3!$A$2:$B$20,2,FALSE)</f>
        <v>Royalty</v>
      </c>
    </row>
    <row r="154" spans="1:21" x14ac:dyDescent="0.3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17"/>
        <v>S</v>
      </c>
      <c r="N154">
        <f t="shared" si="15"/>
        <v>66.599999999999994</v>
      </c>
      <c r="O154" s="3">
        <f t="shared" si="16"/>
        <v>22</v>
      </c>
      <c r="P154">
        <f t="shared" si="18"/>
        <v>0</v>
      </c>
      <c r="Q154" t="str">
        <f t="shared" si="21"/>
        <v>C</v>
      </c>
      <c r="R154">
        <f t="shared" si="19"/>
        <v>2</v>
      </c>
      <c r="S154">
        <f t="shared" si="20"/>
        <v>0</v>
      </c>
      <c r="T154" t="s">
        <v>1753</v>
      </c>
      <c r="U154" t="str">
        <f>VLOOKUP(T154,Sheet3!$A$2:$B$20,2,FALSE)</f>
        <v>Mrs</v>
      </c>
    </row>
    <row r="155" spans="1:21" x14ac:dyDescent="0.3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17"/>
        <v>S</v>
      </c>
      <c r="N155">
        <f t="shared" si="15"/>
        <v>8.0500000000000007</v>
      </c>
      <c r="O155" s="3">
        <f t="shared" si="16"/>
        <v>55.5</v>
      </c>
      <c r="P155">
        <f t="shared" si="18"/>
        <v>1</v>
      </c>
      <c r="Q155" t="str">
        <f t="shared" si="21"/>
        <v>M</v>
      </c>
      <c r="R155">
        <f t="shared" si="19"/>
        <v>1</v>
      </c>
      <c r="S155">
        <f t="shared" si="20"/>
        <v>1</v>
      </c>
      <c r="T155" t="s">
        <v>1752</v>
      </c>
      <c r="U155" t="str">
        <f>VLOOKUP(T155,Sheet3!$A$2:$B$20,2,FALSE)</f>
        <v>Mr</v>
      </c>
    </row>
    <row r="156" spans="1:21" x14ac:dyDescent="0.3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17"/>
        <v>S</v>
      </c>
      <c r="N156">
        <f t="shared" si="15"/>
        <v>14.5</v>
      </c>
      <c r="O156" s="3">
        <f t="shared" si="16"/>
        <v>40.5</v>
      </c>
      <c r="P156">
        <f t="shared" si="18"/>
        <v>1</v>
      </c>
      <c r="Q156" t="str">
        <f t="shared" si="21"/>
        <v>M</v>
      </c>
      <c r="R156">
        <f t="shared" si="19"/>
        <v>3</v>
      </c>
      <c r="S156">
        <f t="shared" si="20"/>
        <v>0</v>
      </c>
      <c r="T156" t="s">
        <v>1752</v>
      </c>
      <c r="U156" t="str">
        <f>VLOOKUP(T156,Sheet3!$A$2:$B$20,2,FALSE)</f>
        <v>Mr</v>
      </c>
    </row>
    <row r="157" spans="1:21" x14ac:dyDescent="0.3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17"/>
        <v>S</v>
      </c>
      <c r="N157">
        <f t="shared" si="15"/>
        <v>7.3125</v>
      </c>
      <c r="O157" s="3">
        <f t="shared" si="16"/>
        <v>25.962263610315187</v>
      </c>
      <c r="P157">
        <f t="shared" si="18"/>
        <v>1</v>
      </c>
      <c r="Q157" t="str">
        <f t="shared" si="21"/>
        <v>M</v>
      </c>
      <c r="R157">
        <f t="shared" si="19"/>
        <v>1</v>
      </c>
      <c r="S157">
        <f t="shared" si="20"/>
        <v>1</v>
      </c>
      <c r="T157" t="s">
        <v>1752</v>
      </c>
      <c r="U157" t="str">
        <f>VLOOKUP(T157,Sheet3!$A$2:$B$20,2,FALSE)</f>
        <v>Mr</v>
      </c>
    </row>
    <row r="158" spans="1:21" x14ac:dyDescent="0.3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17"/>
        <v>C</v>
      </c>
      <c r="N158">
        <f t="shared" si="15"/>
        <v>61.379199999999997</v>
      </c>
      <c r="O158" s="3">
        <f t="shared" si="16"/>
        <v>51</v>
      </c>
      <c r="P158">
        <f t="shared" si="18"/>
        <v>1</v>
      </c>
      <c r="Q158" t="str">
        <f t="shared" si="21"/>
        <v>M</v>
      </c>
      <c r="R158">
        <f t="shared" si="19"/>
        <v>2</v>
      </c>
      <c r="S158">
        <f t="shared" si="20"/>
        <v>0</v>
      </c>
      <c r="T158" t="s">
        <v>1752</v>
      </c>
      <c r="U158" t="str">
        <f>VLOOKUP(T158,Sheet3!$A$2:$B$20,2,FALSE)</f>
        <v>Mr</v>
      </c>
    </row>
    <row r="159" spans="1:21" x14ac:dyDescent="0.3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17"/>
        <v>Q</v>
      </c>
      <c r="N159">
        <f t="shared" si="15"/>
        <v>7.7332999999999998</v>
      </c>
      <c r="O159" s="3">
        <f t="shared" si="16"/>
        <v>16</v>
      </c>
      <c r="P159">
        <f t="shared" si="18"/>
        <v>0</v>
      </c>
      <c r="Q159" t="str">
        <f t="shared" si="21"/>
        <v>M</v>
      </c>
      <c r="R159">
        <f t="shared" si="19"/>
        <v>1</v>
      </c>
      <c r="S159">
        <f t="shared" si="20"/>
        <v>1</v>
      </c>
      <c r="T159" t="s">
        <v>1754</v>
      </c>
      <c r="U159" t="str">
        <f>VLOOKUP(T159,Sheet3!$A$2:$B$20,2,FALSE)</f>
        <v>Miss</v>
      </c>
    </row>
    <row r="160" spans="1:21" x14ac:dyDescent="0.3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17"/>
        <v>S</v>
      </c>
      <c r="N160">
        <f t="shared" si="15"/>
        <v>8.0500000000000007</v>
      </c>
      <c r="O160" s="3">
        <f t="shared" si="16"/>
        <v>30</v>
      </c>
      <c r="P160">
        <f t="shared" si="18"/>
        <v>1</v>
      </c>
      <c r="Q160" t="str">
        <f t="shared" si="21"/>
        <v>M</v>
      </c>
      <c r="R160">
        <f t="shared" si="19"/>
        <v>1</v>
      </c>
      <c r="S160">
        <f t="shared" si="20"/>
        <v>1</v>
      </c>
      <c r="T160" t="s">
        <v>1752</v>
      </c>
      <c r="U160" t="str">
        <f>VLOOKUP(T160,Sheet3!$A$2:$B$20,2,FALSE)</f>
        <v>Mr</v>
      </c>
    </row>
    <row r="161" spans="1:21" x14ac:dyDescent="0.3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17"/>
        <v>S</v>
      </c>
      <c r="N161">
        <f t="shared" si="15"/>
        <v>8.6624999999999996</v>
      </c>
      <c r="O161" s="3">
        <f t="shared" si="16"/>
        <v>25.962263610315187</v>
      </c>
      <c r="P161">
        <f t="shared" si="18"/>
        <v>1</v>
      </c>
      <c r="Q161" t="str">
        <f t="shared" si="21"/>
        <v>M</v>
      </c>
      <c r="R161">
        <f t="shared" si="19"/>
        <v>1</v>
      </c>
      <c r="S161">
        <f t="shared" si="20"/>
        <v>1</v>
      </c>
      <c r="T161" t="s">
        <v>1752</v>
      </c>
      <c r="U161" t="str">
        <f>VLOOKUP(T161,Sheet3!$A$2:$B$20,2,FALSE)</f>
        <v>Mr</v>
      </c>
    </row>
    <row r="162" spans="1:21" x14ac:dyDescent="0.3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17"/>
        <v>S</v>
      </c>
      <c r="N162">
        <f t="shared" si="15"/>
        <v>69.55</v>
      </c>
      <c r="O162" s="3">
        <f t="shared" si="16"/>
        <v>25.962263610315187</v>
      </c>
      <c r="P162">
        <f t="shared" si="18"/>
        <v>1</v>
      </c>
      <c r="Q162" t="str">
        <f t="shared" si="21"/>
        <v>M</v>
      </c>
      <c r="R162">
        <f t="shared" si="19"/>
        <v>11</v>
      </c>
      <c r="S162">
        <f t="shared" si="20"/>
        <v>0</v>
      </c>
      <c r="T162" t="s">
        <v>1755</v>
      </c>
      <c r="U162" t="str">
        <f>VLOOKUP(T162,Sheet3!$A$2:$B$20,2,FALSE)</f>
        <v>Master</v>
      </c>
    </row>
    <row r="163" spans="1:21" x14ac:dyDescent="0.3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17"/>
        <v>S</v>
      </c>
      <c r="N163">
        <f t="shared" si="15"/>
        <v>16.100000000000001</v>
      </c>
      <c r="O163" s="3">
        <f t="shared" si="16"/>
        <v>44</v>
      </c>
      <c r="P163">
        <f t="shared" si="18"/>
        <v>1</v>
      </c>
      <c r="Q163" t="str">
        <f t="shared" si="21"/>
        <v>M</v>
      </c>
      <c r="R163">
        <f t="shared" si="19"/>
        <v>2</v>
      </c>
      <c r="S163">
        <f t="shared" si="20"/>
        <v>0</v>
      </c>
      <c r="T163" t="s">
        <v>1752</v>
      </c>
      <c r="U163" t="str">
        <f>VLOOKUP(T163,Sheet3!$A$2:$B$20,2,FALSE)</f>
        <v>Mr</v>
      </c>
    </row>
    <row r="164" spans="1:21" x14ac:dyDescent="0.3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17"/>
        <v>S</v>
      </c>
      <c r="N164">
        <f t="shared" si="15"/>
        <v>15.75</v>
      </c>
      <c r="O164" s="3">
        <f t="shared" si="16"/>
        <v>40</v>
      </c>
      <c r="P164">
        <f t="shared" si="18"/>
        <v>0</v>
      </c>
      <c r="Q164" t="str">
        <f t="shared" si="21"/>
        <v>M</v>
      </c>
      <c r="R164">
        <f t="shared" si="19"/>
        <v>1</v>
      </c>
      <c r="S164">
        <f t="shared" si="20"/>
        <v>1</v>
      </c>
      <c r="T164" t="s">
        <v>1753</v>
      </c>
      <c r="U164" t="str">
        <f>VLOOKUP(T164,Sheet3!$A$2:$B$20,2,FALSE)</f>
        <v>Mrs</v>
      </c>
    </row>
    <row r="165" spans="1:21" x14ac:dyDescent="0.3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17"/>
        <v>S</v>
      </c>
      <c r="N165">
        <f t="shared" si="15"/>
        <v>7.7750000000000004</v>
      </c>
      <c r="O165" s="3">
        <f t="shared" si="16"/>
        <v>26</v>
      </c>
      <c r="P165">
        <f t="shared" si="18"/>
        <v>1</v>
      </c>
      <c r="Q165" t="str">
        <f t="shared" si="21"/>
        <v>M</v>
      </c>
      <c r="R165">
        <f t="shared" si="19"/>
        <v>1</v>
      </c>
      <c r="S165">
        <f t="shared" si="20"/>
        <v>1</v>
      </c>
      <c r="T165" t="s">
        <v>1752</v>
      </c>
      <c r="U165" t="str">
        <f>VLOOKUP(T165,Sheet3!$A$2:$B$20,2,FALSE)</f>
        <v>Mr</v>
      </c>
    </row>
    <row r="166" spans="1:21" x14ac:dyDescent="0.3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17"/>
        <v>S</v>
      </c>
      <c r="N166">
        <f t="shared" si="15"/>
        <v>8.6624999999999996</v>
      </c>
      <c r="O166" s="3">
        <f t="shared" si="16"/>
        <v>17</v>
      </c>
      <c r="P166">
        <f t="shared" si="18"/>
        <v>1</v>
      </c>
      <c r="Q166" t="str">
        <f t="shared" si="21"/>
        <v>M</v>
      </c>
      <c r="R166">
        <f t="shared" si="19"/>
        <v>1</v>
      </c>
      <c r="S166">
        <f t="shared" si="20"/>
        <v>1</v>
      </c>
      <c r="T166" t="s">
        <v>1752</v>
      </c>
      <c r="U166" t="str">
        <f>VLOOKUP(T166,Sheet3!$A$2:$B$20,2,FALSE)</f>
        <v>Mr</v>
      </c>
    </row>
    <row r="167" spans="1:21" x14ac:dyDescent="0.3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17"/>
        <v>S</v>
      </c>
      <c r="N167">
        <f t="shared" si="15"/>
        <v>39.6875</v>
      </c>
      <c r="O167" s="3">
        <f t="shared" si="16"/>
        <v>1</v>
      </c>
      <c r="P167">
        <f t="shared" si="18"/>
        <v>1</v>
      </c>
      <c r="Q167" t="str">
        <f t="shared" si="21"/>
        <v>M</v>
      </c>
      <c r="R167">
        <f t="shared" si="19"/>
        <v>6</v>
      </c>
      <c r="S167">
        <f t="shared" si="20"/>
        <v>0</v>
      </c>
      <c r="T167" t="s">
        <v>1755</v>
      </c>
      <c r="U167" t="str">
        <f>VLOOKUP(T167,Sheet3!$A$2:$B$20,2,FALSE)</f>
        <v>Master</v>
      </c>
    </row>
    <row r="168" spans="1:21" x14ac:dyDescent="0.3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17"/>
        <v>S</v>
      </c>
      <c r="N168">
        <f t="shared" si="15"/>
        <v>20.524999999999999</v>
      </c>
      <c r="O168" s="3">
        <f t="shared" si="16"/>
        <v>9</v>
      </c>
      <c r="P168">
        <f t="shared" si="18"/>
        <v>1</v>
      </c>
      <c r="Q168" t="str">
        <f t="shared" si="21"/>
        <v>M</v>
      </c>
      <c r="R168">
        <f t="shared" si="19"/>
        <v>3</v>
      </c>
      <c r="S168">
        <f t="shared" si="20"/>
        <v>0</v>
      </c>
      <c r="T168" t="s">
        <v>1755</v>
      </c>
      <c r="U168" t="str">
        <f>VLOOKUP(T168,Sheet3!$A$2:$B$20,2,FALSE)</f>
        <v>Master</v>
      </c>
    </row>
    <row r="169" spans="1:21" x14ac:dyDescent="0.3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17"/>
        <v>S</v>
      </c>
      <c r="N169">
        <f t="shared" si="15"/>
        <v>55</v>
      </c>
      <c r="O169" s="3">
        <f t="shared" si="16"/>
        <v>37.037593984962406</v>
      </c>
      <c r="P169">
        <f t="shared" si="18"/>
        <v>0</v>
      </c>
      <c r="Q169" t="str">
        <f t="shared" si="21"/>
        <v>E</v>
      </c>
      <c r="R169">
        <f t="shared" si="19"/>
        <v>2</v>
      </c>
      <c r="S169">
        <f t="shared" si="20"/>
        <v>0</v>
      </c>
      <c r="T169" t="s">
        <v>1753</v>
      </c>
      <c r="U169" t="str">
        <f>VLOOKUP(T169,Sheet3!$A$2:$B$20,2,FALSE)</f>
        <v>Mrs</v>
      </c>
    </row>
    <row r="170" spans="1:21" x14ac:dyDescent="0.3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17"/>
        <v>S</v>
      </c>
      <c r="N170">
        <f t="shared" si="15"/>
        <v>27.9</v>
      </c>
      <c r="O170" s="3">
        <f t="shared" si="16"/>
        <v>45</v>
      </c>
      <c r="P170">
        <f t="shared" si="18"/>
        <v>0</v>
      </c>
      <c r="Q170" t="str">
        <f t="shared" si="21"/>
        <v>M</v>
      </c>
      <c r="R170">
        <f t="shared" si="19"/>
        <v>6</v>
      </c>
      <c r="S170">
        <f t="shared" si="20"/>
        <v>0</v>
      </c>
      <c r="T170" t="s">
        <v>1753</v>
      </c>
      <c r="U170" t="str">
        <f>VLOOKUP(T170,Sheet3!$A$2:$B$20,2,FALSE)</f>
        <v>Mrs</v>
      </c>
    </row>
    <row r="171" spans="1:21" x14ac:dyDescent="0.3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17"/>
        <v>S</v>
      </c>
      <c r="N171">
        <f t="shared" si="15"/>
        <v>25.925000000000001</v>
      </c>
      <c r="O171" s="3">
        <f t="shared" si="16"/>
        <v>41.029271523178807</v>
      </c>
      <c r="P171">
        <f t="shared" si="18"/>
        <v>1</v>
      </c>
      <c r="Q171" t="str">
        <f t="shared" si="21"/>
        <v>M</v>
      </c>
      <c r="R171">
        <f t="shared" si="19"/>
        <v>1</v>
      </c>
      <c r="S171">
        <f t="shared" si="20"/>
        <v>1</v>
      </c>
      <c r="T171" t="s">
        <v>1752</v>
      </c>
      <c r="U171" t="str">
        <f>VLOOKUP(T171,Sheet3!$A$2:$B$20,2,FALSE)</f>
        <v>Mr</v>
      </c>
    </row>
    <row r="172" spans="1:21" x14ac:dyDescent="0.3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17"/>
        <v>S</v>
      </c>
      <c r="N172">
        <f t="shared" si="15"/>
        <v>56.495800000000003</v>
      </c>
      <c r="O172" s="3">
        <f t="shared" si="16"/>
        <v>28</v>
      </c>
      <c r="P172">
        <f t="shared" si="18"/>
        <v>1</v>
      </c>
      <c r="Q172" t="str">
        <f t="shared" si="21"/>
        <v>M</v>
      </c>
      <c r="R172">
        <f t="shared" si="19"/>
        <v>1</v>
      </c>
      <c r="S172">
        <f t="shared" si="20"/>
        <v>1</v>
      </c>
      <c r="T172" t="s">
        <v>1752</v>
      </c>
      <c r="U172" t="str">
        <f>VLOOKUP(T172,Sheet3!$A$2:$B$20,2,FALSE)</f>
        <v>Mr</v>
      </c>
    </row>
    <row r="173" spans="1:21" x14ac:dyDescent="0.3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17"/>
        <v>S</v>
      </c>
      <c r="N173">
        <f t="shared" si="15"/>
        <v>33.5</v>
      </c>
      <c r="O173" s="3">
        <f t="shared" si="16"/>
        <v>61</v>
      </c>
      <c r="P173">
        <f t="shared" si="18"/>
        <v>1</v>
      </c>
      <c r="Q173" t="str">
        <f t="shared" si="21"/>
        <v>B</v>
      </c>
      <c r="R173">
        <f t="shared" si="19"/>
        <v>1</v>
      </c>
      <c r="S173">
        <f t="shared" si="20"/>
        <v>1</v>
      </c>
      <c r="T173" t="s">
        <v>1752</v>
      </c>
      <c r="U173" t="str">
        <f>VLOOKUP(T173,Sheet3!$A$2:$B$20,2,FALSE)</f>
        <v>Mr</v>
      </c>
    </row>
    <row r="174" spans="1:21" x14ac:dyDescent="0.3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17"/>
        <v>Q</v>
      </c>
      <c r="N174">
        <f t="shared" si="15"/>
        <v>29.125</v>
      </c>
      <c r="O174" s="3">
        <f t="shared" si="16"/>
        <v>4</v>
      </c>
      <c r="P174">
        <f t="shared" si="18"/>
        <v>1</v>
      </c>
      <c r="Q174" t="str">
        <f t="shared" si="21"/>
        <v>M</v>
      </c>
      <c r="R174">
        <f t="shared" si="19"/>
        <v>6</v>
      </c>
      <c r="S174">
        <f t="shared" si="20"/>
        <v>0</v>
      </c>
      <c r="T174" t="s">
        <v>1755</v>
      </c>
      <c r="U174" t="str">
        <f>VLOOKUP(T174,Sheet3!$A$2:$B$20,2,FALSE)</f>
        <v>Master</v>
      </c>
    </row>
    <row r="175" spans="1:21" x14ac:dyDescent="0.3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17"/>
        <v>S</v>
      </c>
      <c r="N175">
        <f t="shared" si="15"/>
        <v>11.1333</v>
      </c>
      <c r="O175" s="3">
        <f t="shared" si="16"/>
        <v>1</v>
      </c>
      <c r="P175">
        <f t="shared" si="18"/>
        <v>0</v>
      </c>
      <c r="Q175" t="str">
        <f t="shared" si="21"/>
        <v>M</v>
      </c>
      <c r="R175">
        <f t="shared" si="19"/>
        <v>3</v>
      </c>
      <c r="S175">
        <f t="shared" si="20"/>
        <v>0</v>
      </c>
      <c r="T175" t="s">
        <v>1754</v>
      </c>
      <c r="U175" t="str">
        <f>VLOOKUP(T175,Sheet3!$A$2:$B$20,2,FALSE)</f>
        <v>Miss</v>
      </c>
    </row>
    <row r="176" spans="1:21" x14ac:dyDescent="0.3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17"/>
        <v>S</v>
      </c>
      <c r="N176">
        <f t="shared" si="15"/>
        <v>7.9249999999999998</v>
      </c>
      <c r="O176" s="3">
        <f t="shared" si="16"/>
        <v>21</v>
      </c>
      <c r="P176">
        <f t="shared" si="18"/>
        <v>1</v>
      </c>
      <c r="Q176" t="str">
        <f t="shared" si="21"/>
        <v>M</v>
      </c>
      <c r="R176">
        <f t="shared" si="19"/>
        <v>1</v>
      </c>
      <c r="S176">
        <f t="shared" si="20"/>
        <v>1</v>
      </c>
      <c r="T176" t="s">
        <v>1752</v>
      </c>
      <c r="U176" t="str">
        <f>VLOOKUP(T176,Sheet3!$A$2:$B$20,2,FALSE)</f>
        <v>Mr</v>
      </c>
    </row>
    <row r="177" spans="1:21" x14ac:dyDescent="0.3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17"/>
        <v>C</v>
      </c>
      <c r="N177">
        <f t="shared" si="15"/>
        <v>30.695799999999998</v>
      </c>
      <c r="O177" s="3">
        <f t="shared" si="16"/>
        <v>56</v>
      </c>
      <c r="P177">
        <f t="shared" si="18"/>
        <v>1</v>
      </c>
      <c r="Q177" t="str">
        <f t="shared" si="21"/>
        <v>A</v>
      </c>
      <c r="R177">
        <f t="shared" si="19"/>
        <v>1</v>
      </c>
      <c r="S177">
        <f t="shared" si="20"/>
        <v>1</v>
      </c>
      <c r="T177" t="s">
        <v>1752</v>
      </c>
      <c r="U177" t="str">
        <f>VLOOKUP(T177,Sheet3!$A$2:$B$20,2,FALSE)</f>
        <v>Mr</v>
      </c>
    </row>
    <row r="178" spans="1:21" x14ac:dyDescent="0.3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17"/>
        <v>S</v>
      </c>
      <c r="N178">
        <f t="shared" si="15"/>
        <v>7.8541999999999996</v>
      </c>
      <c r="O178" s="3">
        <f t="shared" si="16"/>
        <v>18</v>
      </c>
      <c r="P178">
        <f t="shared" si="18"/>
        <v>1</v>
      </c>
      <c r="Q178" t="str">
        <f t="shared" si="21"/>
        <v>M</v>
      </c>
      <c r="R178">
        <f t="shared" si="19"/>
        <v>3</v>
      </c>
      <c r="S178">
        <f t="shared" si="20"/>
        <v>0</v>
      </c>
      <c r="T178" t="s">
        <v>1752</v>
      </c>
      <c r="U178" t="str">
        <f>VLOOKUP(T178,Sheet3!$A$2:$B$20,2,FALSE)</f>
        <v>Mr</v>
      </c>
    </row>
    <row r="179" spans="1:21" x14ac:dyDescent="0.3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17"/>
        <v>S</v>
      </c>
      <c r="N179">
        <f t="shared" si="15"/>
        <v>25.466699999999999</v>
      </c>
      <c r="O179" s="3">
        <f t="shared" si="16"/>
        <v>25.962263610315187</v>
      </c>
      <c r="P179">
        <f t="shared" si="18"/>
        <v>1</v>
      </c>
      <c r="Q179" t="str">
        <f t="shared" si="21"/>
        <v>M</v>
      </c>
      <c r="R179">
        <f t="shared" si="19"/>
        <v>5</v>
      </c>
      <c r="S179">
        <f t="shared" si="20"/>
        <v>0</v>
      </c>
      <c r="T179" t="s">
        <v>1755</v>
      </c>
      <c r="U179" t="str">
        <f>VLOOKUP(T179,Sheet3!$A$2:$B$20,2,FALSE)</f>
        <v>Master</v>
      </c>
    </row>
    <row r="180" spans="1:21" x14ac:dyDescent="0.3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17"/>
        <v>C</v>
      </c>
      <c r="N180">
        <f t="shared" si="15"/>
        <v>28.712499999999999</v>
      </c>
      <c r="O180" s="3">
        <f t="shared" si="16"/>
        <v>50</v>
      </c>
      <c r="P180">
        <f t="shared" si="18"/>
        <v>0</v>
      </c>
      <c r="Q180" t="str">
        <f t="shared" si="21"/>
        <v>C</v>
      </c>
      <c r="R180">
        <f t="shared" si="19"/>
        <v>1</v>
      </c>
      <c r="S180">
        <f t="shared" si="20"/>
        <v>1</v>
      </c>
      <c r="T180" t="s">
        <v>1754</v>
      </c>
      <c r="U180" t="str">
        <f>VLOOKUP(T180,Sheet3!$A$2:$B$20,2,FALSE)</f>
        <v>Miss</v>
      </c>
    </row>
    <row r="181" spans="1:21" x14ac:dyDescent="0.3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17"/>
        <v>S</v>
      </c>
      <c r="N181">
        <f t="shared" si="15"/>
        <v>13</v>
      </c>
      <c r="O181" s="3">
        <f t="shared" si="16"/>
        <v>30</v>
      </c>
      <c r="P181">
        <f t="shared" si="18"/>
        <v>1</v>
      </c>
      <c r="Q181" t="str">
        <f t="shared" si="21"/>
        <v>M</v>
      </c>
      <c r="R181">
        <f t="shared" si="19"/>
        <v>1</v>
      </c>
      <c r="S181">
        <f t="shared" si="20"/>
        <v>1</v>
      </c>
      <c r="T181" t="s">
        <v>1752</v>
      </c>
      <c r="U181" t="str">
        <f>VLOOKUP(T181,Sheet3!$A$2:$B$20,2,FALSE)</f>
        <v>Mr</v>
      </c>
    </row>
    <row r="182" spans="1:21" x14ac:dyDescent="0.3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17"/>
        <v>S</v>
      </c>
      <c r="N182">
        <f t="shared" si="15"/>
        <v>0</v>
      </c>
      <c r="O182" s="3">
        <f t="shared" si="16"/>
        <v>36</v>
      </c>
      <c r="P182">
        <f t="shared" si="18"/>
        <v>1</v>
      </c>
      <c r="Q182" t="str">
        <f t="shared" si="21"/>
        <v>M</v>
      </c>
      <c r="R182">
        <f t="shared" si="19"/>
        <v>1</v>
      </c>
      <c r="S182">
        <f t="shared" si="20"/>
        <v>1</v>
      </c>
      <c r="T182" t="s">
        <v>1752</v>
      </c>
      <c r="U182" t="str">
        <f>VLOOKUP(T182,Sheet3!$A$2:$B$20,2,FALSE)</f>
        <v>Mr</v>
      </c>
    </row>
    <row r="183" spans="1:21" x14ac:dyDescent="0.3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17"/>
        <v>S</v>
      </c>
      <c r="N183">
        <f t="shared" si="15"/>
        <v>69.55</v>
      </c>
      <c r="O183" s="3">
        <f t="shared" si="16"/>
        <v>22.185328947368422</v>
      </c>
      <c r="P183">
        <f t="shared" si="18"/>
        <v>0</v>
      </c>
      <c r="Q183" t="str">
        <f t="shared" si="21"/>
        <v>M</v>
      </c>
      <c r="R183">
        <f t="shared" si="19"/>
        <v>11</v>
      </c>
      <c r="S183">
        <f t="shared" si="20"/>
        <v>0</v>
      </c>
      <c r="T183" t="s">
        <v>1754</v>
      </c>
      <c r="U183" t="str">
        <f>VLOOKUP(T183,Sheet3!$A$2:$B$20,2,FALSE)</f>
        <v>Miss</v>
      </c>
    </row>
    <row r="184" spans="1:21" x14ac:dyDescent="0.3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17"/>
        <v>C</v>
      </c>
      <c r="N184">
        <f t="shared" si="15"/>
        <v>15.05</v>
      </c>
      <c r="O184" s="3">
        <f t="shared" si="16"/>
        <v>30.815379746835443</v>
      </c>
      <c r="P184">
        <f t="shared" si="18"/>
        <v>1</v>
      </c>
      <c r="Q184" t="str">
        <f t="shared" si="21"/>
        <v>M</v>
      </c>
      <c r="R184">
        <f t="shared" si="19"/>
        <v>1</v>
      </c>
      <c r="S184">
        <f t="shared" si="20"/>
        <v>1</v>
      </c>
      <c r="T184" t="s">
        <v>1752</v>
      </c>
      <c r="U184" t="str">
        <f>VLOOKUP(T184,Sheet3!$A$2:$B$20,2,FALSE)</f>
        <v>Mr</v>
      </c>
    </row>
    <row r="185" spans="1:21" x14ac:dyDescent="0.3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17"/>
        <v>S</v>
      </c>
      <c r="N185">
        <f t="shared" si="15"/>
        <v>31.387499999999999</v>
      </c>
      <c r="O185" s="3">
        <f t="shared" si="16"/>
        <v>9</v>
      </c>
      <c r="P185">
        <f t="shared" si="18"/>
        <v>1</v>
      </c>
      <c r="Q185" t="str">
        <f t="shared" si="21"/>
        <v>M</v>
      </c>
      <c r="R185">
        <f t="shared" si="19"/>
        <v>7</v>
      </c>
      <c r="S185">
        <f t="shared" si="20"/>
        <v>0</v>
      </c>
      <c r="T185" t="s">
        <v>1755</v>
      </c>
      <c r="U185" t="str">
        <f>VLOOKUP(T185,Sheet3!$A$2:$B$20,2,FALSE)</f>
        <v>Master</v>
      </c>
    </row>
    <row r="186" spans="1:21" x14ac:dyDescent="0.3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17"/>
        <v>S</v>
      </c>
      <c r="N186">
        <f t="shared" si="15"/>
        <v>39</v>
      </c>
      <c r="O186" s="3">
        <f t="shared" si="16"/>
        <v>1</v>
      </c>
      <c r="P186">
        <f t="shared" si="18"/>
        <v>1</v>
      </c>
      <c r="Q186" t="str">
        <f t="shared" si="21"/>
        <v>F</v>
      </c>
      <c r="R186">
        <f t="shared" si="19"/>
        <v>4</v>
      </c>
      <c r="S186">
        <f t="shared" si="20"/>
        <v>0</v>
      </c>
      <c r="T186" t="s">
        <v>1755</v>
      </c>
      <c r="U186" t="str">
        <f>VLOOKUP(T186,Sheet3!$A$2:$B$20,2,FALSE)</f>
        <v>Master</v>
      </c>
    </row>
    <row r="187" spans="1:21" x14ac:dyDescent="0.3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17"/>
        <v>S</v>
      </c>
      <c r="N187">
        <f t="shared" si="15"/>
        <v>22.024999999999999</v>
      </c>
      <c r="O187" s="3">
        <f t="shared" si="16"/>
        <v>4</v>
      </c>
      <c r="P187">
        <f t="shared" si="18"/>
        <v>0</v>
      </c>
      <c r="Q187" t="str">
        <f t="shared" si="21"/>
        <v>M</v>
      </c>
      <c r="R187">
        <f t="shared" si="19"/>
        <v>3</v>
      </c>
      <c r="S187">
        <f t="shared" si="20"/>
        <v>0</v>
      </c>
      <c r="T187" t="s">
        <v>1754</v>
      </c>
      <c r="U187" t="str">
        <f>VLOOKUP(T187,Sheet3!$A$2:$B$20,2,FALSE)</f>
        <v>Miss</v>
      </c>
    </row>
    <row r="188" spans="1:21" x14ac:dyDescent="0.3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17"/>
        <v>S</v>
      </c>
      <c r="N188">
        <f t="shared" si="15"/>
        <v>50</v>
      </c>
      <c r="O188" s="3">
        <f t="shared" si="16"/>
        <v>41.029271523178807</v>
      </c>
      <c r="P188">
        <f t="shared" si="18"/>
        <v>1</v>
      </c>
      <c r="Q188" t="str">
        <f t="shared" si="21"/>
        <v>A</v>
      </c>
      <c r="R188">
        <f t="shared" si="19"/>
        <v>1</v>
      </c>
      <c r="S188">
        <f t="shared" si="20"/>
        <v>1</v>
      </c>
      <c r="T188" t="s">
        <v>1752</v>
      </c>
      <c r="U188" t="str">
        <f>VLOOKUP(T188,Sheet3!$A$2:$B$20,2,FALSE)</f>
        <v>Mr</v>
      </c>
    </row>
    <row r="189" spans="1:21" x14ac:dyDescent="0.3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17"/>
        <v>Q</v>
      </c>
      <c r="N189">
        <f t="shared" si="15"/>
        <v>15.5</v>
      </c>
      <c r="O189" s="3">
        <f t="shared" si="16"/>
        <v>22.185328947368422</v>
      </c>
      <c r="P189">
        <f t="shared" si="18"/>
        <v>0</v>
      </c>
      <c r="Q189" t="str">
        <f t="shared" si="21"/>
        <v>M</v>
      </c>
      <c r="R189">
        <f t="shared" si="19"/>
        <v>2</v>
      </c>
      <c r="S189">
        <f t="shared" si="20"/>
        <v>0</v>
      </c>
      <c r="T189" t="s">
        <v>1753</v>
      </c>
      <c r="U189" t="str">
        <f>VLOOKUP(T189,Sheet3!$A$2:$B$20,2,FALSE)</f>
        <v>Mrs</v>
      </c>
    </row>
    <row r="190" spans="1:21" x14ac:dyDescent="0.3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17"/>
        <v>S</v>
      </c>
      <c r="N190">
        <f t="shared" si="15"/>
        <v>26.55</v>
      </c>
      <c r="O190" s="3">
        <f t="shared" si="16"/>
        <v>45</v>
      </c>
      <c r="P190">
        <f t="shared" si="18"/>
        <v>1</v>
      </c>
      <c r="Q190" t="str">
        <f t="shared" si="21"/>
        <v>M</v>
      </c>
      <c r="R190">
        <f t="shared" si="19"/>
        <v>1</v>
      </c>
      <c r="S190">
        <f t="shared" si="20"/>
        <v>1</v>
      </c>
      <c r="T190" t="s">
        <v>1752</v>
      </c>
      <c r="U190" t="str">
        <f>VLOOKUP(T190,Sheet3!$A$2:$B$20,2,FALSE)</f>
        <v>Mr</v>
      </c>
    </row>
    <row r="191" spans="1:21" x14ac:dyDescent="0.3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17"/>
        <v>Q</v>
      </c>
      <c r="N191">
        <f t="shared" si="15"/>
        <v>15.5</v>
      </c>
      <c r="O191" s="3">
        <f t="shared" si="16"/>
        <v>40</v>
      </c>
      <c r="P191">
        <f t="shared" si="18"/>
        <v>1</v>
      </c>
      <c r="Q191" t="str">
        <f t="shared" si="21"/>
        <v>M</v>
      </c>
      <c r="R191">
        <f t="shared" si="19"/>
        <v>3</v>
      </c>
      <c r="S191">
        <f t="shared" si="20"/>
        <v>0</v>
      </c>
      <c r="T191" t="s">
        <v>1752</v>
      </c>
      <c r="U191" t="str">
        <f>VLOOKUP(T191,Sheet3!$A$2:$B$20,2,FALSE)</f>
        <v>Mr</v>
      </c>
    </row>
    <row r="192" spans="1:21" x14ac:dyDescent="0.3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17"/>
        <v>S</v>
      </c>
      <c r="N192">
        <f t="shared" si="15"/>
        <v>7.8958000000000004</v>
      </c>
      <c r="O192" s="3">
        <f t="shared" si="16"/>
        <v>36</v>
      </c>
      <c r="P192">
        <f t="shared" si="18"/>
        <v>1</v>
      </c>
      <c r="Q192" t="str">
        <f t="shared" si="21"/>
        <v>M</v>
      </c>
      <c r="R192">
        <f t="shared" si="19"/>
        <v>1</v>
      </c>
      <c r="S192">
        <f t="shared" si="20"/>
        <v>1</v>
      </c>
      <c r="T192" t="s">
        <v>1752</v>
      </c>
      <c r="U192" t="str">
        <f>VLOOKUP(T192,Sheet3!$A$2:$B$20,2,FALSE)</f>
        <v>Mr</v>
      </c>
    </row>
    <row r="193" spans="1:21" x14ac:dyDescent="0.3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17"/>
        <v>S</v>
      </c>
      <c r="N193">
        <f t="shared" si="15"/>
        <v>13</v>
      </c>
      <c r="O193" s="3">
        <f t="shared" si="16"/>
        <v>32</v>
      </c>
      <c r="P193">
        <f t="shared" si="18"/>
        <v>0</v>
      </c>
      <c r="Q193" t="str">
        <f t="shared" si="21"/>
        <v>M</v>
      </c>
      <c r="R193">
        <f t="shared" si="19"/>
        <v>1</v>
      </c>
      <c r="S193">
        <f t="shared" si="20"/>
        <v>1</v>
      </c>
      <c r="T193" t="s">
        <v>1753</v>
      </c>
      <c r="U193" t="str">
        <f>VLOOKUP(T193,Sheet3!$A$2:$B$20,2,FALSE)</f>
        <v>Mrs</v>
      </c>
    </row>
    <row r="194" spans="1:21" x14ac:dyDescent="0.3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17"/>
        <v>S</v>
      </c>
      <c r="N194">
        <f t="shared" si="15"/>
        <v>13</v>
      </c>
      <c r="O194" s="3">
        <f t="shared" si="16"/>
        <v>19</v>
      </c>
      <c r="P194">
        <f t="shared" si="18"/>
        <v>1</v>
      </c>
      <c r="Q194" t="str">
        <f t="shared" si="21"/>
        <v>M</v>
      </c>
      <c r="R194">
        <f t="shared" si="19"/>
        <v>1</v>
      </c>
      <c r="S194">
        <f t="shared" si="20"/>
        <v>1</v>
      </c>
      <c r="T194" t="s">
        <v>1752</v>
      </c>
      <c r="U194" t="str">
        <f>VLOOKUP(T194,Sheet3!$A$2:$B$20,2,FALSE)</f>
        <v>Mr</v>
      </c>
    </row>
    <row r="195" spans="1:21" x14ac:dyDescent="0.3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17"/>
        <v>S</v>
      </c>
      <c r="N195">
        <f t="shared" ref="N195:N258" si="22">IF(J195="",MEDIAN(Fare),J195)</f>
        <v>7.8541999999999996</v>
      </c>
      <c r="O195" s="3">
        <f t="shared" ref="O195:O258" si="23">IF(F195="",SUMIFS(Avg_Age,Pclass_Age,C195,Sex_Age,E195),F195)</f>
        <v>19</v>
      </c>
      <c r="P195">
        <f t="shared" si="18"/>
        <v>0</v>
      </c>
      <c r="Q195" t="str">
        <f t="shared" si="21"/>
        <v>M</v>
      </c>
      <c r="R195">
        <f t="shared" si="19"/>
        <v>2</v>
      </c>
      <c r="S195">
        <f t="shared" si="20"/>
        <v>0</v>
      </c>
      <c r="T195" t="s">
        <v>1754</v>
      </c>
      <c r="U195" t="str">
        <f>VLOOKUP(T195,Sheet3!$A$2:$B$20,2,FALSE)</f>
        <v>Miss</v>
      </c>
    </row>
    <row r="196" spans="1:21" x14ac:dyDescent="0.3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24">IF(L196="","S",L196)</f>
        <v>S</v>
      </c>
      <c r="N196">
        <f t="shared" si="22"/>
        <v>26</v>
      </c>
      <c r="O196" s="3">
        <f t="shared" si="23"/>
        <v>3</v>
      </c>
      <c r="P196">
        <f t="shared" ref="P196:P259" si="25">IF(E196="male",1,0)</f>
        <v>1</v>
      </c>
      <c r="Q196" t="str">
        <f t="shared" si="21"/>
        <v>F</v>
      </c>
      <c r="R196">
        <f t="shared" ref="R196:R259" si="26">SUM(G196:H196,1)</f>
        <v>3</v>
      </c>
      <c r="S196">
        <f t="shared" ref="S196:S259" si="27">IF(R196=1,1,0)</f>
        <v>0</v>
      </c>
      <c r="T196" t="s">
        <v>1755</v>
      </c>
      <c r="U196" t="str">
        <f>VLOOKUP(T196,Sheet3!$A$2:$B$20,2,FALSE)</f>
        <v>Master</v>
      </c>
    </row>
    <row r="197" spans="1:21" x14ac:dyDescent="0.3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24"/>
        <v>C</v>
      </c>
      <c r="N197">
        <f t="shared" si="22"/>
        <v>27.720800000000001</v>
      </c>
      <c r="O197" s="3">
        <f t="shared" si="23"/>
        <v>44</v>
      </c>
      <c r="P197">
        <f t="shared" si="25"/>
        <v>0</v>
      </c>
      <c r="Q197" t="str">
        <f t="shared" ref="Q197:Q260" si="28">IF(K197="","M",LEFT(K197,1))</f>
        <v>B</v>
      </c>
      <c r="R197">
        <f t="shared" si="26"/>
        <v>1</v>
      </c>
      <c r="S197">
        <f t="shared" si="27"/>
        <v>1</v>
      </c>
      <c r="T197" t="s">
        <v>1753</v>
      </c>
      <c r="U197" t="str">
        <f>VLOOKUP(T197,Sheet3!$A$2:$B$20,2,FALSE)</f>
        <v>Mrs</v>
      </c>
    </row>
    <row r="198" spans="1:21" x14ac:dyDescent="0.3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24"/>
        <v>C</v>
      </c>
      <c r="N198">
        <f t="shared" si="22"/>
        <v>146.52080000000001</v>
      </c>
      <c r="O198" s="3">
        <f t="shared" si="23"/>
        <v>58</v>
      </c>
      <c r="P198">
        <f t="shared" si="25"/>
        <v>0</v>
      </c>
      <c r="Q198" t="str">
        <f t="shared" si="28"/>
        <v>B</v>
      </c>
      <c r="R198">
        <f t="shared" si="26"/>
        <v>1</v>
      </c>
      <c r="S198">
        <f t="shared" si="27"/>
        <v>1</v>
      </c>
      <c r="T198" t="s">
        <v>1754</v>
      </c>
      <c r="U198" t="str">
        <f>VLOOKUP(T198,Sheet3!$A$2:$B$20,2,FALSE)</f>
        <v>Miss</v>
      </c>
    </row>
    <row r="199" spans="1:21" x14ac:dyDescent="0.3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24"/>
        <v>Q</v>
      </c>
      <c r="N199">
        <f t="shared" si="22"/>
        <v>7.75</v>
      </c>
      <c r="O199" s="3">
        <f t="shared" si="23"/>
        <v>25.962263610315187</v>
      </c>
      <c r="P199">
        <f t="shared" si="25"/>
        <v>1</v>
      </c>
      <c r="Q199" t="str">
        <f t="shared" si="28"/>
        <v>M</v>
      </c>
      <c r="R199">
        <f t="shared" si="26"/>
        <v>1</v>
      </c>
      <c r="S199">
        <f t="shared" si="27"/>
        <v>1</v>
      </c>
      <c r="T199" t="s">
        <v>1752</v>
      </c>
      <c r="U199" t="str">
        <f>VLOOKUP(T199,Sheet3!$A$2:$B$20,2,FALSE)</f>
        <v>Mr</v>
      </c>
    </row>
    <row r="200" spans="1:21" x14ac:dyDescent="0.3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24"/>
        <v>S</v>
      </c>
      <c r="N200">
        <f t="shared" si="22"/>
        <v>8.4041999999999994</v>
      </c>
      <c r="O200" s="3">
        <f t="shared" si="23"/>
        <v>42</v>
      </c>
      <c r="P200">
        <f t="shared" si="25"/>
        <v>1</v>
      </c>
      <c r="Q200" t="str">
        <f t="shared" si="28"/>
        <v>M</v>
      </c>
      <c r="R200">
        <f t="shared" si="26"/>
        <v>2</v>
      </c>
      <c r="S200">
        <f t="shared" si="27"/>
        <v>0</v>
      </c>
      <c r="T200" t="s">
        <v>1752</v>
      </c>
      <c r="U200" t="str">
        <f>VLOOKUP(T200,Sheet3!$A$2:$B$20,2,FALSE)</f>
        <v>Mr</v>
      </c>
    </row>
    <row r="201" spans="1:21" x14ac:dyDescent="0.3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24"/>
        <v>Q</v>
      </c>
      <c r="N201">
        <f t="shared" si="22"/>
        <v>7.75</v>
      </c>
      <c r="O201" s="3">
        <f t="shared" si="23"/>
        <v>22.185328947368422</v>
      </c>
      <c r="P201">
        <f t="shared" si="25"/>
        <v>0</v>
      </c>
      <c r="Q201" t="str">
        <f t="shared" si="28"/>
        <v>M</v>
      </c>
      <c r="R201">
        <f t="shared" si="26"/>
        <v>1</v>
      </c>
      <c r="S201">
        <f t="shared" si="27"/>
        <v>1</v>
      </c>
      <c r="T201" t="s">
        <v>1754</v>
      </c>
      <c r="U201" t="str">
        <f>VLOOKUP(T201,Sheet3!$A$2:$B$20,2,FALSE)</f>
        <v>Miss</v>
      </c>
    </row>
    <row r="202" spans="1:21" x14ac:dyDescent="0.3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24"/>
        <v>S</v>
      </c>
      <c r="N202">
        <f t="shared" si="22"/>
        <v>13</v>
      </c>
      <c r="O202" s="3">
        <f t="shared" si="23"/>
        <v>24</v>
      </c>
      <c r="P202">
        <f t="shared" si="25"/>
        <v>0</v>
      </c>
      <c r="Q202" t="str">
        <f t="shared" si="28"/>
        <v>M</v>
      </c>
      <c r="R202">
        <f t="shared" si="26"/>
        <v>1</v>
      </c>
      <c r="S202">
        <f t="shared" si="27"/>
        <v>1</v>
      </c>
      <c r="T202" t="s">
        <v>1754</v>
      </c>
      <c r="U202" t="str">
        <f>VLOOKUP(T202,Sheet3!$A$2:$B$20,2,FALSE)</f>
        <v>Miss</v>
      </c>
    </row>
    <row r="203" spans="1:21" x14ac:dyDescent="0.3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24"/>
        <v>S</v>
      </c>
      <c r="N203">
        <f t="shared" si="22"/>
        <v>9.5</v>
      </c>
      <c r="O203" s="3">
        <f t="shared" si="23"/>
        <v>28</v>
      </c>
      <c r="P203">
        <f t="shared" si="25"/>
        <v>1</v>
      </c>
      <c r="Q203" t="str">
        <f t="shared" si="28"/>
        <v>M</v>
      </c>
      <c r="R203">
        <f t="shared" si="26"/>
        <v>1</v>
      </c>
      <c r="S203">
        <f t="shared" si="27"/>
        <v>1</v>
      </c>
      <c r="T203" t="s">
        <v>1752</v>
      </c>
      <c r="U203" t="str">
        <f>VLOOKUP(T203,Sheet3!$A$2:$B$20,2,FALSE)</f>
        <v>Mr</v>
      </c>
    </row>
    <row r="204" spans="1:21" x14ac:dyDescent="0.3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24"/>
        <v>S</v>
      </c>
      <c r="N204">
        <f t="shared" si="22"/>
        <v>69.55</v>
      </c>
      <c r="O204" s="3">
        <f t="shared" si="23"/>
        <v>25.962263610315187</v>
      </c>
      <c r="P204">
        <f t="shared" si="25"/>
        <v>1</v>
      </c>
      <c r="Q204" t="str">
        <f t="shared" si="28"/>
        <v>M</v>
      </c>
      <c r="R204">
        <f t="shared" si="26"/>
        <v>11</v>
      </c>
      <c r="S204">
        <f t="shared" si="27"/>
        <v>0</v>
      </c>
      <c r="T204" t="s">
        <v>1752</v>
      </c>
      <c r="U204" t="str">
        <f>VLOOKUP(T204,Sheet3!$A$2:$B$20,2,FALSE)</f>
        <v>Mr</v>
      </c>
    </row>
    <row r="205" spans="1:21" x14ac:dyDescent="0.3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24"/>
        <v>S</v>
      </c>
      <c r="N205">
        <f t="shared" si="22"/>
        <v>6.4958</v>
      </c>
      <c r="O205" s="3">
        <f t="shared" si="23"/>
        <v>34</v>
      </c>
      <c r="P205">
        <f t="shared" si="25"/>
        <v>1</v>
      </c>
      <c r="Q205" t="str">
        <f t="shared" si="28"/>
        <v>M</v>
      </c>
      <c r="R205">
        <f t="shared" si="26"/>
        <v>1</v>
      </c>
      <c r="S205">
        <f t="shared" si="27"/>
        <v>1</v>
      </c>
      <c r="T205" t="s">
        <v>1752</v>
      </c>
      <c r="U205" t="str">
        <f>VLOOKUP(T205,Sheet3!$A$2:$B$20,2,FALSE)</f>
        <v>Mr</v>
      </c>
    </row>
    <row r="206" spans="1:21" x14ac:dyDescent="0.3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24"/>
        <v>C</v>
      </c>
      <c r="N206">
        <f t="shared" si="22"/>
        <v>7.2249999999999996</v>
      </c>
      <c r="O206" s="3">
        <f t="shared" si="23"/>
        <v>45.5</v>
      </c>
      <c r="P206">
        <f t="shared" si="25"/>
        <v>1</v>
      </c>
      <c r="Q206" t="str">
        <f t="shared" si="28"/>
        <v>M</v>
      </c>
      <c r="R206">
        <f t="shared" si="26"/>
        <v>1</v>
      </c>
      <c r="S206">
        <f t="shared" si="27"/>
        <v>1</v>
      </c>
      <c r="T206" t="s">
        <v>1752</v>
      </c>
      <c r="U206" t="str">
        <f>VLOOKUP(T206,Sheet3!$A$2:$B$20,2,FALSE)</f>
        <v>Mr</v>
      </c>
    </row>
    <row r="207" spans="1:21" x14ac:dyDescent="0.3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24"/>
        <v>S</v>
      </c>
      <c r="N207">
        <f t="shared" si="22"/>
        <v>8.0500000000000007</v>
      </c>
      <c r="O207" s="3">
        <f t="shared" si="23"/>
        <v>18</v>
      </c>
      <c r="P207">
        <f t="shared" si="25"/>
        <v>1</v>
      </c>
      <c r="Q207" t="str">
        <f t="shared" si="28"/>
        <v>M</v>
      </c>
      <c r="R207">
        <f t="shared" si="26"/>
        <v>1</v>
      </c>
      <c r="S207">
        <f t="shared" si="27"/>
        <v>1</v>
      </c>
      <c r="T207" t="s">
        <v>1752</v>
      </c>
      <c r="U207" t="str">
        <f>VLOOKUP(T207,Sheet3!$A$2:$B$20,2,FALSE)</f>
        <v>Mr</v>
      </c>
    </row>
    <row r="208" spans="1:21" x14ac:dyDescent="0.3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24"/>
        <v>S</v>
      </c>
      <c r="N208">
        <f t="shared" si="22"/>
        <v>10.4625</v>
      </c>
      <c r="O208" s="3">
        <f t="shared" si="23"/>
        <v>2</v>
      </c>
      <c r="P208">
        <f t="shared" si="25"/>
        <v>0</v>
      </c>
      <c r="Q208" t="str">
        <f t="shared" si="28"/>
        <v>G</v>
      </c>
      <c r="R208">
        <f t="shared" si="26"/>
        <v>2</v>
      </c>
      <c r="S208">
        <f t="shared" si="27"/>
        <v>0</v>
      </c>
      <c r="T208" t="s">
        <v>1754</v>
      </c>
      <c r="U208" t="str">
        <f>VLOOKUP(T208,Sheet3!$A$2:$B$20,2,FALSE)</f>
        <v>Miss</v>
      </c>
    </row>
    <row r="209" spans="1:21" x14ac:dyDescent="0.3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24"/>
        <v>S</v>
      </c>
      <c r="N209">
        <f t="shared" si="22"/>
        <v>15.85</v>
      </c>
      <c r="O209" s="3">
        <f t="shared" si="23"/>
        <v>32</v>
      </c>
      <c r="P209">
        <f t="shared" si="25"/>
        <v>1</v>
      </c>
      <c r="Q209" t="str">
        <f t="shared" si="28"/>
        <v>M</v>
      </c>
      <c r="R209">
        <f t="shared" si="26"/>
        <v>2</v>
      </c>
      <c r="S209">
        <f t="shared" si="27"/>
        <v>0</v>
      </c>
      <c r="T209" t="s">
        <v>1752</v>
      </c>
      <c r="U209" t="str">
        <f>VLOOKUP(T209,Sheet3!$A$2:$B$20,2,FALSE)</f>
        <v>Mr</v>
      </c>
    </row>
    <row r="210" spans="1:21" x14ac:dyDescent="0.3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24"/>
        <v>C</v>
      </c>
      <c r="N210">
        <f t="shared" si="22"/>
        <v>18.787500000000001</v>
      </c>
      <c r="O210" s="3">
        <f t="shared" si="23"/>
        <v>26</v>
      </c>
      <c r="P210">
        <f t="shared" si="25"/>
        <v>1</v>
      </c>
      <c r="Q210" t="str">
        <f t="shared" si="28"/>
        <v>M</v>
      </c>
      <c r="R210">
        <f t="shared" si="26"/>
        <v>1</v>
      </c>
      <c r="S210">
        <f t="shared" si="27"/>
        <v>1</v>
      </c>
      <c r="T210" t="s">
        <v>1752</v>
      </c>
      <c r="U210" t="str">
        <f>VLOOKUP(T210,Sheet3!$A$2:$B$20,2,FALSE)</f>
        <v>Mr</v>
      </c>
    </row>
    <row r="211" spans="1:21" x14ac:dyDescent="0.3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24"/>
        <v>Q</v>
      </c>
      <c r="N211">
        <f t="shared" si="22"/>
        <v>7.75</v>
      </c>
      <c r="O211" s="3">
        <f t="shared" si="23"/>
        <v>16</v>
      </c>
      <c r="P211">
        <f t="shared" si="25"/>
        <v>0</v>
      </c>
      <c r="Q211" t="str">
        <f t="shared" si="28"/>
        <v>M</v>
      </c>
      <c r="R211">
        <f t="shared" si="26"/>
        <v>1</v>
      </c>
      <c r="S211">
        <f t="shared" si="27"/>
        <v>1</v>
      </c>
      <c r="T211" t="s">
        <v>1754</v>
      </c>
      <c r="U211" t="str">
        <f>VLOOKUP(T211,Sheet3!$A$2:$B$20,2,FALSE)</f>
        <v>Miss</v>
      </c>
    </row>
    <row r="212" spans="1:21" x14ac:dyDescent="0.3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24"/>
        <v>C</v>
      </c>
      <c r="N212">
        <f t="shared" si="22"/>
        <v>31</v>
      </c>
      <c r="O212" s="3">
        <f t="shared" si="23"/>
        <v>40</v>
      </c>
      <c r="P212">
        <f t="shared" si="25"/>
        <v>1</v>
      </c>
      <c r="Q212" t="str">
        <f t="shared" si="28"/>
        <v>A</v>
      </c>
      <c r="R212">
        <f t="shared" si="26"/>
        <v>1</v>
      </c>
      <c r="S212">
        <f t="shared" si="27"/>
        <v>1</v>
      </c>
      <c r="T212" t="s">
        <v>1752</v>
      </c>
      <c r="U212" t="str">
        <f>VLOOKUP(T212,Sheet3!$A$2:$B$20,2,FALSE)</f>
        <v>Mr</v>
      </c>
    </row>
    <row r="213" spans="1:21" x14ac:dyDescent="0.3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24"/>
        <v>S</v>
      </c>
      <c r="N213">
        <f t="shared" si="22"/>
        <v>7.05</v>
      </c>
      <c r="O213" s="3">
        <f t="shared" si="23"/>
        <v>24</v>
      </c>
      <c r="P213">
        <f t="shared" si="25"/>
        <v>1</v>
      </c>
      <c r="Q213" t="str">
        <f t="shared" si="28"/>
        <v>M</v>
      </c>
      <c r="R213">
        <f t="shared" si="26"/>
        <v>1</v>
      </c>
      <c r="S213">
        <f t="shared" si="27"/>
        <v>1</v>
      </c>
      <c r="T213" t="s">
        <v>1752</v>
      </c>
      <c r="U213" t="str">
        <f>VLOOKUP(T213,Sheet3!$A$2:$B$20,2,FALSE)</f>
        <v>Mr</v>
      </c>
    </row>
    <row r="214" spans="1:21" x14ac:dyDescent="0.3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24"/>
        <v>S</v>
      </c>
      <c r="N214">
        <f t="shared" si="22"/>
        <v>21</v>
      </c>
      <c r="O214" s="3">
        <f t="shared" si="23"/>
        <v>35</v>
      </c>
      <c r="P214">
        <f t="shared" si="25"/>
        <v>0</v>
      </c>
      <c r="Q214" t="str">
        <f t="shared" si="28"/>
        <v>M</v>
      </c>
      <c r="R214">
        <f t="shared" si="26"/>
        <v>1</v>
      </c>
      <c r="S214">
        <f t="shared" si="27"/>
        <v>1</v>
      </c>
      <c r="T214" t="s">
        <v>1754</v>
      </c>
      <c r="U214" t="str">
        <f>VLOOKUP(T214,Sheet3!$A$2:$B$20,2,FALSE)</f>
        <v>Miss</v>
      </c>
    </row>
    <row r="215" spans="1:21" x14ac:dyDescent="0.3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24"/>
        <v>S</v>
      </c>
      <c r="N215">
        <f t="shared" si="22"/>
        <v>7.25</v>
      </c>
      <c r="O215" s="3">
        <f t="shared" si="23"/>
        <v>22</v>
      </c>
      <c r="P215">
        <f t="shared" si="25"/>
        <v>1</v>
      </c>
      <c r="Q215" t="str">
        <f t="shared" si="28"/>
        <v>M</v>
      </c>
      <c r="R215">
        <f t="shared" si="26"/>
        <v>1</v>
      </c>
      <c r="S215">
        <f t="shared" si="27"/>
        <v>1</v>
      </c>
      <c r="T215" t="s">
        <v>1752</v>
      </c>
      <c r="U215" t="str">
        <f>VLOOKUP(T215,Sheet3!$A$2:$B$20,2,FALSE)</f>
        <v>Mr</v>
      </c>
    </row>
    <row r="216" spans="1:21" x14ac:dyDescent="0.3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24"/>
        <v>S</v>
      </c>
      <c r="N216">
        <f t="shared" si="22"/>
        <v>13</v>
      </c>
      <c r="O216" s="3">
        <f t="shared" si="23"/>
        <v>30</v>
      </c>
      <c r="P216">
        <f t="shared" si="25"/>
        <v>1</v>
      </c>
      <c r="Q216" t="str">
        <f t="shared" si="28"/>
        <v>M</v>
      </c>
      <c r="R216">
        <f t="shared" si="26"/>
        <v>1</v>
      </c>
      <c r="S216">
        <f t="shared" si="27"/>
        <v>1</v>
      </c>
      <c r="T216" t="s">
        <v>1752</v>
      </c>
      <c r="U216" t="str">
        <f>VLOOKUP(T216,Sheet3!$A$2:$B$20,2,FALSE)</f>
        <v>Mr</v>
      </c>
    </row>
    <row r="217" spans="1:21" x14ac:dyDescent="0.3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24"/>
        <v>Q</v>
      </c>
      <c r="N217">
        <f t="shared" si="22"/>
        <v>7.75</v>
      </c>
      <c r="O217" s="3">
        <f t="shared" si="23"/>
        <v>25.962263610315187</v>
      </c>
      <c r="P217">
        <f t="shared" si="25"/>
        <v>1</v>
      </c>
      <c r="Q217" t="str">
        <f t="shared" si="28"/>
        <v>M</v>
      </c>
      <c r="R217">
        <f t="shared" si="26"/>
        <v>2</v>
      </c>
      <c r="S217">
        <f t="shared" si="27"/>
        <v>0</v>
      </c>
      <c r="T217" t="s">
        <v>1752</v>
      </c>
      <c r="U217" t="str">
        <f>VLOOKUP(T217,Sheet3!$A$2:$B$20,2,FALSE)</f>
        <v>Mr</v>
      </c>
    </row>
    <row r="218" spans="1:21" x14ac:dyDescent="0.3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24"/>
        <v>C</v>
      </c>
      <c r="N218">
        <f t="shared" si="22"/>
        <v>113.27500000000001</v>
      </c>
      <c r="O218" s="3">
        <f t="shared" si="23"/>
        <v>31</v>
      </c>
      <c r="P218">
        <f t="shared" si="25"/>
        <v>0</v>
      </c>
      <c r="Q218" t="str">
        <f t="shared" si="28"/>
        <v>D</v>
      </c>
      <c r="R218">
        <f t="shared" si="26"/>
        <v>2</v>
      </c>
      <c r="S218">
        <f t="shared" si="27"/>
        <v>0</v>
      </c>
      <c r="T218" t="s">
        <v>1754</v>
      </c>
      <c r="U218" t="str">
        <f>VLOOKUP(T218,Sheet3!$A$2:$B$20,2,FALSE)</f>
        <v>Miss</v>
      </c>
    </row>
    <row r="219" spans="1:21" x14ac:dyDescent="0.3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24"/>
        <v>S</v>
      </c>
      <c r="N219">
        <f t="shared" si="22"/>
        <v>7.9249999999999998</v>
      </c>
      <c r="O219" s="3">
        <f t="shared" si="23"/>
        <v>27</v>
      </c>
      <c r="P219">
        <f t="shared" si="25"/>
        <v>0</v>
      </c>
      <c r="Q219" t="str">
        <f t="shared" si="28"/>
        <v>M</v>
      </c>
      <c r="R219">
        <f t="shared" si="26"/>
        <v>1</v>
      </c>
      <c r="S219">
        <f t="shared" si="27"/>
        <v>1</v>
      </c>
      <c r="T219" t="s">
        <v>1754</v>
      </c>
      <c r="U219" t="str">
        <f>VLOOKUP(T219,Sheet3!$A$2:$B$20,2,FALSE)</f>
        <v>Miss</v>
      </c>
    </row>
    <row r="220" spans="1:21" x14ac:dyDescent="0.3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24"/>
        <v>S</v>
      </c>
      <c r="N220">
        <f t="shared" si="22"/>
        <v>27</v>
      </c>
      <c r="O220" s="3">
        <f t="shared" si="23"/>
        <v>42</v>
      </c>
      <c r="P220">
        <f t="shared" si="25"/>
        <v>1</v>
      </c>
      <c r="Q220" t="str">
        <f t="shared" si="28"/>
        <v>M</v>
      </c>
      <c r="R220">
        <f t="shared" si="26"/>
        <v>2</v>
      </c>
      <c r="S220">
        <f t="shared" si="27"/>
        <v>0</v>
      </c>
      <c r="T220" t="s">
        <v>1752</v>
      </c>
      <c r="U220" t="str">
        <f>VLOOKUP(T220,Sheet3!$A$2:$B$20,2,FALSE)</f>
        <v>Mr</v>
      </c>
    </row>
    <row r="221" spans="1:21" x14ac:dyDescent="0.3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24"/>
        <v>C</v>
      </c>
      <c r="N221">
        <f t="shared" si="22"/>
        <v>76.291700000000006</v>
      </c>
      <c r="O221" s="3">
        <f t="shared" si="23"/>
        <v>32</v>
      </c>
      <c r="P221">
        <f t="shared" si="25"/>
        <v>0</v>
      </c>
      <c r="Q221" t="str">
        <f t="shared" si="28"/>
        <v>D</v>
      </c>
      <c r="R221">
        <f t="shared" si="26"/>
        <v>1</v>
      </c>
      <c r="S221">
        <f t="shared" si="27"/>
        <v>1</v>
      </c>
      <c r="T221" t="s">
        <v>1754</v>
      </c>
      <c r="U221" t="str">
        <f>VLOOKUP(T221,Sheet3!$A$2:$B$20,2,FALSE)</f>
        <v>Miss</v>
      </c>
    </row>
    <row r="222" spans="1:21" x14ac:dyDescent="0.3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24"/>
        <v>S</v>
      </c>
      <c r="N222">
        <f t="shared" si="22"/>
        <v>10.5</v>
      </c>
      <c r="O222" s="3">
        <f t="shared" si="23"/>
        <v>30</v>
      </c>
      <c r="P222">
        <f t="shared" si="25"/>
        <v>1</v>
      </c>
      <c r="Q222" t="str">
        <f t="shared" si="28"/>
        <v>M</v>
      </c>
      <c r="R222">
        <f t="shared" si="26"/>
        <v>1</v>
      </c>
      <c r="S222">
        <f t="shared" si="27"/>
        <v>1</v>
      </c>
      <c r="T222" t="s">
        <v>1752</v>
      </c>
      <c r="U222" t="str">
        <f>VLOOKUP(T222,Sheet3!$A$2:$B$20,2,FALSE)</f>
        <v>Mr</v>
      </c>
    </row>
    <row r="223" spans="1:21" x14ac:dyDescent="0.3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24"/>
        <v>S</v>
      </c>
      <c r="N223">
        <f t="shared" si="22"/>
        <v>8.0500000000000007</v>
      </c>
      <c r="O223" s="3">
        <f t="shared" si="23"/>
        <v>16</v>
      </c>
      <c r="P223">
        <f t="shared" si="25"/>
        <v>1</v>
      </c>
      <c r="Q223" t="str">
        <f t="shared" si="28"/>
        <v>M</v>
      </c>
      <c r="R223">
        <f t="shared" si="26"/>
        <v>1</v>
      </c>
      <c r="S223">
        <f t="shared" si="27"/>
        <v>1</v>
      </c>
      <c r="T223" t="s">
        <v>1752</v>
      </c>
      <c r="U223" t="str">
        <f>VLOOKUP(T223,Sheet3!$A$2:$B$20,2,FALSE)</f>
        <v>Mr</v>
      </c>
    </row>
    <row r="224" spans="1:21" x14ac:dyDescent="0.3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24"/>
        <v>S</v>
      </c>
      <c r="N224">
        <f t="shared" si="22"/>
        <v>13</v>
      </c>
      <c r="O224" s="3">
        <f t="shared" si="23"/>
        <v>27</v>
      </c>
      <c r="P224">
        <f t="shared" si="25"/>
        <v>1</v>
      </c>
      <c r="Q224" t="str">
        <f t="shared" si="28"/>
        <v>M</v>
      </c>
      <c r="R224">
        <f t="shared" si="26"/>
        <v>1</v>
      </c>
      <c r="S224">
        <f t="shared" si="27"/>
        <v>1</v>
      </c>
      <c r="T224" t="s">
        <v>1752</v>
      </c>
      <c r="U224" t="str">
        <f>VLOOKUP(T224,Sheet3!$A$2:$B$20,2,FALSE)</f>
        <v>Mr</v>
      </c>
    </row>
    <row r="225" spans="1:21" x14ac:dyDescent="0.3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24"/>
        <v>S</v>
      </c>
      <c r="N225">
        <f t="shared" si="22"/>
        <v>8.0500000000000007</v>
      </c>
      <c r="O225" s="3">
        <f t="shared" si="23"/>
        <v>51</v>
      </c>
      <c r="P225">
        <f t="shared" si="25"/>
        <v>1</v>
      </c>
      <c r="Q225" t="str">
        <f t="shared" si="28"/>
        <v>M</v>
      </c>
      <c r="R225">
        <f t="shared" si="26"/>
        <v>1</v>
      </c>
      <c r="S225">
        <f t="shared" si="27"/>
        <v>1</v>
      </c>
      <c r="T225" t="s">
        <v>1752</v>
      </c>
      <c r="U225" t="str">
        <f>VLOOKUP(T225,Sheet3!$A$2:$B$20,2,FALSE)</f>
        <v>Mr</v>
      </c>
    </row>
    <row r="226" spans="1:21" x14ac:dyDescent="0.3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24"/>
        <v>S</v>
      </c>
      <c r="N226">
        <f t="shared" si="22"/>
        <v>7.8958000000000004</v>
      </c>
      <c r="O226" s="3">
        <f t="shared" si="23"/>
        <v>25.962263610315187</v>
      </c>
      <c r="P226">
        <f t="shared" si="25"/>
        <v>1</v>
      </c>
      <c r="Q226" t="str">
        <f t="shared" si="28"/>
        <v>M</v>
      </c>
      <c r="R226">
        <f t="shared" si="26"/>
        <v>1</v>
      </c>
      <c r="S226">
        <f t="shared" si="27"/>
        <v>1</v>
      </c>
      <c r="T226" t="s">
        <v>1752</v>
      </c>
      <c r="U226" t="str">
        <f>VLOOKUP(T226,Sheet3!$A$2:$B$20,2,FALSE)</f>
        <v>Mr</v>
      </c>
    </row>
    <row r="227" spans="1:21" x14ac:dyDescent="0.3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24"/>
        <v>S</v>
      </c>
      <c r="N227">
        <f t="shared" si="22"/>
        <v>90</v>
      </c>
      <c r="O227" s="3">
        <f t="shared" si="23"/>
        <v>38</v>
      </c>
      <c r="P227">
        <f t="shared" si="25"/>
        <v>1</v>
      </c>
      <c r="Q227" t="str">
        <f t="shared" si="28"/>
        <v>C</v>
      </c>
      <c r="R227">
        <f t="shared" si="26"/>
        <v>2</v>
      </c>
      <c r="S227">
        <f t="shared" si="27"/>
        <v>0</v>
      </c>
      <c r="T227" t="s">
        <v>1752</v>
      </c>
      <c r="U227" t="str">
        <f>VLOOKUP(T227,Sheet3!$A$2:$B$20,2,FALSE)</f>
        <v>Mr</v>
      </c>
    </row>
    <row r="228" spans="1:21" x14ac:dyDescent="0.3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24"/>
        <v>S</v>
      </c>
      <c r="N228">
        <f t="shared" si="22"/>
        <v>9.35</v>
      </c>
      <c r="O228" s="3">
        <f t="shared" si="23"/>
        <v>22</v>
      </c>
      <c r="P228">
        <f t="shared" si="25"/>
        <v>1</v>
      </c>
      <c r="Q228" t="str">
        <f t="shared" si="28"/>
        <v>M</v>
      </c>
      <c r="R228">
        <f t="shared" si="26"/>
        <v>1</v>
      </c>
      <c r="S228">
        <f t="shared" si="27"/>
        <v>1</v>
      </c>
      <c r="T228" t="s">
        <v>1752</v>
      </c>
      <c r="U228" t="str">
        <f>VLOOKUP(T228,Sheet3!$A$2:$B$20,2,FALSE)</f>
        <v>Mr</v>
      </c>
    </row>
    <row r="229" spans="1:21" x14ac:dyDescent="0.3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24"/>
        <v>S</v>
      </c>
      <c r="N229">
        <f t="shared" si="22"/>
        <v>10.5</v>
      </c>
      <c r="O229" s="3">
        <f t="shared" si="23"/>
        <v>19</v>
      </c>
      <c r="P229">
        <f t="shared" si="25"/>
        <v>1</v>
      </c>
      <c r="Q229" t="str">
        <f t="shared" si="28"/>
        <v>M</v>
      </c>
      <c r="R229">
        <f t="shared" si="26"/>
        <v>1</v>
      </c>
      <c r="S229">
        <f t="shared" si="27"/>
        <v>1</v>
      </c>
      <c r="T229" t="s">
        <v>1752</v>
      </c>
      <c r="U229" t="str">
        <f>VLOOKUP(T229,Sheet3!$A$2:$B$20,2,FALSE)</f>
        <v>Mr</v>
      </c>
    </row>
    <row r="230" spans="1:21" x14ac:dyDescent="0.3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24"/>
        <v>S</v>
      </c>
      <c r="N230">
        <f t="shared" si="22"/>
        <v>7.25</v>
      </c>
      <c r="O230" s="3">
        <f t="shared" si="23"/>
        <v>20.5</v>
      </c>
      <c r="P230">
        <f t="shared" si="25"/>
        <v>1</v>
      </c>
      <c r="Q230" t="str">
        <f t="shared" si="28"/>
        <v>M</v>
      </c>
      <c r="R230">
        <f t="shared" si="26"/>
        <v>1</v>
      </c>
      <c r="S230">
        <f t="shared" si="27"/>
        <v>1</v>
      </c>
      <c r="T230" t="s">
        <v>1752</v>
      </c>
      <c r="U230" t="str">
        <f>VLOOKUP(T230,Sheet3!$A$2:$B$20,2,FALSE)</f>
        <v>Mr</v>
      </c>
    </row>
    <row r="231" spans="1:21" x14ac:dyDescent="0.3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24"/>
        <v>S</v>
      </c>
      <c r="N231">
        <f t="shared" si="22"/>
        <v>13</v>
      </c>
      <c r="O231" s="3">
        <f t="shared" si="23"/>
        <v>18</v>
      </c>
      <c r="P231">
        <f t="shared" si="25"/>
        <v>1</v>
      </c>
      <c r="Q231" t="str">
        <f t="shared" si="28"/>
        <v>M</v>
      </c>
      <c r="R231">
        <f t="shared" si="26"/>
        <v>1</v>
      </c>
      <c r="S231">
        <f t="shared" si="27"/>
        <v>1</v>
      </c>
      <c r="T231" t="s">
        <v>1752</v>
      </c>
      <c r="U231" t="str">
        <f>VLOOKUP(T231,Sheet3!$A$2:$B$20,2,FALSE)</f>
        <v>Mr</v>
      </c>
    </row>
    <row r="232" spans="1:21" x14ac:dyDescent="0.3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24"/>
        <v>S</v>
      </c>
      <c r="N232">
        <f t="shared" si="22"/>
        <v>25.466699999999999</v>
      </c>
      <c r="O232" s="3">
        <f t="shared" si="23"/>
        <v>22.185328947368422</v>
      </c>
      <c r="P232">
        <f t="shared" si="25"/>
        <v>0</v>
      </c>
      <c r="Q232" t="str">
        <f t="shared" si="28"/>
        <v>M</v>
      </c>
      <c r="R232">
        <f t="shared" si="26"/>
        <v>5</v>
      </c>
      <c r="S232">
        <f t="shared" si="27"/>
        <v>0</v>
      </c>
      <c r="T232" t="s">
        <v>1754</v>
      </c>
      <c r="U232" t="str">
        <f>VLOOKUP(T232,Sheet3!$A$2:$B$20,2,FALSE)</f>
        <v>Miss</v>
      </c>
    </row>
    <row r="233" spans="1:21" x14ac:dyDescent="0.3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24"/>
        <v>S</v>
      </c>
      <c r="N233">
        <f t="shared" si="22"/>
        <v>83.474999999999994</v>
      </c>
      <c r="O233" s="3">
        <f t="shared" si="23"/>
        <v>35</v>
      </c>
      <c r="P233">
        <f t="shared" si="25"/>
        <v>0</v>
      </c>
      <c r="Q233" t="str">
        <f t="shared" si="28"/>
        <v>C</v>
      </c>
      <c r="R233">
        <f t="shared" si="26"/>
        <v>2</v>
      </c>
      <c r="S233">
        <f t="shared" si="27"/>
        <v>0</v>
      </c>
      <c r="T233" t="s">
        <v>1753</v>
      </c>
      <c r="U233" t="str">
        <f>VLOOKUP(T233,Sheet3!$A$2:$B$20,2,FALSE)</f>
        <v>Mrs</v>
      </c>
    </row>
    <row r="234" spans="1:21" x14ac:dyDescent="0.3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24"/>
        <v>S</v>
      </c>
      <c r="N234">
        <f t="shared" si="22"/>
        <v>7.7750000000000004</v>
      </c>
      <c r="O234" s="3">
        <f t="shared" si="23"/>
        <v>29</v>
      </c>
      <c r="P234">
        <f t="shared" si="25"/>
        <v>1</v>
      </c>
      <c r="Q234" t="str">
        <f t="shared" si="28"/>
        <v>M</v>
      </c>
      <c r="R234">
        <f t="shared" si="26"/>
        <v>1</v>
      </c>
      <c r="S234">
        <f t="shared" si="27"/>
        <v>1</v>
      </c>
      <c r="T234" t="s">
        <v>1752</v>
      </c>
      <c r="U234" t="str">
        <f>VLOOKUP(T234,Sheet3!$A$2:$B$20,2,FALSE)</f>
        <v>Mr</v>
      </c>
    </row>
    <row r="235" spans="1:21" x14ac:dyDescent="0.3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24"/>
        <v>S</v>
      </c>
      <c r="N235">
        <f t="shared" si="22"/>
        <v>13.5</v>
      </c>
      <c r="O235" s="3">
        <f t="shared" si="23"/>
        <v>59</v>
      </c>
      <c r="P235">
        <f t="shared" si="25"/>
        <v>1</v>
      </c>
      <c r="Q235" t="str">
        <f t="shared" si="28"/>
        <v>M</v>
      </c>
      <c r="R235">
        <f t="shared" si="26"/>
        <v>1</v>
      </c>
      <c r="S235">
        <f t="shared" si="27"/>
        <v>1</v>
      </c>
      <c r="T235" t="s">
        <v>1752</v>
      </c>
      <c r="U235" t="str">
        <f>VLOOKUP(T235,Sheet3!$A$2:$B$20,2,FALSE)</f>
        <v>Mr</v>
      </c>
    </row>
    <row r="236" spans="1:21" x14ac:dyDescent="0.3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24"/>
        <v>S</v>
      </c>
      <c r="N236">
        <f t="shared" si="22"/>
        <v>31.387499999999999</v>
      </c>
      <c r="O236" s="3">
        <f t="shared" si="23"/>
        <v>5</v>
      </c>
      <c r="P236">
        <f t="shared" si="25"/>
        <v>0</v>
      </c>
      <c r="Q236" t="str">
        <f t="shared" si="28"/>
        <v>M</v>
      </c>
      <c r="R236">
        <f t="shared" si="26"/>
        <v>7</v>
      </c>
      <c r="S236">
        <f t="shared" si="27"/>
        <v>0</v>
      </c>
      <c r="T236" t="s">
        <v>1754</v>
      </c>
      <c r="U236" t="str">
        <f>VLOOKUP(T236,Sheet3!$A$2:$B$20,2,FALSE)</f>
        <v>Miss</v>
      </c>
    </row>
    <row r="237" spans="1:21" x14ac:dyDescent="0.3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24"/>
        <v>S</v>
      </c>
      <c r="N237">
        <f t="shared" si="22"/>
        <v>10.5</v>
      </c>
      <c r="O237" s="3">
        <f t="shared" si="23"/>
        <v>24</v>
      </c>
      <c r="P237">
        <f t="shared" si="25"/>
        <v>1</v>
      </c>
      <c r="Q237" t="str">
        <f t="shared" si="28"/>
        <v>M</v>
      </c>
      <c r="R237">
        <f t="shared" si="26"/>
        <v>1</v>
      </c>
      <c r="S237">
        <f t="shared" si="27"/>
        <v>1</v>
      </c>
      <c r="T237" t="s">
        <v>1752</v>
      </c>
      <c r="U237" t="str">
        <f>VLOOKUP(T237,Sheet3!$A$2:$B$20,2,FALSE)</f>
        <v>Mr</v>
      </c>
    </row>
    <row r="238" spans="1:21" x14ac:dyDescent="0.3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24"/>
        <v>S</v>
      </c>
      <c r="N238">
        <f t="shared" si="22"/>
        <v>7.55</v>
      </c>
      <c r="O238" s="3">
        <f t="shared" si="23"/>
        <v>22.185328947368422</v>
      </c>
      <c r="P238">
        <f t="shared" si="25"/>
        <v>0</v>
      </c>
      <c r="Q238" t="str">
        <f t="shared" si="28"/>
        <v>M</v>
      </c>
      <c r="R238">
        <f t="shared" si="26"/>
        <v>1</v>
      </c>
      <c r="S238">
        <f t="shared" si="27"/>
        <v>1</v>
      </c>
      <c r="T238" t="s">
        <v>1754</v>
      </c>
      <c r="U238" t="str">
        <f>VLOOKUP(T238,Sheet3!$A$2:$B$20,2,FALSE)</f>
        <v>Miss</v>
      </c>
    </row>
    <row r="239" spans="1:21" x14ac:dyDescent="0.3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24"/>
        <v>S</v>
      </c>
      <c r="N239">
        <f t="shared" si="22"/>
        <v>26</v>
      </c>
      <c r="O239" s="3">
        <f t="shared" si="23"/>
        <v>44</v>
      </c>
      <c r="P239">
        <f t="shared" si="25"/>
        <v>1</v>
      </c>
      <c r="Q239" t="str">
        <f t="shared" si="28"/>
        <v>M</v>
      </c>
      <c r="R239">
        <f t="shared" si="26"/>
        <v>2</v>
      </c>
      <c r="S239">
        <f t="shared" si="27"/>
        <v>0</v>
      </c>
      <c r="T239" t="s">
        <v>1752</v>
      </c>
      <c r="U239" t="str">
        <f>VLOOKUP(T239,Sheet3!$A$2:$B$20,2,FALSE)</f>
        <v>Mr</v>
      </c>
    </row>
    <row r="240" spans="1:21" x14ac:dyDescent="0.3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24"/>
        <v>S</v>
      </c>
      <c r="N240">
        <f t="shared" si="22"/>
        <v>26.25</v>
      </c>
      <c r="O240" s="3">
        <f t="shared" si="23"/>
        <v>8</v>
      </c>
      <c r="P240">
        <f t="shared" si="25"/>
        <v>0</v>
      </c>
      <c r="Q240" t="str">
        <f t="shared" si="28"/>
        <v>M</v>
      </c>
      <c r="R240">
        <f t="shared" si="26"/>
        <v>3</v>
      </c>
      <c r="S240">
        <f t="shared" si="27"/>
        <v>0</v>
      </c>
      <c r="T240" t="s">
        <v>1754</v>
      </c>
      <c r="U240" t="str">
        <f>VLOOKUP(T240,Sheet3!$A$2:$B$20,2,FALSE)</f>
        <v>Miss</v>
      </c>
    </row>
    <row r="241" spans="1:21" x14ac:dyDescent="0.3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24"/>
        <v>S</v>
      </c>
      <c r="N241">
        <f t="shared" si="22"/>
        <v>10.5</v>
      </c>
      <c r="O241" s="3">
        <f t="shared" si="23"/>
        <v>19</v>
      </c>
      <c r="P241">
        <f t="shared" si="25"/>
        <v>1</v>
      </c>
      <c r="Q241" t="str">
        <f t="shared" si="28"/>
        <v>M</v>
      </c>
      <c r="R241">
        <f t="shared" si="26"/>
        <v>1</v>
      </c>
      <c r="S241">
        <f t="shared" si="27"/>
        <v>1</v>
      </c>
      <c r="T241" t="s">
        <v>1752</v>
      </c>
      <c r="U241" t="str">
        <f>VLOOKUP(T241,Sheet3!$A$2:$B$20,2,FALSE)</f>
        <v>Mr</v>
      </c>
    </row>
    <row r="242" spans="1:21" x14ac:dyDescent="0.3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24"/>
        <v>S</v>
      </c>
      <c r="N242">
        <f t="shared" si="22"/>
        <v>12.275</v>
      </c>
      <c r="O242" s="3">
        <f t="shared" si="23"/>
        <v>33</v>
      </c>
      <c r="P242">
        <f t="shared" si="25"/>
        <v>1</v>
      </c>
      <c r="Q242" t="str">
        <f t="shared" si="28"/>
        <v>M</v>
      </c>
      <c r="R242">
        <f t="shared" si="26"/>
        <v>1</v>
      </c>
      <c r="S242">
        <f t="shared" si="27"/>
        <v>1</v>
      </c>
      <c r="T242" t="s">
        <v>1752</v>
      </c>
      <c r="U242" t="str">
        <f>VLOOKUP(T242,Sheet3!$A$2:$B$20,2,FALSE)</f>
        <v>Mr</v>
      </c>
    </row>
    <row r="243" spans="1:21" x14ac:dyDescent="0.3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24"/>
        <v>C</v>
      </c>
      <c r="N243">
        <f t="shared" si="22"/>
        <v>14.4542</v>
      </c>
      <c r="O243" s="3">
        <f t="shared" si="23"/>
        <v>22.185328947368422</v>
      </c>
      <c r="P243">
        <f t="shared" si="25"/>
        <v>0</v>
      </c>
      <c r="Q243" t="str">
        <f t="shared" si="28"/>
        <v>M</v>
      </c>
      <c r="R243">
        <f t="shared" si="26"/>
        <v>2</v>
      </c>
      <c r="S243">
        <f t="shared" si="27"/>
        <v>0</v>
      </c>
      <c r="T243" t="s">
        <v>1754</v>
      </c>
      <c r="U243" t="str">
        <f>VLOOKUP(T243,Sheet3!$A$2:$B$20,2,FALSE)</f>
        <v>Miss</v>
      </c>
    </row>
    <row r="244" spans="1:21" x14ac:dyDescent="0.3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24"/>
        <v>Q</v>
      </c>
      <c r="N244">
        <f t="shared" si="22"/>
        <v>15.5</v>
      </c>
      <c r="O244" s="3">
        <f t="shared" si="23"/>
        <v>22.185328947368422</v>
      </c>
      <c r="P244">
        <f t="shared" si="25"/>
        <v>0</v>
      </c>
      <c r="Q244" t="str">
        <f t="shared" si="28"/>
        <v>M</v>
      </c>
      <c r="R244">
        <f t="shared" si="26"/>
        <v>2</v>
      </c>
      <c r="S244">
        <f t="shared" si="27"/>
        <v>0</v>
      </c>
      <c r="T244" t="s">
        <v>1754</v>
      </c>
      <c r="U244" t="str">
        <f>VLOOKUP(T244,Sheet3!$A$2:$B$20,2,FALSE)</f>
        <v>Miss</v>
      </c>
    </row>
    <row r="245" spans="1:21" x14ac:dyDescent="0.3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24"/>
        <v>S</v>
      </c>
      <c r="N245">
        <f t="shared" si="22"/>
        <v>10.5</v>
      </c>
      <c r="O245" s="3">
        <f t="shared" si="23"/>
        <v>29</v>
      </c>
      <c r="P245">
        <f t="shared" si="25"/>
        <v>1</v>
      </c>
      <c r="Q245" t="str">
        <f t="shared" si="28"/>
        <v>M</v>
      </c>
      <c r="R245">
        <f t="shared" si="26"/>
        <v>1</v>
      </c>
      <c r="S245">
        <f t="shared" si="27"/>
        <v>1</v>
      </c>
      <c r="T245" t="s">
        <v>1752</v>
      </c>
      <c r="U245" t="str">
        <f>VLOOKUP(T245,Sheet3!$A$2:$B$20,2,FALSE)</f>
        <v>Mr</v>
      </c>
    </row>
    <row r="246" spans="1:21" x14ac:dyDescent="0.3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24"/>
        <v>S</v>
      </c>
      <c r="N246">
        <f t="shared" si="22"/>
        <v>7.125</v>
      </c>
      <c r="O246" s="3">
        <f t="shared" si="23"/>
        <v>22</v>
      </c>
      <c r="P246">
        <f t="shared" si="25"/>
        <v>1</v>
      </c>
      <c r="Q246" t="str">
        <f t="shared" si="28"/>
        <v>M</v>
      </c>
      <c r="R246">
        <f t="shared" si="26"/>
        <v>1</v>
      </c>
      <c r="S246">
        <f t="shared" si="27"/>
        <v>1</v>
      </c>
      <c r="T246" t="s">
        <v>1752</v>
      </c>
      <c r="U246" t="str">
        <f>VLOOKUP(T246,Sheet3!$A$2:$B$20,2,FALSE)</f>
        <v>Mr</v>
      </c>
    </row>
    <row r="247" spans="1:21" x14ac:dyDescent="0.3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24"/>
        <v>C</v>
      </c>
      <c r="N247">
        <f t="shared" si="22"/>
        <v>7.2249999999999996</v>
      </c>
      <c r="O247" s="3">
        <f t="shared" si="23"/>
        <v>30</v>
      </c>
      <c r="P247">
        <f t="shared" si="25"/>
        <v>1</v>
      </c>
      <c r="Q247" t="str">
        <f t="shared" si="28"/>
        <v>M</v>
      </c>
      <c r="R247">
        <f t="shared" si="26"/>
        <v>1</v>
      </c>
      <c r="S247">
        <f t="shared" si="27"/>
        <v>1</v>
      </c>
      <c r="T247" t="s">
        <v>1752</v>
      </c>
      <c r="U247" t="str">
        <f>VLOOKUP(T247,Sheet3!$A$2:$B$20,2,FALSE)</f>
        <v>Mr</v>
      </c>
    </row>
    <row r="248" spans="1:21" x14ac:dyDescent="0.3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24"/>
        <v>Q</v>
      </c>
      <c r="N248">
        <f t="shared" si="22"/>
        <v>90</v>
      </c>
      <c r="O248" s="3">
        <f t="shared" si="23"/>
        <v>44</v>
      </c>
      <c r="P248">
        <f t="shared" si="25"/>
        <v>1</v>
      </c>
      <c r="Q248" t="str">
        <f t="shared" si="28"/>
        <v>C</v>
      </c>
      <c r="R248">
        <f t="shared" si="26"/>
        <v>3</v>
      </c>
      <c r="S248">
        <f t="shared" si="27"/>
        <v>0</v>
      </c>
      <c r="T248" t="s">
        <v>1758</v>
      </c>
      <c r="U248" t="str">
        <f>VLOOKUP(T248,Sheet3!$A$2:$B$20,2,FALSE)</f>
        <v>Royalty</v>
      </c>
    </row>
    <row r="249" spans="1:21" x14ac:dyDescent="0.3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24"/>
        <v>S</v>
      </c>
      <c r="N249">
        <f t="shared" si="22"/>
        <v>7.7750000000000004</v>
      </c>
      <c r="O249" s="3">
        <f t="shared" si="23"/>
        <v>25</v>
      </c>
      <c r="P249">
        <f t="shared" si="25"/>
        <v>0</v>
      </c>
      <c r="Q249" t="str">
        <f t="shared" si="28"/>
        <v>M</v>
      </c>
      <c r="R249">
        <f t="shared" si="26"/>
        <v>1</v>
      </c>
      <c r="S249">
        <f t="shared" si="27"/>
        <v>1</v>
      </c>
      <c r="T249" t="s">
        <v>1754</v>
      </c>
      <c r="U249" t="str">
        <f>VLOOKUP(T249,Sheet3!$A$2:$B$20,2,FALSE)</f>
        <v>Miss</v>
      </c>
    </row>
    <row r="250" spans="1:21" x14ac:dyDescent="0.3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24"/>
        <v>S</v>
      </c>
      <c r="N250">
        <f t="shared" si="22"/>
        <v>14.5</v>
      </c>
      <c r="O250" s="3">
        <f t="shared" si="23"/>
        <v>24</v>
      </c>
      <c r="P250">
        <f t="shared" si="25"/>
        <v>0</v>
      </c>
      <c r="Q250" t="str">
        <f t="shared" si="28"/>
        <v>M</v>
      </c>
      <c r="R250">
        <f t="shared" si="26"/>
        <v>3</v>
      </c>
      <c r="S250">
        <f t="shared" si="27"/>
        <v>0</v>
      </c>
      <c r="T250" t="s">
        <v>1753</v>
      </c>
      <c r="U250" t="str">
        <f>VLOOKUP(T250,Sheet3!$A$2:$B$20,2,FALSE)</f>
        <v>Mrs</v>
      </c>
    </row>
    <row r="251" spans="1:21" x14ac:dyDescent="0.3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24"/>
        <v>S</v>
      </c>
      <c r="N251">
        <f t="shared" si="22"/>
        <v>52.554200000000002</v>
      </c>
      <c r="O251" s="3">
        <f t="shared" si="23"/>
        <v>37</v>
      </c>
      <c r="P251">
        <f t="shared" si="25"/>
        <v>1</v>
      </c>
      <c r="Q251" t="str">
        <f t="shared" si="28"/>
        <v>D</v>
      </c>
      <c r="R251">
        <f t="shared" si="26"/>
        <v>3</v>
      </c>
      <c r="S251">
        <f t="shared" si="27"/>
        <v>0</v>
      </c>
      <c r="T251" t="s">
        <v>1752</v>
      </c>
      <c r="U251" t="str">
        <f>VLOOKUP(T251,Sheet3!$A$2:$B$20,2,FALSE)</f>
        <v>Mr</v>
      </c>
    </row>
    <row r="252" spans="1:21" x14ac:dyDescent="0.3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24"/>
        <v>S</v>
      </c>
      <c r="N252">
        <f t="shared" si="22"/>
        <v>26</v>
      </c>
      <c r="O252" s="3">
        <f t="shared" si="23"/>
        <v>54</v>
      </c>
      <c r="P252">
        <f t="shared" si="25"/>
        <v>1</v>
      </c>
      <c r="Q252" t="str">
        <f t="shared" si="28"/>
        <v>M</v>
      </c>
      <c r="R252">
        <f t="shared" si="26"/>
        <v>2</v>
      </c>
      <c r="S252">
        <f t="shared" si="27"/>
        <v>0</v>
      </c>
      <c r="T252" t="s">
        <v>1757</v>
      </c>
      <c r="U252" t="str">
        <f>VLOOKUP(T252,Sheet3!$A$2:$B$20,2,FALSE)</f>
        <v>Royalty</v>
      </c>
    </row>
    <row r="253" spans="1:21" x14ac:dyDescent="0.3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24"/>
        <v>S</v>
      </c>
      <c r="N253">
        <f t="shared" si="22"/>
        <v>7.25</v>
      </c>
      <c r="O253" s="3">
        <f t="shared" si="23"/>
        <v>25.962263610315187</v>
      </c>
      <c r="P253">
        <f t="shared" si="25"/>
        <v>1</v>
      </c>
      <c r="Q253" t="str">
        <f t="shared" si="28"/>
        <v>M</v>
      </c>
      <c r="R253">
        <f t="shared" si="26"/>
        <v>1</v>
      </c>
      <c r="S253">
        <f t="shared" si="27"/>
        <v>1</v>
      </c>
      <c r="T253" t="s">
        <v>1752</v>
      </c>
      <c r="U253" t="str">
        <f>VLOOKUP(T253,Sheet3!$A$2:$B$20,2,FALSE)</f>
        <v>Mr</v>
      </c>
    </row>
    <row r="254" spans="1:21" x14ac:dyDescent="0.3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24"/>
        <v>S</v>
      </c>
      <c r="N254">
        <f t="shared" si="22"/>
        <v>10.4625</v>
      </c>
      <c r="O254" s="3">
        <f t="shared" si="23"/>
        <v>29</v>
      </c>
      <c r="P254">
        <f t="shared" si="25"/>
        <v>0</v>
      </c>
      <c r="Q254" t="str">
        <f t="shared" si="28"/>
        <v>G</v>
      </c>
      <c r="R254">
        <f t="shared" si="26"/>
        <v>3</v>
      </c>
      <c r="S254">
        <f t="shared" si="27"/>
        <v>0</v>
      </c>
      <c r="T254" t="s">
        <v>1753</v>
      </c>
      <c r="U254" t="str">
        <f>VLOOKUP(T254,Sheet3!$A$2:$B$20,2,FALSE)</f>
        <v>Mrs</v>
      </c>
    </row>
    <row r="255" spans="1:21" x14ac:dyDescent="0.3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24"/>
        <v>S</v>
      </c>
      <c r="N255">
        <f t="shared" si="22"/>
        <v>26.55</v>
      </c>
      <c r="O255" s="3">
        <f t="shared" si="23"/>
        <v>62</v>
      </c>
      <c r="P255">
        <f t="shared" si="25"/>
        <v>1</v>
      </c>
      <c r="Q255" t="str">
        <f t="shared" si="28"/>
        <v>C</v>
      </c>
      <c r="R255">
        <f t="shared" si="26"/>
        <v>1</v>
      </c>
      <c r="S255">
        <f t="shared" si="27"/>
        <v>1</v>
      </c>
      <c r="T255" t="s">
        <v>1752</v>
      </c>
      <c r="U255" t="str">
        <f>VLOOKUP(T255,Sheet3!$A$2:$B$20,2,FALSE)</f>
        <v>Mr</v>
      </c>
    </row>
    <row r="256" spans="1:21" x14ac:dyDescent="0.3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24"/>
        <v>S</v>
      </c>
      <c r="N256">
        <f t="shared" si="22"/>
        <v>16.100000000000001</v>
      </c>
      <c r="O256" s="3">
        <f t="shared" si="23"/>
        <v>30</v>
      </c>
      <c r="P256">
        <f t="shared" si="25"/>
        <v>1</v>
      </c>
      <c r="Q256" t="str">
        <f t="shared" si="28"/>
        <v>M</v>
      </c>
      <c r="R256">
        <f t="shared" si="26"/>
        <v>2</v>
      </c>
      <c r="S256">
        <f t="shared" si="27"/>
        <v>0</v>
      </c>
      <c r="T256" t="s">
        <v>1752</v>
      </c>
      <c r="U256" t="str">
        <f>VLOOKUP(T256,Sheet3!$A$2:$B$20,2,FALSE)</f>
        <v>Mr</v>
      </c>
    </row>
    <row r="257" spans="1:21" x14ac:dyDescent="0.3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24"/>
        <v>S</v>
      </c>
      <c r="N257">
        <f t="shared" si="22"/>
        <v>20.212499999999999</v>
      </c>
      <c r="O257" s="3">
        <f t="shared" si="23"/>
        <v>41</v>
      </c>
      <c r="P257">
        <f t="shared" si="25"/>
        <v>0</v>
      </c>
      <c r="Q257" t="str">
        <f t="shared" si="28"/>
        <v>M</v>
      </c>
      <c r="R257">
        <f t="shared" si="26"/>
        <v>3</v>
      </c>
      <c r="S257">
        <f t="shared" si="27"/>
        <v>0</v>
      </c>
      <c r="T257" t="s">
        <v>1753</v>
      </c>
      <c r="U257" t="str">
        <f>VLOOKUP(T257,Sheet3!$A$2:$B$20,2,FALSE)</f>
        <v>Mrs</v>
      </c>
    </row>
    <row r="258" spans="1:21" x14ac:dyDescent="0.3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24"/>
        <v>C</v>
      </c>
      <c r="N258">
        <f t="shared" si="22"/>
        <v>15.245799999999999</v>
      </c>
      <c r="O258" s="3">
        <f t="shared" si="23"/>
        <v>29</v>
      </c>
      <c r="P258">
        <f t="shared" si="25"/>
        <v>0</v>
      </c>
      <c r="Q258" t="str">
        <f t="shared" si="28"/>
        <v>M</v>
      </c>
      <c r="R258">
        <f t="shared" si="26"/>
        <v>3</v>
      </c>
      <c r="S258">
        <f t="shared" si="27"/>
        <v>0</v>
      </c>
      <c r="T258" t="s">
        <v>1753</v>
      </c>
      <c r="U258" t="str">
        <f>VLOOKUP(T258,Sheet3!$A$2:$B$20,2,FALSE)</f>
        <v>Mrs</v>
      </c>
    </row>
    <row r="259" spans="1:21" x14ac:dyDescent="0.3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24"/>
        <v>C</v>
      </c>
      <c r="N259">
        <f t="shared" ref="N259:N322" si="29">IF(J259="",MEDIAN(Fare),J259)</f>
        <v>79.2</v>
      </c>
      <c r="O259" s="3">
        <f t="shared" ref="O259:O322" si="30">IF(F259="",SUMIFS(Avg_Age,Pclass_Age,C259,Sex_Age,E259),F259)</f>
        <v>37.037593984962406</v>
      </c>
      <c r="P259">
        <f t="shared" si="25"/>
        <v>0</v>
      </c>
      <c r="Q259" t="str">
        <f t="shared" si="28"/>
        <v>M</v>
      </c>
      <c r="R259">
        <f t="shared" si="26"/>
        <v>1</v>
      </c>
      <c r="S259">
        <f t="shared" si="27"/>
        <v>1</v>
      </c>
      <c r="T259" t="s">
        <v>1753</v>
      </c>
      <c r="U259" t="str">
        <f>VLOOKUP(T259,Sheet3!$A$2:$B$20,2,FALSE)</f>
        <v>Mrs</v>
      </c>
    </row>
    <row r="260" spans="1:21" x14ac:dyDescent="0.3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31">IF(L260="","S",L260)</f>
        <v>S</v>
      </c>
      <c r="N260">
        <f t="shared" si="29"/>
        <v>86.5</v>
      </c>
      <c r="O260" s="3">
        <f t="shared" si="30"/>
        <v>30</v>
      </c>
      <c r="P260">
        <f t="shared" ref="P260:P323" si="32">IF(E260="male",1,0)</f>
        <v>0</v>
      </c>
      <c r="Q260" t="str">
        <f t="shared" si="28"/>
        <v>B</v>
      </c>
      <c r="R260">
        <f t="shared" ref="R260:R323" si="33">SUM(G260:H260,1)</f>
        <v>1</v>
      </c>
      <c r="S260">
        <f t="shared" ref="S260:S323" si="34">IF(R260=1,1,0)</f>
        <v>1</v>
      </c>
      <c r="T260" t="s">
        <v>1754</v>
      </c>
      <c r="U260" t="str">
        <f>VLOOKUP(T260,Sheet3!$A$2:$B$20,2,FALSE)</f>
        <v>Miss</v>
      </c>
    </row>
    <row r="261" spans="1:21" x14ac:dyDescent="0.3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31"/>
        <v>C</v>
      </c>
      <c r="N261">
        <f t="shared" si="29"/>
        <v>512.32920000000001</v>
      </c>
      <c r="O261" s="3">
        <f t="shared" si="30"/>
        <v>35</v>
      </c>
      <c r="P261">
        <f t="shared" si="32"/>
        <v>0</v>
      </c>
      <c r="Q261" t="str">
        <f t="shared" ref="Q261:Q324" si="35">IF(K261="","M",LEFT(K261,1))</f>
        <v>M</v>
      </c>
      <c r="R261">
        <f t="shared" si="33"/>
        <v>1</v>
      </c>
      <c r="S261">
        <f t="shared" si="34"/>
        <v>1</v>
      </c>
      <c r="T261" t="s">
        <v>1754</v>
      </c>
      <c r="U261" t="str">
        <f>VLOOKUP(T261,Sheet3!$A$2:$B$20,2,FALSE)</f>
        <v>Miss</v>
      </c>
    </row>
    <row r="262" spans="1:21" x14ac:dyDescent="0.3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31"/>
        <v>S</v>
      </c>
      <c r="N262">
        <f t="shared" si="29"/>
        <v>26</v>
      </c>
      <c r="O262" s="3">
        <f t="shared" si="30"/>
        <v>50</v>
      </c>
      <c r="P262">
        <f t="shared" si="32"/>
        <v>0</v>
      </c>
      <c r="Q262" t="str">
        <f t="shared" si="35"/>
        <v>M</v>
      </c>
      <c r="R262">
        <f t="shared" si="33"/>
        <v>2</v>
      </c>
      <c r="S262">
        <f t="shared" si="34"/>
        <v>0</v>
      </c>
      <c r="T262" t="s">
        <v>1753</v>
      </c>
      <c r="U262" t="str">
        <f>VLOOKUP(T262,Sheet3!$A$2:$B$20,2,FALSE)</f>
        <v>Mrs</v>
      </c>
    </row>
    <row r="263" spans="1:21" x14ac:dyDescent="0.3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31"/>
        <v>Q</v>
      </c>
      <c r="N263">
        <f t="shared" si="29"/>
        <v>7.75</v>
      </c>
      <c r="O263" s="3">
        <f t="shared" si="30"/>
        <v>25.962263610315187</v>
      </c>
      <c r="P263">
        <f t="shared" si="32"/>
        <v>1</v>
      </c>
      <c r="Q263" t="str">
        <f t="shared" si="35"/>
        <v>M</v>
      </c>
      <c r="R263">
        <f t="shared" si="33"/>
        <v>1</v>
      </c>
      <c r="S263">
        <f t="shared" si="34"/>
        <v>1</v>
      </c>
      <c r="T263" t="s">
        <v>1752</v>
      </c>
      <c r="U263" t="str">
        <f>VLOOKUP(T263,Sheet3!$A$2:$B$20,2,FALSE)</f>
        <v>Mr</v>
      </c>
    </row>
    <row r="264" spans="1:21" x14ac:dyDescent="0.3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31"/>
        <v>S</v>
      </c>
      <c r="N264">
        <f t="shared" si="29"/>
        <v>31.387499999999999</v>
      </c>
      <c r="O264" s="3">
        <f t="shared" si="30"/>
        <v>3</v>
      </c>
      <c r="P264">
        <f t="shared" si="32"/>
        <v>1</v>
      </c>
      <c r="Q264" t="str">
        <f t="shared" si="35"/>
        <v>M</v>
      </c>
      <c r="R264">
        <f t="shared" si="33"/>
        <v>7</v>
      </c>
      <c r="S264">
        <f t="shared" si="34"/>
        <v>0</v>
      </c>
      <c r="T264" t="s">
        <v>1755</v>
      </c>
      <c r="U264" t="str">
        <f>VLOOKUP(T264,Sheet3!$A$2:$B$20,2,FALSE)</f>
        <v>Master</v>
      </c>
    </row>
    <row r="265" spans="1:21" x14ac:dyDescent="0.3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31"/>
        <v>S</v>
      </c>
      <c r="N265">
        <f t="shared" si="29"/>
        <v>79.650000000000006</v>
      </c>
      <c r="O265" s="3">
        <f t="shared" si="30"/>
        <v>52</v>
      </c>
      <c r="P265">
        <f t="shared" si="32"/>
        <v>1</v>
      </c>
      <c r="Q265" t="str">
        <f t="shared" si="35"/>
        <v>E</v>
      </c>
      <c r="R265">
        <f t="shared" si="33"/>
        <v>3</v>
      </c>
      <c r="S265">
        <f t="shared" si="34"/>
        <v>0</v>
      </c>
      <c r="T265" t="s">
        <v>1752</v>
      </c>
      <c r="U265" t="str">
        <f>VLOOKUP(T265,Sheet3!$A$2:$B$20,2,FALSE)</f>
        <v>Mr</v>
      </c>
    </row>
    <row r="266" spans="1:21" x14ac:dyDescent="0.3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31"/>
        <v>S</v>
      </c>
      <c r="N266">
        <f t="shared" si="29"/>
        <v>0</v>
      </c>
      <c r="O266" s="3">
        <f t="shared" si="30"/>
        <v>40</v>
      </c>
      <c r="P266">
        <f t="shared" si="32"/>
        <v>1</v>
      </c>
      <c r="Q266" t="str">
        <f t="shared" si="35"/>
        <v>B</v>
      </c>
      <c r="R266">
        <f t="shared" si="33"/>
        <v>1</v>
      </c>
      <c r="S266">
        <f t="shared" si="34"/>
        <v>1</v>
      </c>
      <c r="T266" t="s">
        <v>1752</v>
      </c>
      <c r="U266" t="str">
        <f>VLOOKUP(T266,Sheet3!$A$2:$B$20,2,FALSE)</f>
        <v>Mr</v>
      </c>
    </row>
    <row r="267" spans="1:21" x14ac:dyDescent="0.3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31"/>
        <v>Q</v>
      </c>
      <c r="N267">
        <f t="shared" si="29"/>
        <v>7.75</v>
      </c>
      <c r="O267" s="3">
        <f t="shared" si="30"/>
        <v>22.185328947368422</v>
      </c>
      <c r="P267">
        <f t="shared" si="32"/>
        <v>0</v>
      </c>
      <c r="Q267" t="str">
        <f t="shared" si="35"/>
        <v>M</v>
      </c>
      <c r="R267">
        <f t="shared" si="33"/>
        <v>1</v>
      </c>
      <c r="S267">
        <f t="shared" si="34"/>
        <v>1</v>
      </c>
      <c r="T267" t="s">
        <v>1754</v>
      </c>
      <c r="U267" t="str">
        <f>VLOOKUP(T267,Sheet3!$A$2:$B$20,2,FALSE)</f>
        <v>Miss</v>
      </c>
    </row>
    <row r="268" spans="1:21" x14ac:dyDescent="0.3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31"/>
        <v>S</v>
      </c>
      <c r="N268">
        <f t="shared" si="29"/>
        <v>10.5</v>
      </c>
      <c r="O268" s="3">
        <f t="shared" si="30"/>
        <v>36</v>
      </c>
      <c r="P268">
        <f t="shared" si="32"/>
        <v>1</v>
      </c>
      <c r="Q268" t="str">
        <f t="shared" si="35"/>
        <v>M</v>
      </c>
      <c r="R268">
        <f t="shared" si="33"/>
        <v>1</v>
      </c>
      <c r="S268">
        <f t="shared" si="34"/>
        <v>1</v>
      </c>
      <c r="T268" t="s">
        <v>1752</v>
      </c>
      <c r="U268" t="str">
        <f>VLOOKUP(T268,Sheet3!$A$2:$B$20,2,FALSE)</f>
        <v>Mr</v>
      </c>
    </row>
    <row r="269" spans="1:21" x14ac:dyDescent="0.3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31"/>
        <v>S</v>
      </c>
      <c r="N269">
        <f t="shared" si="29"/>
        <v>39.6875</v>
      </c>
      <c r="O269" s="3">
        <f t="shared" si="30"/>
        <v>16</v>
      </c>
      <c r="P269">
        <f t="shared" si="32"/>
        <v>1</v>
      </c>
      <c r="Q269" t="str">
        <f t="shared" si="35"/>
        <v>M</v>
      </c>
      <c r="R269">
        <f t="shared" si="33"/>
        <v>6</v>
      </c>
      <c r="S269">
        <f t="shared" si="34"/>
        <v>0</v>
      </c>
      <c r="T269" t="s">
        <v>1752</v>
      </c>
      <c r="U269" t="str">
        <f>VLOOKUP(T269,Sheet3!$A$2:$B$20,2,FALSE)</f>
        <v>Mr</v>
      </c>
    </row>
    <row r="270" spans="1:21" x14ac:dyDescent="0.3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31"/>
        <v>S</v>
      </c>
      <c r="N270">
        <f t="shared" si="29"/>
        <v>7.7750000000000004</v>
      </c>
      <c r="O270" s="3">
        <f t="shared" si="30"/>
        <v>25</v>
      </c>
      <c r="P270">
        <f t="shared" si="32"/>
        <v>1</v>
      </c>
      <c r="Q270" t="str">
        <f t="shared" si="35"/>
        <v>M</v>
      </c>
      <c r="R270">
        <f t="shared" si="33"/>
        <v>2</v>
      </c>
      <c r="S270">
        <f t="shared" si="34"/>
        <v>0</v>
      </c>
      <c r="T270" t="s">
        <v>1752</v>
      </c>
      <c r="U270" t="str">
        <f>VLOOKUP(T270,Sheet3!$A$2:$B$20,2,FALSE)</f>
        <v>Mr</v>
      </c>
    </row>
    <row r="271" spans="1:21" x14ac:dyDescent="0.3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31"/>
        <v>S</v>
      </c>
      <c r="N271">
        <f t="shared" si="29"/>
        <v>153.46250000000001</v>
      </c>
      <c r="O271" s="3">
        <f t="shared" si="30"/>
        <v>58</v>
      </c>
      <c r="P271">
        <f t="shared" si="32"/>
        <v>0</v>
      </c>
      <c r="Q271" t="str">
        <f t="shared" si="35"/>
        <v>C</v>
      </c>
      <c r="R271">
        <f t="shared" si="33"/>
        <v>2</v>
      </c>
      <c r="S271">
        <f t="shared" si="34"/>
        <v>0</v>
      </c>
      <c r="T271" t="s">
        <v>1753</v>
      </c>
      <c r="U271" t="str">
        <f>VLOOKUP(T271,Sheet3!$A$2:$B$20,2,FALSE)</f>
        <v>Mrs</v>
      </c>
    </row>
    <row r="272" spans="1:21" x14ac:dyDescent="0.3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31"/>
        <v>S</v>
      </c>
      <c r="N272">
        <f t="shared" si="29"/>
        <v>135.63329999999999</v>
      </c>
      <c r="O272" s="3">
        <f t="shared" si="30"/>
        <v>35</v>
      </c>
      <c r="P272">
        <f t="shared" si="32"/>
        <v>0</v>
      </c>
      <c r="Q272" t="str">
        <f t="shared" si="35"/>
        <v>C</v>
      </c>
      <c r="R272">
        <f t="shared" si="33"/>
        <v>1</v>
      </c>
      <c r="S272">
        <f t="shared" si="34"/>
        <v>1</v>
      </c>
      <c r="T272" t="s">
        <v>1754</v>
      </c>
      <c r="U272" t="str">
        <f>VLOOKUP(T272,Sheet3!$A$2:$B$20,2,FALSE)</f>
        <v>Miss</v>
      </c>
    </row>
    <row r="273" spans="1:21" x14ac:dyDescent="0.3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31"/>
        <v>S</v>
      </c>
      <c r="N273">
        <f t="shared" si="29"/>
        <v>31</v>
      </c>
      <c r="O273" s="3">
        <f t="shared" si="30"/>
        <v>41.029271523178807</v>
      </c>
      <c r="P273">
        <f t="shared" si="32"/>
        <v>1</v>
      </c>
      <c r="Q273" t="str">
        <f t="shared" si="35"/>
        <v>M</v>
      </c>
      <c r="R273">
        <f t="shared" si="33"/>
        <v>1</v>
      </c>
      <c r="S273">
        <f t="shared" si="34"/>
        <v>1</v>
      </c>
      <c r="T273" t="s">
        <v>1752</v>
      </c>
      <c r="U273" t="str">
        <f>VLOOKUP(T273,Sheet3!$A$2:$B$20,2,FALSE)</f>
        <v>Mr</v>
      </c>
    </row>
    <row r="274" spans="1:21" x14ac:dyDescent="0.3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31"/>
        <v>S</v>
      </c>
      <c r="N274">
        <f t="shared" si="29"/>
        <v>0</v>
      </c>
      <c r="O274" s="3">
        <f t="shared" si="30"/>
        <v>25</v>
      </c>
      <c r="P274">
        <f t="shared" si="32"/>
        <v>1</v>
      </c>
      <c r="Q274" t="str">
        <f t="shared" si="35"/>
        <v>M</v>
      </c>
      <c r="R274">
        <f t="shared" si="33"/>
        <v>1</v>
      </c>
      <c r="S274">
        <f t="shared" si="34"/>
        <v>1</v>
      </c>
      <c r="T274" t="s">
        <v>1752</v>
      </c>
      <c r="U274" t="str">
        <f>VLOOKUP(T274,Sheet3!$A$2:$B$20,2,FALSE)</f>
        <v>Mr</v>
      </c>
    </row>
    <row r="275" spans="1:21" x14ac:dyDescent="0.3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31"/>
        <v>S</v>
      </c>
      <c r="N275">
        <f t="shared" si="29"/>
        <v>19.5</v>
      </c>
      <c r="O275" s="3">
        <f t="shared" si="30"/>
        <v>41</v>
      </c>
      <c r="P275">
        <f t="shared" si="32"/>
        <v>0</v>
      </c>
      <c r="Q275" t="str">
        <f t="shared" si="35"/>
        <v>M</v>
      </c>
      <c r="R275">
        <f t="shared" si="33"/>
        <v>2</v>
      </c>
      <c r="S275">
        <f t="shared" si="34"/>
        <v>0</v>
      </c>
      <c r="T275" t="s">
        <v>1753</v>
      </c>
      <c r="U275" t="str">
        <f>VLOOKUP(T275,Sheet3!$A$2:$B$20,2,FALSE)</f>
        <v>Mrs</v>
      </c>
    </row>
    <row r="276" spans="1:21" x14ac:dyDescent="0.3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31"/>
        <v>C</v>
      </c>
      <c r="N276">
        <f t="shared" si="29"/>
        <v>29.7</v>
      </c>
      <c r="O276" s="3">
        <f t="shared" si="30"/>
        <v>37</v>
      </c>
      <c r="P276">
        <f t="shared" si="32"/>
        <v>1</v>
      </c>
      <c r="Q276" t="str">
        <f t="shared" si="35"/>
        <v>C</v>
      </c>
      <c r="R276">
        <f t="shared" si="33"/>
        <v>2</v>
      </c>
      <c r="S276">
        <f t="shared" si="34"/>
        <v>0</v>
      </c>
      <c r="T276" t="s">
        <v>1752</v>
      </c>
      <c r="U276" t="str">
        <f>VLOOKUP(T276,Sheet3!$A$2:$B$20,2,FALSE)</f>
        <v>Mr</v>
      </c>
    </row>
    <row r="277" spans="1:21" x14ac:dyDescent="0.3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31"/>
        <v>Q</v>
      </c>
      <c r="N277">
        <f t="shared" si="29"/>
        <v>7.75</v>
      </c>
      <c r="O277" s="3">
        <f t="shared" si="30"/>
        <v>22.185328947368422</v>
      </c>
      <c r="P277">
        <f t="shared" si="32"/>
        <v>0</v>
      </c>
      <c r="Q277" t="str">
        <f t="shared" si="35"/>
        <v>M</v>
      </c>
      <c r="R277">
        <f t="shared" si="33"/>
        <v>1</v>
      </c>
      <c r="S277">
        <f t="shared" si="34"/>
        <v>1</v>
      </c>
      <c r="T277" t="s">
        <v>1754</v>
      </c>
      <c r="U277" t="str">
        <f>VLOOKUP(T277,Sheet3!$A$2:$B$20,2,FALSE)</f>
        <v>Miss</v>
      </c>
    </row>
    <row r="278" spans="1:21" x14ac:dyDescent="0.3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31"/>
        <v>S</v>
      </c>
      <c r="N278">
        <f t="shared" si="29"/>
        <v>77.958299999999994</v>
      </c>
      <c r="O278" s="3">
        <f t="shared" si="30"/>
        <v>63</v>
      </c>
      <c r="P278">
        <f t="shared" si="32"/>
        <v>0</v>
      </c>
      <c r="Q278" t="str">
        <f t="shared" si="35"/>
        <v>D</v>
      </c>
      <c r="R278">
        <f t="shared" si="33"/>
        <v>2</v>
      </c>
      <c r="S278">
        <f t="shared" si="34"/>
        <v>0</v>
      </c>
      <c r="T278" t="s">
        <v>1754</v>
      </c>
      <c r="U278" t="str">
        <f>VLOOKUP(T278,Sheet3!$A$2:$B$20,2,FALSE)</f>
        <v>Miss</v>
      </c>
    </row>
    <row r="279" spans="1:21" x14ac:dyDescent="0.3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31"/>
        <v>S</v>
      </c>
      <c r="N279">
        <f t="shared" si="29"/>
        <v>7.75</v>
      </c>
      <c r="O279" s="3">
        <f t="shared" si="30"/>
        <v>45</v>
      </c>
      <c r="P279">
        <f t="shared" si="32"/>
        <v>0</v>
      </c>
      <c r="Q279" t="str">
        <f t="shared" si="35"/>
        <v>M</v>
      </c>
      <c r="R279">
        <f t="shared" si="33"/>
        <v>1</v>
      </c>
      <c r="S279">
        <f t="shared" si="34"/>
        <v>1</v>
      </c>
      <c r="T279" t="s">
        <v>1754</v>
      </c>
      <c r="U279" t="str">
        <f>VLOOKUP(T279,Sheet3!$A$2:$B$20,2,FALSE)</f>
        <v>Miss</v>
      </c>
    </row>
    <row r="280" spans="1:21" x14ac:dyDescent="0.3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31"/>
        <v>S</v>
      </c>
      <c r="N280">
        <f t="shared" si="29"/>
        <v>0</v>
      </c>
      <c r="O280" s="3">
        <f t="shared" si="30"/>
        <v>30.815379746835443</v>
      </c>
      <c r="P280">
        <f t="shared" si="32"/>
        <v>1</v>
      </c>
      <c r="Q280" t="str">
        <f t="shared" si="35"/>
        <v>M</v>
      </c>
      <c r="R280">
        <f t="shared" si="33"/>
        <v>1</v>
      </c>
      <c r="S280">
        <f t="shared" si="34"/>
        <v>1</v>
      </c>
      <c r="T280" t="s">
        <v>1752</v>
      </c>
      <c r="U280" t="str">
        <f>VLOOKUP(T280,Sheet3!$A$2:$B$20,2,FALSE)</f>
        <v>Mr</v>
      </c>
    </row>
    <row r="281" spans="1:21" x14ac:dyDescent="0.3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31"/>
        <v>Q</v>
      </c>
      <c r="N281">
        <f t="shared" si="29"/>
        <v>29.125</v>
      </c>
      <c r="O281" s="3">
        <f t="shared" si="30"/>
        <v>7</v>
      </c>
      <c r="P281">
        <f t="shared" si="32"/>
        <v>1</v>
      </c>
      <c r="Q281" t="str">
        <f t="shared" si="35"/>
        <v>M</v>
      </c>
      <c r="R281">
        <f t="shared" si="33"/>
        <v>6</v>
      </c>
      <c r="S281">
        <f t="shared" si="34"/>
        <v>0</v>
      </c>
      <c r="T281" t="s">
        <v>1755</v>
      </c>
      <c r="U281" t="str">
        <f>VLOOKUP(T281,Sheet3!$A$2:$B$20,2,FALSE)</f>
        <v>Master</v>
      </c>
    </row>
    <row r="282" spans="1:21" x14ac:dyDescent="0.3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31"/>
        <v>S</v>
      </c>
      <c r="N282">
        <f t="shared" si="29"/>
        <v>20.25</v>
      </c>
      <c r="O282" s="3">
        <f t="shared" si="30"/>
        <v>35</v>
      </c>
      <c r="P282">
        <f t="shared" si="32"/>
        <v>0</v>
      </c>
      <c r="Q282" t="str">
        <f t="shared" si="35"/>
        <v>M</v>
      </c>
      <c r="R282">
        <f t="shared" si="33"/>
        <v>3</v>
      </c>
      <c r="S282">
        <f t="shared" si="34"/>
        <v>0</v>
      </c>
      <c r="T282" t="s">
        <v>1753</v>
      </c>
      <c r="U282" t="str">
        <f>VLOOKUP(T282,Sheet3!$A$2:$B$20,2,FALSE)</f>
        <v>Mrs</v>
      </c>
    </row>
    <row r="283" spans="1:21" x14ac:dyDescent="0.3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31"/>
        <v>Q</v>
      </c>
      <c r="N283">
        <f t="shared" si="29"/>
        <v>7.75</v>
      </c>
      <c r="O283" s="3">
        <f t="shared" si="30"/>
        <v>65</v>
      </c>
      <c r="P283">
        <f t="shared" si="32"/>
        <v>1</v>
      </c>
      <c r="Q283" t="str">
        <f t="shared" si="35"/>
        <v>M</v>
      </c>
      <c r="R283">
        <f t="shared" si="33"/>
        <v>1</v>
      </c>
      <c r="S283">
        <f t="shared" si="34"/>
        <v>1</v>
      </c>
      <c r="T283" t="s">
        <v>1752</v>
      </c>
      <c r="U283" t="str">
        <f>VLOOKUP(T283,Sheet3!$A$2:$B$20,2,FALSE)</f>
        <v>Mr</v>
      </c>
    </row>
    <row r="284" spans="1:21" x14ac:dyDescent="0.3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31"/>
        <v>S</v>
      </c>
      <c r="N284">
        <f t="shared" si="29"/>
        <v>7.8541999999999996</v>
      </c>
      <c r="O284" s="3">
        <f t="shared" si="30"/>
        <v>28</v>
      </c>
      <c r="P284">
        <f t="shared" si="32"/>
        <v>1</v>
      </c>
      <c r="Q284" t="str">
        <f t="shared" si="35"/>
        <v>M</v>
      </c>
      <c r="R284">
        <f t="shared" si="33"/>
        <v>1</v>
      </c>
      <c r="S284">
        <f t="shared" si="34"/>
        <v>1</v>
      </c>
      <c r="T284" t="s">
        <v>1752</v>
      </c>
      <c r="U284" t="str">
        <f>VLOOKUP(T284,Sheet3!$A$2:$B$20,2,FALSE)</f>
        <v>Mr</v>
      </c>
    </row>
    <row r="285" spans="1:21" x14ac:dyDescent="0.3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31"/>
        <v>S</v>
      </c>
      <c r="N285">
        <f t="shared" si="29"/>
        <v>9.5</v>
      </c>
      <c r="O285" s="3">
        <f t="shared" si="30"/>
        <v>16</v>
      </c>
      <c r="P285">
        <f t="shared" si="32"/>
        <v>1</v>
      </c>
      <c r="Q285" t="str">
        <f t="shared" si="35"/>
        <v>M</v>
      </c>
      <c r="R285">
        <f t="shared" si="33"/>
        <v>1</v>
      </c>
      <c r="S285">
        <f t="shared" si="34"/>
        <v>1</v>
      </c>
      <c r="T285" t="s">
        <v>1752</v>
      </c>
      <c r="U285" t="str">
        <f>VLOOKUP(T285,Sheet3!$A$2:$B$20,2,FALSE)</f>
        <v>Mr</v>
      </c>
    </row>
    <row r="286" spans="1:21" x14ac:dyDescent="0.3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31"/>
        <v>S</v>
      </c>
      <c r="N286">
        <f t="shared" si="29"/>
        <v>8.0500000000000007</v>
      </c>
      <c r="O286" s="3">
        <f t="shared" si="30"/>
        <v>19</v>
      </c>
      <c r="P286">
        <f t="shared" si="32"/>
        <v>1</v>
      </c>
      <c r="Q286" t="str">
        <f t="shared" si="35"/>
        <v>M</v>
      </c>
      <c r="R286">
        <f t="shared" si="33"/>
        <v>1</v>
      </c>
      <c r="S286">
        <f t="shared" si="34"/>
        <v>1</v>
      </c>
      <c r="T286" t="s">
        <v>1752</v>
      </c>
      <c r="U286" t="str">
        <f>VLOOKUP(T286,Sheet3!$A$2:$B$20,2,FALSE)</f>
        <v>Mr</v>
      </c>
    </row>
    <row r="287" spans="1:21" x14ac:dyDescent="0.3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31"/>
        <v>S</v>
      </c>
      <c r="N287">
        <f t="shared" si="29"/>
        <v>26</v>
      </c>
      <c r="O287" s="3">
        <f t="shared" si="30"/>
        <v>41.029271523178807</v>
      </c>
      <c r="P287">
        <f t="shared" si="32"/>
        <v>1</v>
      </c>
      <c r="Q287" t="str">
        <f t="shared" si="35"/>
        <v>A</v>
      </c>
      <c r="R287">
        <f t="shared" si="33"/>
        <v>1</v>
      </c>
      <c r="S287">
        <f t="shared" si="34"/>
        <v>1</v>
      </c>
      <c r="T287" t="s">
        <v>1752</v>
      </c>
      <c r="U287" t="str">
        <f>VLOOKUP(T287,Sheet3!$A$2:$B$20,2,FALSE)</f>
        <v>Mr</v>
      </c>
    </row>
    <row r="288" spans="1:21" x14ac:dyDescent="0.3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31"/>
        <v>C</v>
      </c>
      <c r="N288">
        <f t="shared" si="29"/>
        <v>8.6624999999999996</v>
      </c>
      <c r="O288" s="3">
        <f t="shared" si="30"/>
        <v>33</v>
      </c>
      <c r="P288">
        <f t="shared" si="32"/>
        <v>1</v>
      </c>
      <c r="Q288" t="str">
        <f t="shared" si="35"/>
        <v>M</v>
      </c>
      <c r="R288">
        <f t="shared" si="33"/>
        <v>1</v>
      </c>
      <c r="S288">
        <f t="shared" si="34"/>
        <v>1</v>
      </c>
      <c r="T288" t="s">
        <v>1752</v>
      </c>
      <c r="U288" t="str">
        <f>VLOOKUP(T288,Sheet3!$A$2:$B$20,2,FALSE)</f>
        <v>Mr</v>
      </c>
    </row>
    <row r="289" spans="1:21" x14ac:dyDescent="0.3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31"/>
        <v>S</v>
      </c>
      <c r="N289">
        <f t="shared" si="29"/>
        <v>9.5</v>
      </c>
      <c r="O289" s="3">
        <f t="shared" si="30"/>
        <v>30</v>
      </c>
      <c r="P289">
        <f t="shared" si="32"/>
        <v>1</v>
      </c>
      <c r="Q289" t="str">
        <f t="shared" si="35"/>
        <v>M</v>
      </c>
      <c r="R289">
        <f t="shared" si="33"/>
        <v>1</v>
      </c>
      <c r="S289">
        <f t="shared" si="34"/>
        <v>1</v>
      </c>
      <c r="T289" t="s">
        <v>1752</v>
      </c>
      <c r="U289" t="str">
        <f>VLOOKUP(T289,Sheet3!$A$2:$B$20,2,FALSE)</f>
        <v>Mr</v>
      </c>
    </row>
    <row r="290" spans="1:21" x14ac:dyDescent="0.3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31"/>
        <v>S</v>
      </c>
      <c r="N290">
        <f t="shared" si="29"/>
        <v>7.8958000000000004</v>
      </c>
      <c r="O290" s="3">
        <f t="shared" si="30"/>
        <v>22</v>
      </c>
      <c r="P290">
        <f t="shared" si="32"/>
        <v>1</v>
      </c>
      <c r="Q290" t="str">
        <f t="shared" si="35"/>
        <v>M</v>
      </c>
      <c r="R290">
        <f t="shared" si="33"/>
        <v>1</v>
      </c>
      <c r="S290">
        <f t="shared" si="34"/>
        <v>1</v>
      </c>
      <c r="T290" t="s">
        <v>1752</v>
      </c>
      <c r="U290" t="str">
        <f>VLOOKUP(T290,Sheet3!$A$2:$B$20,2,FALSE)</f>
        <v>Mr</v>
      </c>
    </row>
    <row r="291" spans="1:21" x14ac:dyDescent="0.3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31"/>
        <v>S</v>
      </c>
      <c r="N291">
        <f t="shared" si="29"/>
        <v>13</v>
      </c>
      <c r="O291" s="3">
        <f t="shared" si="30"/>
        <v>42</v>
      </c>
      <c r="P291">
        <f t="shared" si="32"/>
        <v>1</v>
      </c>
      <c r="Q291" t="str">
        <f t="shared" si="35"/>
        <v>M</v>
      </c>
      <c r="R291">
        <f t="shared" si="33"/>
        <v>1</v>
      </c>
      <c r="S291">
        <f t="shared" si="34"/>
        <v>1</v>
      </c>
      <c r="T291" t="s">
        <v>1752</v>
      </c>
      <c r="U291" t="str">
        <f>VLOOKUP(T291,Sheet3!$A$2:$B$20,2,FALSE)</f>
        <v>Mr</v>
      </c>
    </row>
    <row r="292" spans="1:21" x14ac:dyDescent="0.3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31"/>
        <v>Q</v>
      </c>
      <c r="N292">
        <f t="shared" si="29"/>
        <v>7.75</v>
      </c>
      <c r="O292" s="3">
        <f t="shared" si="30"/>
        <v>22</v>
      </c>
      <c r="P292">
        <f t="shared" si="32"/>
        <v>0</v>
      </c>
      <c r="Q292" t="str">
        <f t="shared" si="35"/>
        <v>M</v>
      </c>
      <c r="R292">
        <f t="shared" si="33"/>
        <v>1</v>
      </c>
      <c r="S292">
        <f t="shared" si="34"/>
        <v>1</v>
      </c>
      <c r="T292" t="s">
        <v>1754</v>
      </c>
      <c r="U292" t="str">
        <f>VLOOKUP(T292,Sheet3!$A$2:$B$20,2,FALSE)</f>
        <v>Miss</v>
      </c>
    </row>
    <row r="293" spans="1:21" x14ac:dyDescent="0.3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31"/>
        <v>S</v>
      </c>
      <c r="N293">
        <f t="shared" si="29"/>
        <v>78.849999999999994</v>
      </c>
      <c r="O293" s="3">
        <f t="shared" si="30"/>
        <v>26</v>
      </c>
      <c r="P293">
        <f t="shared" si="32"/>
        <v>0</v>
      </c>
      <c r="Q293" t="str">
        <f t="shared" si="35"/>
        <v>M</v>
      </c>
      <c r="R293">
        <f t="shared" si="33"/>
        <v>1</v>
      </c>
      <c r="S293">
        <f t="shared" si="34"/>
        <v>1</v>
      </c>
      <c r="T293" t="s">
        <v>1754</v>
      </c>
      <c r="U293" t="str">
        <f>VLOOKUP(T293,Sheet3!$A$2:$B$20,2,FALSE)</f>
        <v>Miss</v>
      </c>
    </row>
    <row r="294" spans="1:21" x14ac:dyDescent="0.3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31"/>
        <v>C</v>
      </c>
      <c r="N294">
        <f t="shared" si="29"/>
        <v>91.0792</v>
      </c>
      <c r="O294" s="3">
        <f t="shared" si="30"/>
        <v>19</v>
      </c>
      <c r="P294">
        <f t="shared" si="32"/>
        <v>0</v>
      </c>
      <c r="Q294" t="str">
        <f t="shared" si="35"/>
        <v>B</v>
      </c>
      <c r="R294">
        <f t="shared" si="33"/>
        <v>2</v>
      </c>
      <c r="S294">
        <f t="shared" si="34"/>
        <v>0</v>
      </c>
      <c r="T294" t="s">
        <v>1753</v>
      </c>
      <c r="U294" t="str">
        <f>VLOOKUP(T294,Sheet3!$A$2:$B$20,2,FALSE)</f>
        <v>Mrs</v>
      </c>
    </row>
    <row r="295" spans="1:21" x14ac:dyDescent="0.3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31"/>
        <v>C</v>
      </c>
      <c r="N295">
        <f t="shared" si="29"/>
        <v>12.875</v>
      </c>
      <c r="O295" s="3">
        <f t="shared" si="30"/>
        <v>36</v>
      </c>
      <c r="P295">
        <f t="shared" si="32"/>
        <v>1</v>
      </c>
      <c r="Q295" t="str">
        <f t="shared" si="35"/>
        <v>D</v>
      </c>
      <c r="R295">
        <f t="shared" si="33"/>
        <v>1</v>
      </c>
      <c r="S295">
        <f t="shared" si="34"/>
        <v>1</v>
      </c>
      <c r="T295" t="s">
        <v>1752</v>
      </c>
      <c r="U295" t="str">
        <f>VLOOKUP(T295,Sheet3!$A$2:$B$20,2,FALSE)</f>
        <v>Mr</v>
      </c>
    </row>
    <row r="296" spans="1:21" x14ac:dyDescent="0.3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31"/>
        <v>S</v>
      </c>
      <c r="N296">
        <f t="shared" si="29"/>
        <v>8.85</v>
      </c>
      <c r="O296" s="3">
        <f t="shared" si="30"/>
        <v>24</v>
      </c>
      <c r="P296">
        <f t="shared" si="32"/>
        <v>0</v>
      </c>
      <c r="Q296" t="str">
        <f t="shared" si="35"/>
        <v>M</v>
      </c>
      <c r="R296">
        <f t="shared" si="33"/>
        <v>1</v>
      </c>
      <c r="S296">
        <f t="shared" si="34"/>
        <v>1</v>
      </c>
      <c r="T296" t="s">
        <v>1754</v>
      </c>
      <c r="U296" t="str">
        <f>VLOOKUP(T296,Sheet3!$A$2:$B$20,2,FALSE)</f>
        <v>Miss</v>
      </c>
    </row>
    <row r="297" spans="1:21" x14ac:dyDescent="0.3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31"/>
        <v>S</v>
      </c>
      <c r="N297">
        <f t="shared" si="29"/>
        <v>7.8958000000000004</v>
      </c>
      <c r="O297" s="3">
        <f t="shared" si="30"/>
        <v>24</v>
      </c>
      <c r="P297">
        <f t="shared" si="32"/>
        <v>1</v>
      </c>
      <c r="Q297" t="str">
        <f t="shared" si="35"/>
        <v>M</v>
      </c>
      <c r="R297">
        <f t="shared" si="33"/>
        <v>1</v>
      </c>
      <c r="S297">
        <f t="shared" si="34"/>
        <v>1</v>
      </c>
      <c r="T297" t="s">
        <v>1752</v>
      </c>
      <c r="U297" t="str">
        <f>VLOOKUP(T297,Sheet3!$A$2:$B$20,2,FALSE)</f>
        <v>Mr</v>
      </c>
    </row>
    <row r="298" spans="1:21" x14ac:dyDescent="0.3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31"/>
        <v>C</v>
      </c>
      <c r="N298">
        <f t="shared" si="29"/>
        <v>27.720800000000001</v>
      </c>
      <c r="O298" s="3">
        <f t="shared" si="30"/>
        <v>41.029271523178807</v>
      </c>
      <c r="P298">
        <f t="shared" si="32"/>
        <v>1</v>
      </c>
      <c r="Q298" t="str">
        <f t="shared" si="35"/>
        <v>M</v>
      </c>
      <c r="R298">
        <f t="shared" si="33"/>
        <v>1</v>
      </c>
      <c r="S298">
        <f t="shared" si="34"/>
        <v>1</v>
      </c>
      <c r="T298" t="s">
        <v>1752</v>
      </c>
      <c r="U298" t="str">
        <f>VLOOKUP(T298,Sheet3!$A$2:$B$20,2,FALSE)</f>
        <v>Mr</v>
      </c>
    </row>
    <row r="299" spans="1:21" x14ac:dyDescent="0.3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31"/>
        <v>C</v>
      </c>
      <c r="N299">
        <f t="shared" si="29"/>
        <v>7.2291999999999996</v>
      </c>
      <c r="O299" s="3">
        <f t="shared" si="30"/>
        <v>23.5</v>
      </c>
      <c r="P299">
        <f t="shared" si="32"/>
        <v>1</v>
      </c>
      <c r="Q299" t="str">
        <f t="shared" si="35"/>
        <v>M</v>
      </c>
      <c r="R299">
        <f t="shared" si="33"/>
        <v>1</v>
      </c>
      <c r="S299">
        <f t="shared" si="34"/>
        <v>1</v>
      </c>
      <c r="T299" t="s">
        <v>1752</v>
      </c>
      <c r="U299" t="str">
        <f>VLOOKUP(T299,Sheet3!$A$2:$B$20,2,FALSE)</f>
        <v>Mr</v>
      </c>
    </row>
    <row r="300" spans="1:21" x14ac:dyDescent="0.3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31"/>
        <v>S</v>
      </c>
      <c r="N300">
        <f t="shared" si="29"/>
        <v>151.55000000000001</v>
      </c>
      <c r="O300" s="3">
        <f t="shared" si="30"/>
        <v>2</v>
      </c>
      <c r="P300">
        <f t="shared" si="32"/>
        <v>0</v>
      </c>
      <c r="Q300" t="str">
        <f t="shared" si="35"/>
        <v>C</v>
      </c>
      <c r="R300">
        <f t="shared" si="33"/>
        <v>4</v>
      </c>
      <c r="S300">
        <f t="shared" si="34"/>
        <v>0</v>
      </c>
      <c r="T300" t="s">
        <v>1754</v>
      </c>
      <c r="U300" t="str">
        <f>VLOOKUP(T300,Sheet3!$A$2:$B$20,2,FALSE)</f>
        <v>Miss</v>
      </c>
    </row>
    <row r="301" spans="1:21" x14ac:dyDescent="0.3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31"/>
        <v>S</v>
      </c>
      <c r="N301">
        <f t="shared" si="29"/>
        <v>30.5</v>
      </c>
      <c r="O301" s="3">
        <f t="shared" si="30"/>
        <v>41.029271523178807</v>
      </c>
      <c r="P301">
        <f t="shared" si="32"/>
        <v>1</v>
      </c>
      <c r="Q301" t="str">
        <f t="shared" si="35"/>
        <v>C</v>
      </c>
      <c r="R301">
        <f t="shared" si="33"/>
        <v>1</v>
      </c>
      <c r="S301">
        <f t="shared" si="34"/>
        <v>1</v>
      </c>
      <c r="T301" t="s">
        <v>1752</v>
      </c>
      <c r="U301" t="str">
        <f>VLOOKUP(T301,Sheet3!$A$2:$B$20,2,FALSE)</f>
        <v>Mr</v>
      </c>
    </row>
    <row r="302" spans="1:21" x14ac:dyDescent="0.3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31"/>
        <v>C</v>
      </c>
      <c r="N302">
        <f t="shared" si="29"/>
        <v>247.52080000000001</v>
      </c>
      <c r="O302" s="3">
        <f t="shared" si="30"/>
        <v>50</v>
      </c>
      <c r="P302">
        <f t="shared" si="32"/>
        <v>0</v>
      </c>
      <c r="Q302" t="str">
        <f t="shared" si="35"/>
        <v>B</v>
      </c>
      <c r="R302">
        <f t="shared" si="33"/>
        <v>2</v>
      </c>
      <c r="S302">
        <f t="shared" si="34"/>
        <v>0</v>
      </c>
      <c r="T302" t="s">
        <v>1753</v>
      </c>
      <c r="U302" t="str">
        <f>VLOOKUP(T302,Sheet3!$A$2:$B$20,2,FALSE)</f>
        <v>Mrs</v>
      </c>
    </row>
    <row r="303" spans="1:21" x14ac:dyDescent="0.3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31"/>
        <v>Q</v>
      </c>
      <c r="N303">
        <f t="shared" si="29"/>
        <v>7.75</v>
      </c>
      <c r="O303" s="3">
        <f t="shared" si="30"/>
        <v>22.185328947368422</v>
      </c>
      <c r="P303">
        <f t="shared" si="32"/>
        <v>0</v>
      </c>
      <c r="Q303" t="str">
        <f t="shared" si="35"/>
        <v>M</v>
      </c>
      <c r="R303">
        <f t="shared" si="33"/>
        <v>1</v>
      </c>
      <c r="S303">
        <f t="shared" si="34"/>
        <v>1</v>
      </c>
      <c r="T303" t="s">
        <v>1754</v>
      </c>
      <c r="U303" t="str">
        <f>VLOOKUP(T303,Sheet3!$A$2:$B$20,2,FALSE)</f>
        <v>Miss</v>
      </c>
    </row>
    <row r="304" spans="1:21" x14ac:dyDescent="0.3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31"/>
        <v>Q</v>
      </c>
      <c r="N304">
        <f t="shared" si="29"/>
        <v>23.25</v>
      </c>
      <c r="O304" s="3">
        <f t="shared" si="30"/>
        <v>25.962263610315187</v>
      </c>
      <c r="P304">
        <f t="shared" si="32"/>
        <v>1</v>
      </c>
      <c r="Q304" t="str">
        <f t="shared" si="35"/>
        <v>M</v>
      </c>
      <c r="R304">
        <f t="shared" si="33"/>
        <v>3</v>
      </c>
      <c r="S304">
        <f t="shared" si="34"/>
        <v>0</v>
      </c>
      <c r="T304" t="s">
        <v>1752</v>
      </c>
      <c r="U304" t="str">
        <f>VLOOKUP(T304,Sheet3!$A$2:$B$20,2,FALSE)</f>
        <v>Mr</v>
      </c>
    </row>
    <row r="305" spans="1:21" x14ac:dyDescent="0.3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31"/>
        <v>S</v>
      </c>
      <c r="N305">
        <f t="shared" si="29"/>
        <v>0</v>
      </c>
      <c r="O305" s="3">
        <f t="shared" si="30"/>
        <v>19</v>
      </c>
      <c r="P305">
        <f t="shared" si="32"/>
        <v>1</v>
      </c>
      <c r="Q305" t="str">
        <f t="shared" si="35"/>
        <v>M</v>
      </c>
      <c r="R305">
        <f t="shared" si="33"/>
        <v>1</v>
      </c>
      <c r="S305">
        <f t="shared" si="34"/>
        <v>1</v>
      </c>
      <c r="T305" t="s">
        <v>1752</v>
      </c>
      <c r="U305" t="str">
        <f>VLOOKUP(T305,Sheet3!$A$2:$B$20,2,FALSE)</f>
        <v>Mr</v>
      </c>
    </row>
    <row r="306" spans="1:21" x14ac:dyDescent="0.3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31"/>
        <v>Q</v>
      </c>
      <c r="N306">
        <f t="shared" si="29"/>
        <v>12.35</v>
      </c>
      <c r="O306" s="3">
        <f t="shared" si="30"/>
        <v>27.499223300970876</v>
      </c>
      <c r="P306">
        <f t="shared" si="32"/>
        <v>0</v>
      </c>
      <c r="Q306" t="str">
        <f t="shared" si="35"/>
        <v>E</v>
      </c>
      <c r="R306">
        <f t="shared" si="33"/>
        <v>1</v>
      </c>
      <c r="S306">
        <f t="shared" si="34"/>
        <v>1</v>
      </c>
      <c r="T306" t="s">
        <v>1754</v>
      </c>
      <c r="U306" t="str">
        <f>VLOOKUP(T306,Sheet3!$A$2:$B$20,2,FALSE)</f>
        <v>Miss</v>
      </c>
    </row>
    <row r="307" spans="1:21" x14ac:dyDescent="0.3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31"/>
        <v>S</v>
      </c>
      <c r="N307">
        <f t="shared" si="29"/>
        <v>8.0500000000000007</v>
      </c>
      <c r="O307" s="3">
        <f t="shared" si="30"/>
        <v>25.962263610315187</v>
      </c>
      <c r="P307">
        <f t="shared" si="32"/>
        <v>1</v>
      </c>
      <c r="Q307" t="str">
        <f t="shared" si="35"/>
        <v>M</v>
      </c>
      <c r="R307">
        <f t="shared" si="33"/>
        <v>1</v>
      </c>
      <c r="S307">
        <f t="shared" si="34"/>
        <v>1</v>
      </c>
      <c r="T307" t="s">
        <v>1752</v>
      </c>
      <c r="U307" t="str">
        <f>VLOOKUP(T307,Sheet3!$A$2:$B$20,2,FALSE)</f>
        <v>Mr</v>
      </c>
    </row>
    <row r="308" spans="1:21" x14ac:dyDescent="0.3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31"/>
        <v>S</v>
      </c>
      <c r="N308">
        <f t="shared" si="29"/>
        <v>151.55000000000001</v>
      </c>
      <c r="O308" s="3">
        <f t="shared" si="30"/>
        <v>0.92</v>
      </c>
      <c r="P308">
        <f t="shared" si="32"/>
        <v>1</v>
      </c>
      <c r="Q308" t="str">
        <f t="shared" si="35"/>
        <v>C</v>
      </c>
      <c r="R308">
        <f t="shared" si="33"/>
        <v>4</v>
      </c>
      <c r="S308">
        <f t="shared" si="34"/>
        <v>0</v>
      </c>
      <c r="T308" t="s">
        <v>1755</v>
      </c>
      <c r="U308" t="str">
        <f>VLOOKUP(T308,Sheet3!$A$2:$B$20,2,FALSE)</f>
        <v>Master</v>
      </c>
    </row>
    <row r="309" spans="1:21" x14ac:dyDescent="0.3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31"/>
        <v>C</v>
      </c>
      <c r="N309">
        <f t="shared" si="29"/>
        <v>110.88330000000001</v>
      </c>
      <c r="O309" s="3">
        <f t="shared" si="30"/>
        <v>37.037593984962406</v>
      </c>
      <c r="P309">
        <f t="shared" si="32"/>
        <v>0</v>
      </c>
      <c r="Q309" t="str">
        <f t="shared" si="35"/>
        <v>M</v>
      </c>
      <c r="R309">
        <f t="shared" si="33"/>
        <v>1</v>
      </c>
      <c r="S309">
        <f t="shared" si="34"/>
        <v>1</v>
      </c>
      <c r="T309" t="s">
        <v>1754</v>
      </c>
      <c r="U309" t="str">
        <f>VLOOKUP(T309,Sheet3!$A$2:$B$20,2,FALSE)</f>
        <v>Miss</v>
      </c>
    </row>
    <row r="310" spans="1:21" x14ac:dyDescent="0.3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31"/>
        <v>C</v>
      </c>
      <c r="N310">
        <f t="shared" si="29"/>
        <v>108.9</v>
      </c>
      <c r="O310" s="3">
        <f t="shared" si="30"/>
        <v>17</v>
      </c>
      <c r="P310">
        <f t="shared" si="32"/>
        <v>0</v>
      </c>
      <c r="Q310" t="str">
        <f t="shared" si="35"/>
        <v>C</v>
      </c>
      <c r="R310">
        <f t="shared" si="33"/>
        <v>2</v>
      </c>
      <c r="S310">
        <f t="shared" si="34"/>
        <v>0</v>
      </c>
      <c r="T310" t="s">
        <v>1753</v>
      </c>
      <c r="U310" t="str">
        <f>VLOOKUP(T310,Sheet3!$A$2:$B$20,2,FALSE)</f>
        <v>Mrs</v>
      </c>
    </row>
    <row r="311" spans="1:21" x14ac:dyDescent="0.3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31"/>
        <v>C</v>
      </c>
      <c r="N311">
        <f t="shared" si="29"/>
        <v>24</v>
      </c>
      <c r="O311" s="3">
        <f t="shared" si="30"/>
        <v>30</v>
      </c>
      <c r="P311">
        <f t="shared" si="32"/>
        <v>1</v>
      </c>
      <c r="Q311" t="str">
        <f t="shared" si="35"/>
        <v>M</v>
      </c>
      <c r="R311">
        <f t="shared" si="33"/>
        <v>2</v>
      </c>
      <c r="S311">
        <f t="shared" si="34"/>
        <v>0</v>
      </c>
      <c r="T311" t="s">
        <v>1752</v>
      </c>
      <c r="U311" t="str">
        <f>VLOOKUP(T311,Sheet3!$A$2:$B$20,2,FALSE)</f>
        <v>Mr</v>
      </c>
    </row>
    <row r="312" spans="1:21" x14ac:dyDescent="0.3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31"/>
        <v>C</v>
      </c>
      <c r="N312">
        <f t="shared" si="29"/>
        <v>56.929200000000002</v>
      </c>
      <c r="O312" s="3">
        <f t="shared" si="30"/>
        <v>30</v>
      </c>
      <c r="P312">
        <f t="shared" si="32"/>
        <v>0</v>
      </c>
      <c r="Q312" t="str">
        <f t="shared" si="35"/>
        <v>E</v>
      </c>
      <c r="R312">
        <f t="shared" si="33"/>
        <v>1</v>
      </c>
      <c r="S312">
        <f t="shared" si="34"/>
        <v>1</v>
      </c>
      <c r="T312" t="s">
        <v>1754</v>
      </c>
      <c r="U312" t="str">
        <f>VLOOKUP(T312,Sheet3!$A$2:$B$20,2,FALSE)</f>
        <v>Miss</v>
      </c>
    </row>
    <row r="313" spans="1:21" x14ac:dyDescent="0.3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31"/>
        <v>C</v>
      </c>
      <c r="N313">
        <f t="shared" si="29"/>
        <v>83.158299999999997</v>
      </c>
      <c r="O313" s="3">
        <f t="shared" si="30"/>
        <v>24</v>
      </c>
      <c r="P313">
        <f t="shared" si="32"/>
        <v>0</v>
      </c>
      <c r="Q313" t="str">
        <f t="shared" si="35"/>
        <v>C</v>
      </c>
      <c r="R313">
        <f t="shared" si="33"/>
        <v>1</v>
      </c>
      <c r="S313">
        <f t="shared" si="34"/>
        <v>1</v>
      </c>
      <c r="T313" t="s">
        <v>1754</v>
      </c>
      <c r="U313" t="str">
        <f>VLOOKUP(T313,Sheet3!$A$2:$B$20,2,FALSE)</f>
        <v>Miss</v>
      </c>
    </row>
    <row r="314" spans="1:21" x14ac:dyDescent="0.3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31"/>
        <v>C</v>
      </c>
      <c r="N314">
        <f t="shared" si="29"/>
        <v>262.375</v>
      </c>
      <c r="O314" s="3">
        <f t="shared" si="30"/>
        <v>18</v>
      </c>
      <c r="P314">
        <f t="shared" si="32"/>
        <v>0</v>
      </c>
      <c r="Q314" t="str">
        <f t="shared" si="35"/>
        <v>B</v>
      </c>
      <c r="R314">
        <f t="shared" si="33"/>
        <v>5</v>
      </c>
      <c r="S314">
        <f t="shared" si="34"/>
        <v>0</v>
      </c>
      <c r="T314" t="s">
        <v>1754</v>
      </c>
      <c r="U314" t="str">
        <f>VLOOKUP(T314,Sheet3!$A$2:$B$20,2,FALSE)</f>
        <v>Miss</v>
      </c>
    </row>
    <row r="315" spans="1:21" x14ac:dyDescent="0.3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31"/>
        <v>S</v>
      </c>
      <c r="N315">
        <f t="shared" si="29"/>
        <v>26</v>
      </c>
      <c r="O315" s="3">
        <f t="shared" si="30"/>
        <v>26</v>
      </c>
      <c r="P315">
        <f t="shared" si="32"/>
        <v>0</v>
      </c>
      <c r="Q315" t="str">
        <f t="shared" si="35"/>
        <v>M</v>
      </c>
      <c r="R315">
        <f t="shared" si="33"/>
        <v>3</v>
      </c>
      <c r="S315">
        <f t="shared" si="34"/>
        <v>0</v>
      </c>
      <c r="T315" t="s">
        <v>1753</v>
      </c>
      <c r="U315" t="str">
        <f>VLOOKUP(T315,Sheet3!$A$2:$B$20,2,FALSE)</f>
        <v>Mrs</v>
      </c>
    </row>
    <row r="316" spans="1:21" x14ac:dyDescent="0.3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31"/>
        <v>S</v>
      </c>
      <c r="N316">
        <f t="shared" si="29"/>
        <v>7.8958000000000004</v>
      </c>
      <c r="O316" s="3">
        <f t="shared" si="30"/>
        <v>28</v>
      </c>
      <c r="P316">
        <f t="shared" si="32"/>
        <v>1</v>
      </c>
      <c r="Q316" t="str">
        <f t="shared" si="35"/>
        <v>M</v>
      </c>
      <c r="R316">
        <f t="shared" si="33"/>
        <v>1</v>
      </c>
      <c r="S316">
        <f t="shared" si="34"/>
        <v>1</v>
      </c>
      <c r="T316" t="s">
        <v>1752</v>
      </c>
      <c r="U316" t="str">
        <f>VLOOKUP(T316,Sheet3!$A$2:$B$20,2,FALSE)</f>
        <v>Mr</v>
      </c>
    </row>
    <row r="317" spans="1:21" x14ac:dyDescent="0.3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31"/>
        <v>S</v>
      </c>
      <c r="N317">
        <f t="shared" si="29"/>
        <v>26.25</v>
      </c>
      <c r="O317" s="3">
        <f t="shared" si="30"/>
        <v>43</v>
      </c>
      <c r="P317">
        <f t="shared" si="32"/>
        <v>1</v>
      </c>
      <c r="Q317" t="str">
        <f t="shared" si="35"/>
        <v>M</v>
      </c>
      <c r="R317">
        <f t="shared" si="33"/>
        <v>3</v>
      </c>
      <c r="S317">
        <f t="shared" si="34"/>
        <v>0</v>
      </c>
      <c r="T317" t="s">
        <v>1752</v>
      </c>
      <c r="U317" t="str">
        <f>VLOOKUP(T317,Sheet3!$A$2:$B$20,2,FALSE)</f>
        <v>Mr</v>
      </c>
    </row>
    <row r="318" spans="1:21" x14ac:dyDescent="0.3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31"/>
        <v>S</v>
      </c>
      <c r="N318">
        <f t="shared" si="29"/>
        <v>7.8541999999999996</v>
      </c>
      <c r="O318" s="3">
        <f t="shared" si="30"/>
        <v>26</v>
      </c>
      <c r="P318">
        <f t="shared" si="32"/>
        <v>0</v>
      </c>
      <c r="Q318" t="str">
        <f t="shared" si="35"/>
        <v>M</v>
      </c>
      <c r="R318">
        <f t="shared" si="33"/>
        <v>1</v>
      </c>
      <c r="S318">
        <f t="shared" si="34"/>
        <v>1</v>
      </c>
      <c r="T318" t="s">
        <v>1754</v>
      </c>
      <c r="U318" t="str">
        <f>VLOOKUP(T318,Sheet3!$A$2:$B$20,2,FALSE)</f>
        <v>Miss</v>
      </c>
    </row>
    <row r="319" spans="1:21" x14ac:dyDescent="0.3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31"/>
        <v>S</v>
      </c>
      <c r="N319">
        <f t="shared" si="29"/>
        <v>26</v>
      </c>
      <c r="O319" s="3">
        <f t="shared" si="30"/>
        <v>24</v>
      </c>
      <c r="P319">
        <f t="shared" si="32"/>
        <v>0</v>
      </c>
      <c r="Q319" t="str">
        <f t="shared" si="35"/>
        <v>M</v>
      </c>
      <c r="R319">
        <f t="shared" si="33"/>
        <v>2</v>
      </c>
      <c r="S319">
        <f t="shared" si="34"/>
        <v>0</v>
      </c>
      <c r="T319" t="s">
        <v>1753</v>
      </c>
      <c r="U319" t="str">
        <f>VLOOKUP(T319,Sheet3!$A$2:$B$20,2,FALSE)</f>
        <v>Mrs</v>
      </c>
    </row>
    <row r="320" spans="1:21" x14ac:dyDescent="0.3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31"/>
        <v>S</v>
      </c>
      <c r="N320">
        <f t="shared" si="29"/>
        <v>14</v>
      </c>
      <c r="O320" s="3">
        <f t="shared" si="30"/>
        <v>54</v>
      </c>
      <c r="P320">
        <f t="shared" si="32"/>
        <v>1</v>
      </c>
      <c r="Q320" t="str">
        <f t="shared" si="35"/>
        <v>M</v>
      </c>
      <c r="R320">
        <f t="shared" si="33"/>
        <v>1</v>
      </c>
      <c r="S320">
        <f t="shared" si="34"/>
        <v>1</v>
      </c>
      <c r="T320" t="s">
        <v>1758</v>
      </c>
      <c r="U320" t="str">
        <f>VLOOKUP(T320,Sheet3!$A$2:$B$20,2,FALSE)</f>
        <v>Royalty</v>
      </c>
    </row>
    <row r="321" spans="1:21" x14ac:dyDescent="0.3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31"/>
        <v>S</v>
      </c>
      <c r="N321">
        <f t="shared" si="29"/>
        <v>164.86670000000001</v>
      </c>
      <c r="O321" s="3">
        <f t="shared" si="30"/>
        <v>31</v>
      </c>
      <c r="P321">
        <f t="shared" si="32"/>
        <v>0</v>
      </c>
      <c r="Q321" t="str">
        <f t="shared" si="35"/>
        <v>C</v>
      </c>
      <c r="R321">
        <f t="shared" si="33"/>
        <v>3</v>
      </c>
      <c r="S321">
        <f t="shared" si="34"/>
        <v>0</v>
      </c>
      <c r="T321" t="s">
        <v>1754</v>
      </c>
      <c r="U321" t="str">
        <f>VLOOKUP(T321,Sheet3!$A$2:$B$20,2,FALSE)</f>
        <v>Miss</v>
      </c>
    </row>
    <row r="322" spans="1:21" x14ac:dyDescent="0.3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31"/>
        <v>C</v>
      </c>
      <c r="N322">
        <f t="shared" si="29"/>
        <v>134.5</v>
      </c>
      <c r="O322" s="3">
        <f t="shared" si="30"/>
        <v>40</v>
      </c>
      <c r="P322">
        <f t="shared" si="32"/>
        <v>0</v>
      </c>
      <c r="Q322" t="str">
        <f t="shared" si="35"/>
        <v>E</v>
      </c>
      <c r="R322">
        <f t="shared" si="33"/>
        <v>3</v>
      </c>
      <c r="S322">
        <f t="shared" si="34"/>
        <v>0</v>
      </c>
      <c r="T322" t="s">
        <v>1753</v>
      </c>
      <c r="U322" t="str">
        <f>VLOOKUP(T322,Sheet3!$A$2:$B$20,2,FALSE)</f>
        <v>Mrs</v>
      </c>
    </row>
    <row r="323" spans="1:21" x14ac:dyDescent="0.3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31"/>
        <v>S</v>
      </c>
      <c r="N323">
        <f t="shared" ref="N323:N386" si="36">IF(J323="",MEDIAN(Fare),J323)</f>
        <v>7.25</v>
      </c>
      <c r="O323" s="3">
        <f t="shared" ref="O323:O386" si="37">IF(F323="",SUMIFS(Avg_Age,Pclass_Age,C323,Sex_Age,E323),F323)</f>
        <v>22</v>
      </c>
      <c r="P323">
        <f t="shared" si="32"/>
        <v>1</v>
      </c>
      <c r="Q323" t="str">
        <f t="shared" si="35"/>
        <v>M</v>
      </c>
      <c r="R323">
        <f t="shared" si="33"/>
        <v>1</v>
      </c>
      <c r="S323">
        <f t="shared" si="34"/>
        <v>1</v>
      </c>
      <c r="T323" t="s">
        <v>1752</v>
      </c>
      <c r="U323" t="str">
        <f>VLOOKUP(T323,Sheet3!$A$2:$B$20,2,FALSE)</f>
        <v>Mr</v>
      </c>
    </row>
    <row r="324" spans="1:21" x14ac:dyDescent="0.3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38">IF(L324="","S",L324)</f>
        <v>S</v>
      </c>
      <c r="N324">
        <f t="shared" si="36"/>
        <v>7.8958000000000004</v>
      </c>
      <c r="O324" s="3">
        <f t="shared" si="37"/>
        <v>27</v>
      </c>
      <c r="P324">
        <f t="shared" ref="P324:P387" si="39">IF(E324="male",1,0)</f>
        <v>1</v>
      </c>
      <c r="Q324" t="str">
        <f t="shared" si="35"/>
        <v>M</v>
      </c>
      <c r="R324">
        <f t="shared" ref="R324:R387" si="40">SUM(G324:H324,1)</f>
        <v>1</v>
      </c>
      <c r="S324">
        <f t="shared" ref="S324:S387" si="41">IF(R324=1,1,0)</f>
        <v>1</v>
      </c>
      <c r="T324" t="s">
        <v>1752</v>
      </c>
      <c r="U324" t="str">
        <f>VLOOKUP(T324,Sheet3!$A$2:$B$20,2,FALSE)</f>
        <v>Mr</v>
      </c>
    </row>
    <row r="325" spans="1:21" x14ac:dyDescent="0.3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38"/>
        <v>Q</v>
      </c>
      <c r="N325">
        <f t="shared" si="36"/>
        <v>12.35</v>
      </c>
      <c r="O325" s="3">
        <f t="shared" si="37"/>
        <v>30</v>
      </c>
      <c r="P325">
        <f t="shared" si="39"/>
        <v>0</v>
      </c>
      <c r="Q325" t="str">
        <f t="shared" ref="Q325:Q388" si="42">IF(K325="","M",LEFT(K325,1))</f>
        <v>M</v>
      </c>
      <c r="R325">
        <f t="shared" si="40"/>
        <v>1</v>
      </c>
      <c r="S325">
        <f t="shared" si="41"/>
        <v>1</v>
      </c>
      <c r="T325" t="s">
        <v>1754</v>
      </c>
      <c r="U325" t="str">
        <f>VLOOKUP(T325,Sheet3!$A$2:$B$20,2,FALSE)</f>
        <v>Miss</v>
      </c>
    </row>
    <row r="326" spans="1:21" x14ac:dyDescent="0.3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38"/>
        <v>S</v>
      </c>
      <c r="N326">
        <f t="shared" si="36"/>
        <v>29</v>
      </c>
      <c r="O326" s="3">
        <f t="shared" si="37"/>
        <v>22</v>
      </c>
      <c r="P326">
        <f t="shared" si="39"/>
        <v>0</v>
      </c>
      <c r="Q326" t="str">
        <f t="shared" si="42"/>
        <v>M</v>
      </c>
      <c r="R326">
        <f t="shared" si="40"/>
        <v>3</v>
      </c>
      <c r="S326">
        <f t="shared" si="41"/>
        <v>0</v>
      </c>
      <c r="T326" t="s">
        <v>1753</v>
      </c>
      <c r="U326" t="str">
        <f>VLOOKUP(T326,Sheet3!$A$2:$B$20,2,FALSE)</f>
        <v>Mrs</v>
      </c>
    </row>
    <row r="327" spans="1:21" x14ac:dyDescent="0.3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38"/>
        <v>S</v>
      </c>
      <c r="N327">
        <f t="shared" si="36"/>
        <v>69.55</v>
      </c>
      <c r="O327" s="3">
        <f t="shared" si="37"/>
        <v>25.962263610315187</v>
      </c>
      <c r="P327">
        <f t="shared" si="39"/>
        <v>1</v>
      </c>
      <c r="Q327" t="str">
        <f t="shared" si="42"/>
        <v>M</v>
      </c>
      <c r="R327">
        <f t="shared" si="40"/>
        <v>11</v>
      </c>
      <c r="S327">
        <f t="shared" si="41"/>
        <v>0</v>
      </c>
      <c r="T327" t="s">
        <v>1752</v>
      </c>
      <c r="U327" t="str">
        <f>VLOOKUP(T327,Sheet3!$A$2:$B$20,2,FALSE)</f>
        <v>Mr</v>
      </c>
    </row>
    <row r="328" spans="1:21" x14ac:dyDescent="0.3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38"/>
        <v>C</v>
      </c>
      <c r="N328">
        <f t="shared" si="36"/>
        <v>135.63329999999999</v>
      </c>
      <c r="O328" s="3">
        <f t="shared" si="37"/>
        <v>36</v>
      </c>
      <c r="P328">
        <f t="shared" si="39"/>
        <v>0</v>
      </c>
      <c r="Q328" t="str">
        <f t="shared" si="42"/>
        <v>C</v>
      </c>
      <c r="R328">
        <f t="shared" si="40"/>
        <v>1</v>
      </c>
      <c r="S328">
        <f t="shared" si="41"/>
        <v>1</v>
      </c>
      <c r="T328" t="s">
        <v>1754</v>
      </c>
      <c r="U328" t="str">
        <f>VLOOKUP(T328,Sheet3!$A$2:$B$20,2,FALSE)</f>
        <v>Miss</v>
      </c>
    </row>
    <row r="329" spans="1:21" x14ac:dyDescent="0.3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38"/>
        <v>S</v>
      </c>
      <c r="N329">
        <f t="shared" si="36"/>
        <v>6.2374999999999998</v>
      </c>
      <c r="O329" s="3">
        <f t="shared" si="37"/>
        <v>61</v>
      </c>
      <c r="P329">
        <f t="shared" si="39"/>
        <v>1</v>
      </c>
      <c r="Q329" t="str">
        <f t="shared" si="42"/>
        <v>M</v>
      </c>
      <c r="R329">
        <f t="shared" si="40"/>
        <v>1</v>
      </c>
      <c r="S329">
        <f t="shared" si="41"/>
        <v>1</v>
      </c>
      <c r="T329" t="s">
        <v>1752</v>
      </c>
      <c r="U329" t="str">
        <f>VLOOKUP(T329,Sheet3!$A$2:$B$20,2,FALSE)</f>
        <v>Mr</v>
      </c>
    </row>
    <row r="330" spans="1:21" x14ac:dyDescent="0.3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38"/>
        <v>S</v>
      </c>
      <c r="N330">
        <f t="shared" si="36"/>
        <v>13</v>
      </c>
      <c r="O330" s="3">
        <f t="shared" si="37"/>
        <v>36</v>
      </c>
      <c r="P330">
        <f t="shared" si="39"/>
        <v>0</v>
      </c>
      <c r="Q330" t="str">
        <f t="shared" si="42"/>
        <v>D</v>
      </c>
      <c r="R330">
        <f t="shared" si="40"/>
        <v>1</v>
      </c>
      <c r="S330">
        <f t="shared" si="41"/>
        <v>1</v>
      </c>
      <c r="T330" t="s">
        <v>1753</v>
      </c>
      <c r="U330" t="str">
        <f>VLOOKUP(T330,Sheet3!$A$2:$B$20,2,FALSE)</f>
        <v>Mrs</v>
      </c>
    </row>
    <row r="331" spans="1:21" x14ac:dyDescent="0.3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38"/>
        <v>S</v>
      </c>
      <c r="N331">
        <f t="shared" si="36"/>
        <v>20.524999999999999</v>
      </c>
      <c r="O331" s="3">
        <f t="shared" si="37"/>
        <v>31</v>
      </c>
      <c r="P331">
        <f t="shared" si="39"/>
        <v>0</v>
      </c>
      <c r="Q331" t="str">
        <f t="shared" si="42"/>
        <v>M</v>
      </c>
      <c r="R331">
        <f t="shared" si="40"/>
        <v>3</v>
      </c>
      <c r="S331">
        <f t="shared" si="41"/>
        <v>0</v>
      </c>
      <c r="T331" t="s">
        <v>1753</v>
      </c>
      <c r="U331" t="str">
        <f>VLOOKUP(T331,Sheet3!$A$2:$B$20,2,FALSE)</f>
        <v>Mrs</v>
      </c>
    </row>
    <row r="332" spans="1:21" x14ac:dyDescent="0.3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38"/>
        <v>C</v>
      </c>
      <c r="N332">
        <f t="shared" si="36"/>
        <v>57.979199999999999</v>
      </c>
      <c r="O332" s="3">
        <f t="shared" si="37"/>
        <v>16</v>
      </c>
      <c r="P332">
        <f t="shared" si="39"/>
        <v>0</v>
      </c>
      <c r="Q332" t="str">
        <f t="shared" si="42"/>
        <v>B</v>
      </c>
      <c r="R332">
        <f t="shared" si="40"/>
        <v>2</v>
      </c>
      <c r="S332">
        <f t="shared" si="41"/>
        <v>0</v>
      </c>
      <c r="T332" t="s">
        <v>1754</v>
      </c>
      <c r="U332" t="str">
        <f>VLOOKUP(T332,Sheet3!$A$2:$B$20,2,FALSE)</f>
        <v>Miss</v>
      </c>
    </row>
    <row r="333" spans="1:21" x14ac:dyDescent="0.3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38"/>
        <v>Q</v>
      </c>
      <c r="N333">
        <f t="shared" si="36"/>
        <v>23.25</v>
      </c>
      <c r="O333" s="3">
        <f t="shared" si="37"/>
        <v>22.185328947368422</v>
      </c>
      <c r="P333">
        <f t="shared" si="39"/>
        <v>0</v>
      </c>
      <c r="Q333" t="str">
        <f t="shared" si="42"/>
        <v>M</v>
      </c>
      <c r="R333">
        <f t="shared" si="40"/>
        <v>3</v>
      </c>
      <c r="S333">
        <f t="shared" si="41"/>
        <v>0</v>
      </c>
      <c r="T333" t="s">
        <v>1754</v>
      </c>
      <c r="U333" t="str">
        <f>VLOOKUP(T333,Sheet3!$A$2:$B$20,2,FALSE)</f>
        <v>Miss</v>
      </c>
    </row>
    <row r="334" spans="1:21" x14ac:dyDescent="0.3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38"/>
        <v>S</v>
      </c>
      <c r="N334">
        <f t="shared" si="36"/>
        <v>28.5</v>
      </c>
      <c r="O334" s="3">
        <f t="shared" si="37"/>
        <v>45.5</v>
      </c>
      <c r="P334">
        <f t="shared" si="39"/>
        <v>1</v>
      </c>
      <c r="Q334" t="str">
        <f t="shared" si="42"/>
        <v>C</v>
      </c>
      <c r="R334">
        <f t="shared" si="40"/>
        <v>1</v>
      </c>
      <c r="S334">
        <f t="shared" si="41"/>
        <v>1</v>
      </c>
      <c r="T334" t="s">
        <v>1752</v>
      </c>
      <c r="U334" t="str">
        <f>VLOOKUP(T334,Sheet3!$A$2:$B$20,2,FALSE)</f>
        <v>Mr</v>
      </c>
    </row>
    <row r="335" spans="1:21" x14ac:dyDescent="0.3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38"/>
        <v>S</v>
      </c>
      <c r="N335">
        <f t="shared" si="36"/>
        <v>153.46250000000001</v>
      </c>
      <c r="O335" s="3">
        <f t="shared" si="37"/>
        <v>38</v>
      </c>
      <c r="P335">
        <f t="shared" si="39"/>
        <v>1</v>
      </c>
      <c r="Q335" t="str">
        <f t="shared" si="42"/>
        <v>C</v>
      </c>
      <c r="R335">
        <f t="shared" si="40"/>
        <v>2</v>
      </c>
      <c r="S335">
        <f t="shared" si="41"/>
        <v>0</v>
      </c>
      <c r="T335" t="s">
        <v>1752</v>
      </c>
      <c r="U335" t="str">
        <f>VLOOKUP(T335,Sheet3!$A$2:$B$20,2,FALSE)</f>
        <v>Mr</v>
      </c>
    </row>
    <row r="336" spans="1:21" x14ac:dyDescent="0.3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38"/>
        <v>S</v>
      </c>
      <c r="N336">
        <f t="shared" si="36"/>
        <v>18</v>
      </c>
      <c r="O336" s="3">
        <f t="shared" si="37"/>
        <v>16</v>
      </c>
      <c r="P336">
        <f t="shared" si="39"/>
        <v>1</v>
      </c>
      <c r="Q336" t="str">
        <f t="shared" si="42"/>
        <v>M</v>
      </c>
      <c r="R336">
        <f t="shared" si="40"/>
        <v>3</v>
      </c>
      <c r="S336">
        <f t="shared" si="41"/>
        <v>0</v>
      </c>
      <c r="T336" t="s">
        <v>1752</v>
      </c>
      <c r="U336" t="str">
        <f>VLOOKUP(T336,Sheet3!$A$2:$B$20,2,FALSE)</f>
        <v>Mr</v>
      </c>
    </row>
    <row r="337" spans="1:21" x14ac:dyDescent="0.3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38"/>
        <v>S</v>
      </c>
      <c r="N337">
        <f t="shared" si="36"/>
        <v>133.65</v>
      </c>
      <c r="O337" s="3">
        <f t="shared" si="37"/>
        <v>37.037593984962406</v>
      </c>
      <c r="P337">
        <f t="shared" si="39"/>
        <v>0</v>
      </c>
      <c r="Q337" t="str">
        <f t="shared" si="42"/>
        <v>M</v>
      </c>
      <c r="R337">
        <f t="shared" si="40"/>
        <v>2</v>
      </c>
      <c r="S337">
        <f t="shared" si="41"/>
        <v>0</v>
      </c>
      <c r="T337" t="s">
        <v>1753</v>
      </c>
      <c r="U337" t="str">
        <f>VLOOKUP(T337,Sheet3!$A$2:$B$20,2,FALSE)</f>
        <v>Mrs</v>
      </c>
    </row>
    <row r="338" spans="1:21" x14ac:dyDescent="0.3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38"/>
        <v>S</v>
      </c>
      <c r="N338">
        <f t="shared" si="36"/>
        <v>7.8958000000000004</v>
      </c>
      <c r="O338" s="3">
        <f t="shared" si="37"/>
        <v>25.962263610315187</v>
      </c>
      <c r="P338">
        <f t="shared" si="39"/>
        <v>1</v>
      </c>
      <c r="Q338" t="str">
        <f t="shared" si="42"/>
        <v>M</v>
      </c>
      <c r="R338">
        <f t="shared" si="40"/>
        <v>1</v>
      </c>
      <c r="S338">
        <f t="shared" si="41"/>
        <v>1</v>
      </c>
      <c r="T338" t="s">
        <v>1752</v>
      </c>
      <c r="U338" t="str">
        <f>VLOOKUP(T338,Sheet3!$A$2:$B$20,2,FALSE)</f>
        <v>Mr</v>
      </c>
    </row>
    <row r="339" spans="1:21" x14ac:dyDescent="0.3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38"/>
        <v>S</v>
      </c>
      <c r="N339">
        <f t="shared" si="36"/>
        <v>66.599999999999994</v>
      </c>
      <c r="O339" s="3">
        <f t="shared" si="37"/>
        <v>29</v>
      </c>
      <c r="P339">
        <f t="shared" si="39"/>
        <v>1</v>
      </c>
      <c r="Q339" t="str">
        <f t="shared" si="42"/>
        <v>C</v>
      </c>
      <c r="R339">
        <f t="shared" si="40"/>
        <v>2</v>
      </c>
      <c r="S339">
        <f t="shared" si="41"/>
        <v>0</v>
      </c>
      <c r="T339" t="s">
        <v>1752</v>
      </c>
      <c r="U339" t="str">
        <f>VLOOKUP(T339,Sheet3!$A$2:$B$20,2,FALSE)</f>
        <v>Mr</v>
      </c>
    </row>
    <row r="340" spans="1:21" x14ac:dyDescent="0.3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38"/>
        <v>C</v>
      </c>
      <c r="N340">
        <f t="shared" si="36"/>
        <v>134.5</v>
      </c>
      <c r="O340" s="3">
        <f t="shared" si="37"/>
        <v>41</v>
      </c>
      <c r="P340">
        <f t="shared" si="39"/>
        <v>0</v>
      </c>
      <c r="Q340" t="str">
        <f t="shared" si="42"/>
        <v>E</v>
      </c>
      <c r="R340">
        <f t="shared" si="40"/>
        <v>1</v>
      </c>
      <c r="S340">
        <f t="shared" si="41"/>
        <v>1</v>
      </c>
      <c r="T340" t="s">
        <v>1754</v>
      </c>
      <c r="U340" t="str">
        <f>VLOOKUP(T340,Sheet3!$A$2:$B$20,2,FALSE)</f>
        <v>Miss</v>
      </c>
    </row>
    <row r="341" spans="1:21" x14ac:dyDescent="0.3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38"/>
        <v>S</v>
      </c>
      <c r="N341">
        <f t="shared" si="36"/>
        <v>8.0500000000000007</v>
      </c>
      <c r="O341" s="3">
        <f t="shared" si="37"/>
        <v>45</v>
      </c>
      <c r="P341">
        <f t="shared" si="39"/>
        <v>1</v>
      </c>
      <c r="Q341" t="str">
        <f t="shared" si="42"/>
        <v>M</v>
      </c>
      <c r="R341">
        <f t="shared" si="40"/>
        <v>1</v>
      </c>
      <c r="S341">
        <f t="shared" si="41"/>
        <v>1</v>
      </c>
      <c r="T341" t="s">
        <v>1752</v>
      </c>
      <c r="U341" t="str">
        <f>VLOOKUP(T341,Sheet3!$A$2:$B$20,2,FALSE)</f>
        <v>Mr</v>
      </c>
    </row>
    <row r="342" spans="1:21" x14ac:dyDescent="0.3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38"/>
        <v>S</v>
      </c>
      <c r="N342">
        <f t="shared" si="36"/>
        <v>35.5</v>
      </c>
      <c r="O342" s="3">
        <f t="shared" si="37"/>
        <v>45</v>
      </c>
      <c r="P342">
        <f t="shared" si="39"/>
        <v>1</v>
      </c>
      <c r="Q342" t="str">
        <f t="shared" si="42"/>
        <v>T</v>
      </c>
      <c r="R342">
        <f t="shared" si="40"/>
        <v>1</v>
      </c>
      <c r="S342">
        <f t="shared" si="41"/>
        <v>1</v>
      </c>
      <c r="T342" t="s">
        <v>1752</v>
      </c>
      <c r="U342" t="str">
        <f>VLOOKUP(T342,Sheet3!$A$2:$B$20,2,FALSE)</f>
        <v>Mr</v>
      </c>
    </row>
    <row r="343" spans="1:21" x14ac:dyDescent="0.3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38"/>
        <v>S</v>
      </c>
      <c r="N343">
        <f t="shared" si="36"/>
        <v>26</v>
      </c>
      <c r="O343" s="3">
        <f t="shared" si="37"/>
        <v>2</v>
      </c>
      <c r="P343">
        <f t="shared" si="39"/>
        <v>1</v>
      </c>
      <c r="Q343" t="str">
        <f t="shared" si="42"/>
        <v>F</v>
      </c>
      <c r="R343">
        <f t="shared" si="40"/>
        <v>3</v>
      </c>
      <c r="S343">
        <f t="shared" si="41"/>
        <v>0</v>
      </c>
      <c r="T343" t="s">
        <v>1755</v>
      </c>
      <c r="U343" t="str">
        <f>VLOOKUP(T343,Sheet3!$A$2:$B$20,2,FALSE)</f>
        <v>Master</v>
      </c>
    </row>
    <row r="344" spans="1:21" x14ac:dyDescent="0.3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38"/>
        <v>S</v>
      </c>
      <c r="N344">
        <f t="shared" si="36"/>
        <v>263</v>
      </c>
      <c r="O344" s="3">
        <f t="shared" si="37"/>
        <v>24</v>
      </c>
      <c r="P344">
        <f t="shared" si="39"/>
        <v>0</v>
      </c>
      <c r="Q344" t="str">
        <f t="shared" si="42"/>
        <v>C</v>
      </c>
      <c r="R344">
        <f t="shared" si="40"/>
        <v>6</v>
      </c>
      <c r="S344">
        <f t="shared" si="41"/>
        <v>0</v>
      </c>
      <c r="T344" t="s">
        <v>1754</v>
      </c>
      <c r="U344" t="str">
        <f>VLOOKUP(T344,Sheet3!$A$2:$B$20,2,FALSE)</f>
        <v>Miss</v>
      </c>
    </row>
    <row r="345" spans="1:21" x14ac:dyDescent="0.3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38"/>
        <v>S</v>
      </c>
      <c r="N345">
        <f t="shared" si="36"/>
        <v>13</v>
      </c>
      <c r="O345" s="3">
        <f t="shared" si="37"/>
        <v>28</v>
      </c>
      <c r="P345">
        <f t="shared" si="39"/>
        <v>1</v>
      </c>
      <c r="Q345" t="str">
        <f t="shared" si="42"/>
        <v>M</v>
      </c>
      <c r="R345">
        <f t="shared" si="40"/>
        <v>1</v>
      </c>
      <c r="S345">
        <f t="shared" si="41"/>
        <v>1</v>
      </c>
      <c r="T345" t="s">
        <v>1752</v>
      </c>
      <c r="U345" t="str">
        <f>VLOOKUP(T345,Sheet3!$A$2:$B$20,2,FALSE)</f>
        <v>Mr</v>
      </c>
    </row>
    <row r="346" spans="1:21" x14ac:dyDescent="0.3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38"/>
        <v>S</v>
      </c>
      <c r="N346">
        <f t="shared" si="36"/>
        <v>13</v>
      </c>
      <c r="O346" s="3">
        <f t="shared" si="37"/>
        <v>25</v>
      </c>
      <c r="P346">
        <f t="shared" si="39"/>
        <v>1</v>
      </c>
      <c r="Q346" t="str">
        <f t="shared" si="42"/>
        <v>M</v>
      </c>
      <c r="R346">
        <f t="shared" si="40"/>
        <v>1</v>
      </c>
      <c r="S346">
        <f t="shared" si="41"/>
        <v>1</v>
      </c>
      <c r="T346" t="s">
        <v>1752</v>
      </c>
      <c r="U346" t="str">
        <f>VLOOKUP(T346,Sheet3!$A$2:$B$20,2,FALSE)</f>
        <v>Mr</v>
      </c>
    </row>
    <row r="347" spans="1:21" x14ac:dyDescent="0.3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38"/>
        <v>S</v>
      </c>
      <c r="N347">
        <f t="shared" si="36"/>
        <v>13</v>
      </c>
      <c r="O347" s="3">
        <f t="shared" si="37"/>
        <v>36</v>
      </c>
      <c r="P347">
        <f t="shared" si="39"/>
        <v>1</v>
      </c>
      <c r="Q347" t="str">
        <f t="shared" si="42"/>
        <v>M</v>
      </c>
      <c r="R347">
        <f t="shared" si="40"/>
        <v>1</v>
      </c>
      <c r="S347">
        <f t="shared" si="41"/>
        <v>1</v>
      </c>
      <c r="T347" t="s">
        <v>1752</v>
      </c>
      <c r="U347" t="str">
        <f>VLOOKUP(T347,Sheet3!$A$2:$B$20,2,FALSE)</f>
        <v>Mr</v>
      </c>
    </row>
    <row r="348" spans="1:21" x14ac:dyDescent="0.3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38"/>
        <v>S</v>
      </c>
      <c r="N348">
        <f t="shared" si="36"/>
        <v>13</v>
      </c>
      <c r="O348" s="3">
        <f t="shared" si="37"/>
        <v>24</v>
      </c>
      <c r="P348">
        <f t="shared" si="39"/>
        <v>0</v>
      </c>
      <c r="Q348" t="str">
        <f t="shared" si="42"/>
        <v>F</v>
      </c>
      <c r="R348">
        <f t="shared" si="40"/>
        <v>1</v>
      </c>
      <c r="S348">
        <f t="shared" si="41"/>
        <v>1</v>
      </c>
      <c r="T348" t="s">
        <v>1754</v>
      </c>
      <c r="U348" t="str">
        <f>VLOOKUP(T348,Sheet3!$A$2:$B$20,2,FALSE)</f>
        <v>Miss</v>
      </c>
    </row>
    <row r="349" spans="1:21" x14ac:dyDescent="0.3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38"/>
        <v>S</v>
      </c>
      <c r="N349">
        <f t="shared" si="36"/>
        <v>13</v>
      </c>
      <c r="O349" s="3">
        <f t="shared" si="37"/>
        <v>40</v>
      </c>
      <c r="P349">
        <f t="shared" si="39"/>
        <v>0</v>
      </c>
      <c r="Q349" t="str">
        <f t="shared" si="42"/>
        <v>M</v>
      </c>
      <c r="R349">
        <f t="shared" si="40"/>
        <v>1</v>
      </c>
      <c r="S349">
        <f t="shared" si="41"/>
        <v>1</v>
      </c>
      <c r="T349" t="s">
        <v>1754</v>
      </c>
      <c r="U349" t="str">
        <f>VLOOKUP(T349,Sheet3!$A$2:$B$20,2,FALSE)</f>
        <v>Miss</v>
      </c>
    </row>
    <row r="350" spans="1:21" x14ac:dyDescent="0.3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38"/>
        <v>S</v>
      </c>
      <c r="N350">
        <f t="shared" si="36"/>
        <v>16.100000000000001</v>
      </c>
      <c r="O350" s="3">
        <f t="shared" si="37"/>
        <v>22.185328947368422</v>
      </c>
      <c r="P350">
        <f t="shared" si="39"/>
        <v>0</v>
      </c>
      <c r="Q350" t="str">
        <f t="shared" si="42"/>
        <v>M</v>
      </c>
      <c r="R350">
        <f t="shared" si="40"/>
        <v>2</v>
      </c>
      <c r="S350">
        <f t="shared" si="41"/>
        <v>0</v>
      </c>
      <c r="T350" t="s">
        <v>1753</v>
      </c>
      <c r="U350" t="str">
        <f>VLOOKUP(T350,Sheet3!$A$2:$B$20,2,FALSE)</f>
        <v>Mrs</v>
      </c>
    </row>
    <row r="351" spans="1:21" x14ac:dyDescent="0.3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38"/>
        <v>S</v>
      </c>
      <c r="N351">
        <f t="shared" si="36"/>
        <v>15.9</v>
      </c>
      <c r="O351" s="3">
        <f t="shared" si="37"/>
        <v>3</v>
      </c>
      <c r="P351">
        <f t="shared" si="39"/>
        <v>1</v>
      </c>
      <c r="Q351" t="str">
        <f t="shared" si="42"/>
        <v>M</v>
      </c>
      <c r="R351">
        <f t="shared" si="40"/>
        <v>3</v>
      </c>
      <c r="S351">
        <f t="shared" si="41"/>
        <v>0</v>
      </c>
      <c r="T351" t="s">
        <v>1755</v>
      </c>
      <c r="U351" t="str">
        <f>VLOOKUP(T351,Sheet3!$A$2:$B$20,2,FALSE)</f>
        <v>Master</v>
      </c>
    </row>
    <row r="352" spans="1:21" x14ac:dyDescent="0.3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38"/>
        <v>S</v>
      </c>
      <c r="N352">
        <f t="shared" si="36"/>
        <v>8.6624999999999996</v>
      </c>
      <c r="O352" s="3">
        <f t="shared" si="37"/>
        <v>42</v>
      </c>
      <c r="P352">
        <f t="shared" si="39"/>
        <v>1</v>
      </c>
      <c r="Q352" t="str">
        <f t="shared" si="42"/>
        <v>M</v>
      </c>
      <c r="R352">
        <f t="shared" si="40"/>
        <v>1</v>
      </c>
      <c r="S352">
        <f t="shared" si="41"/>
        <v>1</v>
      </c>
      <c r="T352" t="s">
        <v>1752</v>
      </c>
      <c r="U352" t="str">
        <f>VLOOKUP(T352,Sheet3!$A$2:$B$20,2,FALSE)</f>
        <v>Mr</v>
      </c>
    </row>
    <row r="353" spans="1:21" x14ac:dyDescent="0.3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38"/>
        <v>S</v>
      </c>
      <c r="N353">
        <f t="shared" si="36"/>
        <v>9.2249999999999996</v>
      </c>
      <c r="O353" s="3">
        <f t="shared" si="37"/>
        <v>23</v>
      </c>
      <c r="P353">
        <f t="shared" si="39"/>
        <v>1</v>
      </c>
      <c r="Q353" t="str">
        <f t="shared" si="42"/>
        <v>M</v>
      </c>
      <c r="R353">
        <f t="shared" si="40"/>
        <v>1</v>
      </c>
      <c r="S353">
        <f t="shared" si="41"/>
        <v>1</v>
      </c>
      <c r="T353" t="s">
        <v>1752</v>
      </c>
      <c r="U353" t="str">
        <f>VLOOKUP(T353,Sheet3!$A$2:$B$20,2,FALSE)</f>
        <v>Mr</v>
      </c>
    </row>
    <row r="354" spans="1:21" x14ac:dyDescent="0.3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38"/>
        <v>S</v>
      </c>
      <c r="N354">
        <f t="shared" si="36"/>
        <v>35</v>
      </c>
      <c r="O354" s="3">
        <f t="shared" si="37"/>
        <v>41.029271523178807</v>
      </c>
      <c r="P354">
        <f t="shared" si="39"/>
        <v>1</v>
      </c>
      <c r="Q354" t="str">
        <f t="shared" si="42"/>
        <v>C</v>
      </c>
      <c r="R354">
        <f t="shared" si="40"/>
        <v>1</v>
      </c>
      <c r="S354">
        <f t="shared" si="41"/>
        <v>1</v>
      </c>
      <c r="T354" t="s">
        <v>1752</v>
      </c>
      <c r="U354" t="str">
        <f>VLOOKUP(T354,Sheet3!$A$2:$B$20,2,FALSE)</f>
        <v>Mr</v>
      </c>
    </row>
    <row r="355" spans="1:21" x14ac:dyDescent="0.3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38"/>
        <v>C</v>
      </c>
      <c r="N355">
        <f t="shared" si="36"/>
        <v>7.2291999999999996</v>
      </c>
      <c r="O355" s="3">
        <f t="shared" si="37"/>
        <v>15</v>
      </c>
      <c r="P355">
        <f t="shared" si="39"/>
        <v>1</v>
      </c>
      <c r="Q355" t="str">
        <f t="shared" si="42"/>
        <v>M</v>
      </c>
      <c r="R355">
        <f t="shared" si="40"/>
        <v>3</v>
      </c>
      <c r="S355">
        <f t="shared" si="41"/>
        <v>0</v>
      </c>
      <c r="T355" t="s">
        <v>1752</v>
      </c>
      <c r="U355" t="str">
        <f>VLOOKUP(T355,Sheet3!$A$2:$B$20,2,FALSE)</f>
        <v>Mr</v>
      </c>
    </row>
    <row r="356" spans="1:21" x14ac:dyDescent="0.3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38"/>
        <v>S</v>
      </c>
      <c r="N356">
        <f t="shared" si="36"/>
        <v>17.8</v>
      </c>
      <c r="O356" s="3">
        <f t="shared" si="37"/>
        <v>25</v>
      </c>
      <c r="P356">
        <f t="shared" si="39"/>
        <v>1</v>
      </c>
      <c r="Q356" t="str">
        <f t="shared" si="42"/>
        <v>M</v>
      </c>
      <c r="R356">
        <f t="shared" si="40"/>
        <v>2</v>
      </c>
      <c r="S356">
        <f t="shared" si="41"/>
        <v>0</v>
      </c>
      <c r="T356" t="s">
        <v>1752</v>
      </c>
      <c r="U356" t="str">
        <f>VLOOKUP(T356,Sheet3!$A$2:$B$20,2,FALSE)</f>
        <v>Mr</v>
      </c>
    </row>
    <row r="357" spans="1:21" x14ac:dyDescent="0.3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38"/>
        <v>C</v>
      </c>
      <c r="N357">
        <f t="shared" si="36"/>
        <v>7.2249999999999996</v>
      </c>
      <c r="O357" s="3">
        <f t="shared" si="37"/>
        <v>25.962263610315187</v>
      </c>
      <c r="P357">
        <f t="shared" si="39"/>
        <v>1</v>
      </c>
      <c r="Q357" t="str">
        <f t="shared" si="42"/>
        <v>M</v>
      </c>
      <c r="R357">
        <f t="shared" si="40"/>
        <v>1</v>
      </c>
      <c r="S357">
        <f t="shared" si="41"/>
        <v>1</v>
      </c>
      <c r="T357" t="s">
        <v>1752</v>
      </c>
      <c r="U357" t="str">
        <f>VLOOKUP(T357,Sheet3!$A$2:$B$20,2,FALSE)</f>
        <v>Mr</v>
      </c>
    </row>
    <row r="358" spans="1:21" x14ac:dyDescent="0.3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38"/>
        <v>S</v>
      </c>
      <c r="N358">
        <f t="shared" si="36"/>
        <v>9.5</v>
      </c>
      <c r="O358" s="3">
        <f t="shared" si="37"/>
        <v>28</v>
      </c>
      <c r="P358">
        <f t="shared" si="39"/>
        <v>1</v>
      </c>
      <c r="Q358" t="str">
        <f t="shared" si="42"/>
        <v>M</v>
      </c>
      <c r="R358">
        <f t="shared" si="40"/>
        <v>1</v>
      </c>
      <c r="S358">
        <f t="shared" si="41"/>
        <v>1</v>
      </c>
      <c r="T358" t="s">
        <v>1752</v>
      </c>
      <c r="U358" t="str">
        <f>VLOOKUP(T358,Sheet3!$A$2:$B$20,2,FALSE)</f>
        <v>Mr</v>
      </c>
    </row>
    <row r="359" spans="1:21" x14ac:dyDescent="0.3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38"/>
        <v>S</v>
      </c>
      <c r="N359">
        <f t="shared" si="36"/>
        <v>55</v>
      </c>
      <c r="O359" s="3">
        <f t="shared" si="37"/>
        <v>22</v>
      </c>
      <c r="P359">
        <f t="shared" si="39"/>
        <v>0</v>
      </c>
      <c r="Q359" t="str">
        <f t="shared" si="42"/>
        <v>E</v>
      </c>
      <c r="R359">
        <f t="shared" si="40"/>
        <v>2</v>
      </c>
      <c r="S359">
        <f t="shared" si="41"/>
        <v>0</v>
      </c>
      <c r="T359" t="s">
        <v>1754</v>
      </c>
      <c r="U359" t="str">
        <f>VLOOKUP(T359,Sheet3!$A$2:$B$20,2,FALSE)</f>
        <v>Miss</v>
      </c>
    </row>
    <row r="360" spans="1:21" x14ac:dyDescent="0.3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38"/>
        <v>S</v>
      </c>
      <c r="N360">
        <f t="shared" si="36"/>
        <v>13</v>
      </c>
      <c r="O360" s="3">
        <f t="shared" si="37"/>
        <v>38</v>
      </c>
      <c r="P360">
        <f t="shared" si="39"/>
        <v>0</v>
      </c>
      <c r="Q360" t="str">
        <f t="shared" si="42"/>
        <v>M</v>
      </c>
      <c r="R360">
        <f t="shared" si="40"/>
        <v>1</v>
      </c>
      <c r="S360">
        <f t="shared" si="41"/>
        <v>1</v>
      </c>
      <c r="T360" t="s">
        <v>1754</v>
      </c>
      <c r="U360" t="str">
        <f>VLOOKUP(T360,Sheet3!$A$2:$B$20,2,FALSE)</f>
        <v>Miss</v>
      </c>
    </row>
    <row r="361" spans="1:21" x14ac:dyDescent="0.3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38"/>
        <v>Q</v>
      </c>
      <c r="N361">
        <f t="shared" si="36"/>
        <v>7.8792</v>
      </c>
      <c r="O361" s="3">
        <f t="shared" si="37"/>
        <v>22.185328947368422</v>
      </c>
      <c r="P361">
        <f t="shared" si="39"/>
        <v>0</v>
      </c>
      <c r="Q361" t="str">
        <f t="shared" si="42"/>
        <v>M</v>
      </c>
      <c r="R361">
        <f t="shared" si="40"/>
        <v>1</v>
      </c>
      <c r="S361">
        <f t="shared" si="41"/>
        <v>1</v>
      </c>
      <c r="T361" t="s">
        <v>1754</v>
      </c>
      <c r="U361" t="str">
        <f>VLOOKUP(T361,Sheet3!$A$2:$B$20,2,FALSE)</f>
        <v>Miss</v>
      </c>
    </row>
    <row r="362" spans="1:21" x14ac:dyDescent="0.3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38"/>
        <v>Q</v>
      </c>
      <c r="N362">
        <f t="shared" si="36"/>
        <v>7.8792</v>
      </c>
      <c r="O362" s="3">
        <f t="shared" si="37"/>
        <v>22.185328947368422</v>
      </c>
      <c r="P362">
        <f t="shared" si="39"/>
        <v>0</v>
      </c>
      <c r="Q362" t="str">
        <f t="shared" si="42"/>
        <v>M</v>
      </c>
      <c r="R362">
        <f t="shared" si="40"/>
        <v>1</v>
      </c>
      <c r="S362">
        <f t="shared" si="41"/>
        <v>1</v>
      </c>
      <c r="T362" t="s">
        <v>1754</v>
      </c>
      <c r="U362" t="str">
        <f>VLOOKUP(T362,Sheet3!$A$2:$B$20,2,FALSE)</f>
        <v>Miss</v>
      </c>
    </row>
    <row r="363" spans="1:21" x14ac:dyDescent="0.3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38"/>
        <v>S</v>
      </c>
      <c r="N363">
        <f t="shared" si="36"/>
        <v>27.9</v>
      </c>
      <c r="O363" s="3">
        <f t="shared" si="37"/>
        <v>40</v>
      </c>
      <c r="P363">
        <f t="shared" si="39"/>
        <v>1</v>
      </c>
      <c r="Q363" t="str">
        <f t="shared" si="42"/>
        <v>M</v>
      </c>
      <c r="R363">
        <f t="shared" si="40"/>
        <v>6</v>
      </c>
      <c r="S363">
        <f t="shared" si="41"/>
        <v>0</v>
      </c>
      <c r="T363" t="s">
        <v>1752</v>
      </c>
      <c r="U363" t="str">
        <f>VLOOKUP(T363,Sheet3!$A$2:$B$20,2,FALSE)</f>
        <v>Mr</v>
      </c>
    </row>
    <row r="364" spans="1:21" x14ac:dyDescent="0.3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38"/>
        <v>C</v>
      </c>
      <c r="N364">
        <f t="shared" si="36"/>
        <v>27.720800000000001</v>
      </c>
      <c r="O364" s="3">
        <f t="shared" si="37"/>
        <v>29</v>
      </c>
      <c r="P364">
        <f t="shared" si="39"/>
        <v>1</v>
      </c>
      <c r="Q364" t="str">
        <f t="shared" si="42"/>
        <v>M</v>
      </c>
      <c r="R364">
        <f t="shared" si="40"/>
        <v>2</v>
      </c>
      <c r="S364">
        <f t="shared" si="41"/>
        <v>0</v>
      </c>
      <c r="T364" t="s">
        <v>1752</v>
      </c>
      <c r="U364" t="str">
        <f>VLOOKUP(T364,Sheet3!$A$2:$B$20,2,FALSE)</f>
        <v>Mr</v>
      </c>
    </row>
    <row r="365" spans="1:21" x14ac:dyDescent="0.3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38"/>
        <v>C</v>
      </c>
      <c r="N365">
        <f t="shared" si="36"/>
        <v>14.4542</v>
      </c>
      <c r="O365" s="3">
        <f t="shared" si="37"/>
        <v>45</v>
      </c>
      <c r="P365">
        <f t="shared" si="39"/>
        <v>0</v>
      </c>
      <c r="Q365" t="str">
        <f t="shared" si="42"/>
        <v>M</v>
      </c>
      <c r="R365">
        <f t="shared" si="40"/>
        <v>2</v>
      </c>
      <c r="S365">
        <f t="shared" si="41"/>
        <v>0</v>
      </c>
      <c r="T365" t="s">
        <v>1753</v>
      </c>
      <c r="U365" t="str">
        <f>VLOOKUP(T365,Sheet3!$A$2:$B$20,2,FALSE)</f>
        <v>Mrs</v>
      </c>
    </row>
    <row r="366" spans="1:21" x14ac:dyDescent="0.3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38"/>
        <v>S</v>
      </c>
      <c r="N366">
        <f t="shared" si="36"/>
        <v>7.05</v>
      </c>
      <c r="O366" s="3">
        <f t="shared" si="37"/>
        <v>35</v>
      </c>
      <c r="P366">
        <f t="shared" si="39"/>
        <v>1</v>
      </c>
      <c r="Q366" t="str">
        <f t="shared" si="42"/>
        <v>M</v>
      </c>
      <c r="R366">
        <f t="shared" si="40"/>
        <v>1</v>
      </c>
      <c r="S366">
        <f t="shared" si="41"/>
        <v>1</v>
      </c>
      <c r="T366" t="s">
        <v>1752</v>
      </c>
      <c r="U366" t="str">
        <f>VLOOKUP(T366,Sheet3!$A$2:$B$20,2,FALSE)</f>
        <v>Mr</v>
      </c>
    </row>
    <row r="367" spans="1:21" x14ac:dyDescent="0.3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38"/>
        <v>Q</v>
      </c>
      <c r="N367">
        <f t="shared" si="36"/>
        <v>15.5</v>
      </c>
      <c r="O367" s="3">
        <f t="shared" si="37"/>
        <v>25.962263610315187</v>
      </c>
      <c r="P367">
        <f t="shared" si="39"/>
        <v>1</v>
      </c>
      <c r="Q367" t="str">
        <f t="shared" si="42"/>
        <v>M</v>
      </c>
      <c r="R367">
        <f t="shared" si="40"/>
        <v>2</v>
      </c>
      <c r="S367">
        <f t="shared" si="41"/>
        <v>0</v>
      </c>
      <c r="T367" t="s">
        <v>1752</v>
      </c>
      <c r="U367" t="str">
        <f>VLOOKUP(T367,Sheet3!$A$2:$B$20,2,FALSE)</f>
        <v>Mr</v>
      </c>
    </row>
    <row r="368" spans="1:21" x14ac:dyDescent="0.3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38"/>
        <v>S</v>
      </c>
      <c r="N368">
        <f t="shared" si="36"/>
        <v>7.25</v>
      </c>
      <c r="O368" s="3">
        <f t="shared" si="37"/>
        <v>30</v>
      </c>
      <c r="P368">
        <f t="shared" si="39"/>
        <v>1</v>
      </c>
      <c r="Q368" t="str">
        <f t="shared" si="42"/>
        <v>M</v>
      </c>
      <c r="R368">
        <f t="shared" si="40"/>
        <v>1</v>
      </c>
      <c r="S368">
        <f t="shared" si="41"/>
        <v>1</v>
      </c>
      <c r="T368" t="s">
        <v>1752</v>
      </c>
      <c r="U368" t="str">
        <f>VLOOKUP(T368,Sheet3!$A$2:$B$20,2,FALSE)</f>
        <v>Mr</v>
      </c>
    </row>
    <row r="369" spans="1:21" x14ac:dyDescent="0.3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38"/>
        <v>C</v>
      </c>
      <c r="N369">
        <f t="shared" si="36"/>
        <v>75.25</v>
      </c>
      <c r="O369" s="3">
        <f t="shared" si="37"/>
        <v>60</v>
      </c>
      <c r="P369">
        <f t="shared" si="39"/>
        <v>0</v>
      </c>
      <c r="Q369" t="str">
        <f t="shared" si="42"/>
        <v>D</v>
      </c>
      <c r="R369">
        <f t="shared" si="40"/>
        <v>2</v>
      </c>
      <c r="S369">
        <f t="shared" si="41"/>
        <v>0</v>
      </c>
      <c r="T369" t="s">
        <v>1753</v>
      </c>
      <c r="U369" t="str">
        <f>VLOOKUP(T369,Sheet3!$A$2:$B$20,2,FALSE)</f>
        <v>Mrs</v>
      </c>
    </row>
    <row r="370" spans="1:21" x14ac:dyDescent="0.3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38"/>
        <v>C</v>
      </c>
      <c r="N370">
        <f t="shared" si="36"/>
        <v>7.2291999999999996</v>
      </c>
      <c r="O370" s="3">
        <f t="shared" si="37"/>
        <v>22.185328947368422</v>
      </c>
      <c r="P370">
        <f t="shared" si="39"/>
        <v>0</v>
      </c>
      <c r="Q370" t="str">
        <f t="shared" si="42"/>
        <v>M</v>
      </c>
      <c r="R370">
        <f t="shared" si="40"/>
        <v>1</v>
      </c>
      <c r="S370">
        <f t="shared" si="41"/>
        <v>1</v>
      </c>
      <c r="T370" t="s">
        <v>1753</v>
      </c>
      <c r="U370" t="str">
        <f>VLOOKUP(T370,Sheet3!$A$2:$B$20,2,FALSE)</f>
        <v>Mrs</v>
      </c>
    </row>
    <row r="371" spans="1:21" x14ac:dyDescent="0.3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38"/>
        <v>Q</v>
      </c>
      <c r="N371">
        <f t="shared" si="36"/>
        <v>7.75</v>
      </c>
      <c r="O371" s="3">
        <f t="shared" si="37"/>
        <v>22.185328947368422</v>
      </c>
      <c r="P371">
        <f t="shared" si="39"/>
        <v>0</v>
      </c>
      <c r="Q371" t="str">
        <f t="shared" si="42"/>
        <v>M</v>
      </c>
      <c r="R371">
        <f t="shared" si="40"/>
        <v>1</v>
      </c>
      <c r="S371">
        <f t="shared" si="41"/>
        <v>1</v>
      </c>
      <c r="T371" t="s">
        <v>1754</v>
      </c>
      <c r="U371" t="str">
        <f>VLOOKUP(T371,Sheet3!$A$2:$B$20,2,FALSE)</f>
        <v>Miss</v>
      </c>
    </row>
    <row r="372" spans="1:21" x14ac:dyDescent="0.3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38"/>
        <v>C</v>
      </c>
      <c r="N372">
        <f t="shared" si="36"/>
        <v>69.3</v>
      </c>
      <c r="O372" s="3">
        <f t="shared" si="37"/>
        <v>24</v>
      </c>
      <c r="P372">
        <f t="shared" si="39"/>
        <v>0</v>
      </c>
      <c r="Q372" t="str">
        <f t="shared" si="42"/>
        <v>B</v>
      </c>
      <c r="R372">
        <f t="shared" si="40"/>
        <v>1</v>
      </c>
      <c r="S372">
        <f t="shared" si="41"/>
        <v>1</v>
      </c>
      <c r="T372" t="s">
        <v>1759</v>
      </c>
      <c r="U372" t="str">
        <f>VLOOKUP(T372,Sheet3!$A$2:$B$20,2,FALSE)</f>
        <v>Mrs</v>
      </c>
    </row>
    <row r="373" spans="1:21" x14ac:dyDescent="0.3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38"/>
        <v>C</v>
      </c>
      <c r="N373">
        <f t="shared" si="36"/>
        <v>55.441699999999997</v>
      </c>
      <c r="O373" s="3">
        <f t="shared" si="37"/>
        <v>25</v>
      </c>
      <c r="P373">
        <f t="shared" si="39"/>
        <v>1</v>
      </c>
      <c r="Q373" t="str">
        <f t="shared" si="42"/>
        <v>E</v>
      </c>
      <c r="R373">
        <f t="shared" si="40"/>
        <v>2</v>
      </c>
      <c r="S373">
        <f t="shared" si="41"/>
        <v>0</v>
      </c>
      <c r="T373" t="s">
        <v>1752</v>
      </c>
      <c r="U373" t="str">
        <f>VLOOKUP(T373,Sheet3!$A$2:$B$20,2,FALSE)</f>
        <v>Mr</v>
      </c>
    </row>
    <row r="374" spans="1:21" x14ac:dyDescent="0.3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38"/>
        <v>S</v>
      </c>
      <c r="N374">
        <f t="shared" si="36"/>
        <v>6.4958</v>
      </c>
      <c r="O374" s="3">
        <f t="shared" si="37"/>
        <v>18</v>
      </c>
      <c r="P374">
        <f t="shared" si="39"/>
        <v>1</v>
      </c>
      <c r="Q374" t="str">
        <f t="shared" si="42"/>
        <v>M</v>
      </c>
      <c r="R374">
        <f t="shared" si="40"/>
        <v>2</v>
      </c>
      <c r="S374">
        <f t="shared" si="41"/>
        <v>0</v>
      </c>
      <c r="T374" t="s">
        <v>1752</v>
      </c>
      <c r="U374" t="str">
        <f>VLOOKUP(T374,Sheet3!$A$2:$B$20,2,FALSE)</f>
        <v>Mr</v>
      </c>
    </row>
    <row r="375" spans="1:21" x14ac:dyDescent="0.3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38"/>
        <v>S</v>
      </c>
      <c r="N375">
        <f t="shared" si="36"/>
        <v>8.0500000000000007</v>
      </c>
      <c r="O375" s="3">
        <f t="shared" si="37"/>
        <v>19</v>
      </c>
      <c r="P375">
        <f t="shared" si="39"/>
        <v>1</v>
      </c>
      <c r="Q375" t="str">
        <f t="shared" si="42"/>
        <v>M</v>
      </c>
      <c r="R375">
        <f t="shared" si="40"/>
        <v>1</v>
      </c>
      <c r="S375">
        <f t="shared" si="41"/>
        <v>1</v>
      </c>
      <c r="T375" t="s">
        <v>1752</v>
      </c>
      <c r="U375" t="str">
        <f>VLOOKUP(T375,Sheet3!$A$2:$B$20,2,FALSE)</f>
        <v>Mr</v>
      </c>
    </row>
    <row r="376" spans="1:21" x14ac:dyDescent="0.3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38"/>
        <v>C</v>
      </c>
      <c r="N376">
        <f t="shared" si="36"/>
        <v>135.63329999999999</v>
      </c>
      <c r="O376" s="3">
        <f t="shared" si="37"/>
        <v>22</v>
      </c>
      <c r="P376">
        <f t="shared" si="39"/>
        <v>1</v>
      </c>
      <c r="Q376" t="str">
        <f t="shared" si="42"/>
        <v>M</v>
      </c>
      <c r="R376">
        <f t="shared" si="40"/>
        <v>1</v>
      </c>
      <c r="S376">
        <f t="shared" si="41"/>
        <v>1</v>
      </c>
      <c r="T376" t="s">
        <v>1752</v>
      </c>
      <c r="U376" t="str">
        <f>VLOOKUP(T376,Sheet3!$A$2:$B$20,2,FALSE)</f>
        <v>Mr</v>
      </c>
    </row>
    <row r="377" spans="1:21" x14ac:dyDescent="0.3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38"/>
        <v>S</v>
      </c>
      <c r="N377">
        <f t="shared" si="36"/>
        <v>21.074999999999999</v>
      </c>
      <c r="O377" s="3">
        <f t="shared" si="37"/>
        <v>3</v>
      </c>
      <c r="P377">
        <f t="shared" si="39"/>
        <v>0</v>
      </c>
      <c r="Q377" t="str">
        <f t="shared" si="42"/>
        <v>M</v>
      </c>
      <c r="R377">
        <f t="shared" si="40"/>
        <v>5</v>
      </c>
      <c r="S377">
        <f t="shared" si="41"/>
        <v>0</v>
      </c>
      <c r="T377" t="s">
        <v>1754</v>
      </c>
      <c r="U377" t="str">
        <f>VLOOKUP(T377,Sheet3!$A$2:$B$20,2,FALSE)</f>
        <v>Miss</v>
      </c>
    </row>
    <row r="378" spans="1:21" x14ac:dyDescent="0.3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38"/>
        <v>C</v>
      </c>
      <c r="N378">
        <f t="shared" si="36"/>
        <v>82.1708</v>
      </c>
      <c r="O378" s="3">
        <f t="shared" si="37"/>
        <v>37.037593984962406</v>
      </c>
      <c r="P378">
        <f t="shared" si="39"/>
        <v>0</v>
      </c>
      <c r="Q378" t="str">
        <f t="shared" si="42"/>
        <v>M</v>
      </c>
      <c r="R378">
        <f t="shared" si="40"/>
        <v>2</v>
      </c>
      <c r="S378">
        <f t="shared" si="41"/>
        <v>0</v>
      </c>
      <c r="T378" t="s">
        <v>1753</v>
      </c>
      <c r="U378" t="str">
        <f>VLOOKUP(T378,Sheet3!$A$2:$B$20,2,FALSE)</f>
        <v>Mrs</v>
      </c>
    </row>
    <row r="379" spans="1:21" x14ac:dyDescent="0.3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38"/>
        <v>S</v>
      </c>
      <c r="N379">
        <f t="shared" si="36"/>
        <v>7.25</v>
      </c>
      <c r="O379" s="3">
        <f t="shared" si="37"/>
        <v>22</v>
      </c>
      <c r="P379">
        <f t="shared" si="39"/>
        <v>0</v>
      </c>
      <c r="Q379" t="str">
        <f t="shared" si="42"/>
        <v>M</v>
      </c>
      <c r="R379">
        <f t="shared" si="40"/>
        <v>1</v>
      </c>
      <c r="S379">
        <f t="shared" si="41"/>
        <v>1</v>
      </c>
      <c r="T379" t="s">
        <v>1754</v>
      </c>
      <c r="U379" t="str">
        <f>VLOOKUP(T379,Sheet3!$A$2:$B$20,2,FALSE)</f>
        <v>Miss</v>
      </c>
    </row>
    <row r="380" spans="1:21" x14ac:dyDescent="0.3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38"/>
        <v>C</v>
      </c>
      <c r="N380">
        <f t="shared" si="36"/>
        <v>211.5</v>
      </c>
      <c r="O380" s="3">
        <f t="shared" si="37"/>
        <v>27</v>
      </c>
      <c r="P380">
        <f t="shared" si="39"/>
        <v>1</v>
      </c>
      <c r="Q380" t="str">
        <f t="shared" si="42"/>
        <v>C</v>
      </c>
      <c r="R380">
        <f t="shared" si="40"/>
        <v>3</v>
      </c>
      <c r="S380">
        <f t="shared" si="41"/>
        <v>0</v>
      </c>
      <c r="T380" t="s">
        <v>1752</v>
      </c>
      <c r="U380" t="str">
        <f>VLOOKUP(T380,Sheet3!$A$2:$B$20,2,FALSE)</f>
        <v>Mr</v>
      </c>
    </row>
    <row r="381" spans="1:21" x14ac:dyDescent="0.3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38"/>
        <v>C</v>
      </c>
      <c r="N381">
        <f t="shared" si="36"/>
        <v>4.0125000000000002</v>
      </c>
      <c r="O381" s="3">
        <f t="shared" si="37"/>
        <v>20</v>
      </c>
      <c r="P381">
        <f t="shared" si="39"/>
        <v>1</v>
      </c>
      <c r="Q381" t="str">
        <f t="shared" si="42"/>
        <v>M</v>
      </c>
      <c r="R381">
        <f t="shared" si="40"/>
        <v>1</v>
      </c>
      <c r="S381">
        <f t="shared" si="41"/>
        <v>1</v>
      </c>
      <c r="T381" t="s">
        <v>1752</v>
      </c>
      <c r="U381" t="str">
        <f>VLOOKUP(T381,Sheet3!$A$2:$B$20,2,FALSE)</f>
        <v>Mr</v>
      </c>
    </row>
    <row r="382" spans="1:21" x14ac:dyDescent="0.3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38"/>
        <v>S</v>
      </c>
      <c r="N382">
        <f t="shared" si="36"/>
        <v>7.7750000000000004</v>
      </c>
      <c r="O382" s="3">
        <f t="shared" si="37"/>
        <v>19</v>
      </c>
      <c r="P382">
        <f t="shared" si="39"/>
        <v>1</v>
      </c>
      <c r="Q382" t="str">
        <f t="shared" si="42"/>
        <v>M</v>
      </c>
      <c r="R382">
        <f t="shared" si="40"/>
        <v>1</v>
      </c>
      <c r="S382">
        <f t="shared" si="41"/>
        <v>1</v>
      </c>
      <c r="T382" t="s">
        <v>1752</v>
      </c>
      <c r="U382" t="str">
        <f>VLOOKUP(T382,Sheet3!$A$2:$B$20,2,FALSE)</f>
        <v>Mr</v>
      </c>
    </row>
    <row r="383" spans="1:21" x14ac:dyDescent="0.3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38"/>
        <v>C</v>
      </c>
      <c r="N383">
        <f t="shared" si="36"/>
        <v>227.52500000000001</v>
      </c>
      <c r="O383" s="3">
        <f t="shared" si="37"/>
        <v>42</v>
      </c>
      <c r="P383">
        <f t="shared" si="39"/>
        <v>0</v>
      </c>
      <c r="Q383" t="str">
        <f t="shared" si="42"/>
        <v>M</v>
      </c>
      <c r="R383">
        <f t="shared" si="40"/>
        <v>1</v>
      </c>
      <c r="S383">
        <f t="shared" si="41"/>
        <v>1</v>
      </c>
      <c r="T383" t="s">
        <v>1754</v>
      </c>
      <c r="U383" t="str">
        <f>VLOOKUP(T383,Sheet3!$A$2:$B$20,2,FALSE)</f>
        <v>Miss</v>
      </c>
    </row>
    <row r="384" spans="1:21" x14ac:dyDescent="0.3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38"/>
        <v>C</v>
      </c>
      <c r="N384">
        <f t="shared" si="36"/>
        <v>15.7417</v>
      </c>
      <c r="O384" s="3">
        <f t="shared" si="37"/>
        <v>1</v>
      </c>
      <c r="P384">
        <f t="shared" si="39"/>
        <v>0</v>
      </c>
      <c r="Q384" t="str">
        <f t="shared" si="42"/>
        <v>M</v>
      </c>
      <c r="R384">
        <f t="shared" si="40"/>
        <v>3</v>
      </c>
      <c r="S384">
        <f t="shared" si="41"/>
        <v>0</v>
      </c>
      <c r="T384" t="s">
        <v>1754</v>
      </c>
      <c r="U384" t="str">
        <f>VLOOKUP(T384,Sheet3!$A$2:$B$20,2,FALSE)</f>
        <v>Miss</v>
      </c>
    </row>
    <row r="385" spans="1:21" x14ac:dyDescent="0.3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38"/>
        <v>S</v>
      </c>
      <c r="N385">
        <f t="shared" si="36"/>
        <v>7.9249999999999998</v>
      </c>
      <c r="O385" s="3">
        <f t="shared" si="37"/>
        <v>32</v>
      </c>
      <c r="P385">
        <f t="shared" si="39"/>
        <v>1</v>
      </c>
      <c r="Q385" t="str">
        <f t="shared" si="42"/>
        <v>M</v>
      </c>
      <c r="R385">
        <f t="shared" si="40"/>
        <v>1</v>
      </c>
      <c r="S385">
        <f t="shared" si="41"/>
        <v>1</v>
      </c>
      <c r="T385" t="s">
        <v>1752</v>
      </c>
      <c r="U385" t="str">
        <f>VLOOKUP(T385,Sheet3!$A$2:$B$20,2,FALSE)</f>
        <v>Mr</v>
      </c>
    </row>
    <row r="386" spans="1:21" x14ac:dyDescent="0.3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38"/>
        <v>S</v>
      </c>
      <c r="N386">
        <f t="shared" si="36"/>
        <v>52</v>
      </c>
      <c r="O386" s="3">
        <f t="shared" si="37"/>
        <v>35</v>
      </c>
      <c r="P386">
        <f t="shared" si="39"/>
        <v>0</v>
      </c>
      <c r="Q386" t="str">
        <f t="shared" si="42"/>
        <v>M</v>
      </c>
      <c r="R386">
        <f t="shared" si="40"/>
        <v>2</v>
      </c>
      <c r="S386">
        <f t="shared" si="41"/>
        <v>0</v>
      </c>
      <c r="T386" t="s">
        <v>1753</v>
      </c>
      <c r="U386" t="str">
        <f>VLOOKUP(T386,Sheet3!$A$2:$B$20,2,FALSE)</f>
        <v>Mrs</v>
      </c>
    </row>
    <row r="387" spans="1:21" x14ac:dyDescent="0.3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38"/>
        <v>S</v>
      </c>
      <c r="N387">
        <f t="shared" ref="N387:N450" si="43">IF(J387="",MEDIAN(Fare),J387)</f>
        <v>7.8958000000000004</v>
      </c>
      <c r="O387" s="3">
        <f t="shared" ref="O387:O450" si="44">IF(F387="",SUMIFS(Avg_Age,Pclass_Age,C387,Sex_Age,E387),F387)</f>
        <v>25.962263610315187</v>
      </c>
      <c r="P387">
        <f t="shared" si="39"/>
        <v>1</v>
      </c>
      <c r="Q387" t="str">
        <f t="shared" si="42"/>
        <v>M</v>
      </c>
      <c r="R387">
        <f t="shared" si="40"/>
        <v>1</v>
      </c>
      <c r="S387">
        <f t="shared" si="41"/>
        <v>1</v>
      </c>
      <c r="T387" t="s">
        <v>1752</v>
      </c>
      <c r="U387" t="str">
        <f>VLOOKUP(T387,Sheet3!$A$2:$B$20,2,FALSE)</f>
        <v>Mr</v>
      </c>
    </row>
    <row r="388" spans="1:21" x14ac:dyDescent="0.3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45">IF(L388="","S",L388)</f>
        <v>S</v>
      </c>
      <c r="N388">
        <f t="shared" si="43"/>
        <v>73.5</v>
      </c>
      <c r="O388" s="3">
        <f t="shared" si="44"/>
        <v>18</v>
      </c>
      <c r="P388">
        <f t="shared" ref="P388:P451" si="46">IF(E388="male",1,0)</f>
        <v>1</v>
      </c>
      <c r="Q388" t="str">
        <f t="shared" si="42"/>
        <v>M</v>
      </c>
      <c r="R388">
        <f t="shared" ref="R388:R451" si="47">SUM(G388:H388,1)</f>
        <v>1</v>
      </c>
      <c r="S388">
        <f t="shared" ref="S388:S451" si="48">IF(R388=1,1,0)</f>
        <v>1</v>
      </c>
      <c r="T388" t="s">
        <v>1752</v>
      </c>
      <c r="U388" t="str">
        <f>VLOOKUP(T388,Sheet3!$A$2:$B$20,2,FALSE)</f>
        <v>Mr</v>
      </c>
    </row>
    <row r="389" spans="1:21" x14ac:dyDescent="0.3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45"/>
        <v>S</v>
      </c>
      <c r="N389">
        <f t="shared" si="43"/>
        <v>46.9</v>
      </c>
      <c r="O389" s="3">
        <f t="shared" si="44"/>
        <v>1</v>
      </c>
      <c r="P389">
        <f t="shared" si="46"/>
        <v>1</v>
      </c>
      <c r="Q389" t="str">
        <f t="shared" ref="Q389:Q452" si="49">IF(K389="","M",LEFT(K389,1))</f>
        <v>M</v>
      </c>
      <c r="R389">
        <f t="shared" si="47"/>
        <v>8</v>
      </c>
      <c r="S389">
        <f t="shared" si="48"/>
        <v>0</v>
      </c>
      <c r="T389" t="s">
        <v>1755</v>
      </c>
      <c r="U389" t="str">
        <f>VLOOKUP(T389,Sheet3!$A$2:$B$20,2,FALSE)</f>
        <v>Master</v>
      </c>
    </row>
    <row r="390" spans="1:21" x14ac:dyDescent="0.3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45"/>
        <v>S</v>
      </c>
      <c r="N390">
        <f t="shared" si="43"/>
        <v>13</v>
      </c>
      <c r="O390" s="3">
        <f t="shared" si="44"/>
        <v>36</v>
      </c>
      <c r="P390">
        <f t="shared" si="46"/>
        <v>0</v>
      </c>
      <c r="Q390" t="str">
        <f t="shared" si="49"/>
        <v>M</v>
      </c>
      <c r="R390">
        <f t="shared" si="47"/>
        <v>1</v>
      </c>
      <c r="S390">
        <f t="shared" si="48"/>
        <v>1</v>
      </c>
      <c r="T390" t="s">
        <v>1754</v>
      </c>
      <c r="U390" t="str">
        <f>VLOOKUP(T390,Sheet3!$A$2:$B$20,2,FALSE)</f>
        <v>Miss</v>
      </c>
    </row>
    <row r="391" spans="1:21" x14ac:dyDescent="0.3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45"/>
        <v>Q</v>
      </c>
      <c r="N391">
        <f t="shared" si="43"/>
        <v>7.7291999999999996</v>
      </c>
      <c r="O391" s="3">
        <f t="shared" si="44"/>
        <v>25.962263610315187</v>
      </c>
      <c r="P391">
        <f t="shared" si="46"/>
        <v>1</v>
      </c>
      <c r="Q391" t="str">
        <f t="shared" si="49"/>
        <v>M</v>
      </c>
      <c r="R391">
        <f t="shared" si="47"/>
        <v>1</v>
      </c>
      <c r="S391">
        <f t="shared" si="48"/>
        <v>1</v>
      </c>
      <c r="T391" t="s">
        <v>1752</v>
      </c>
      <c r="U391" t="str">
        <f>VLOOKUP(T391,Sheet3!$A$2:$B$20,2,FALSE)</f>
        <v>Mr</v>
      </c>
    </row>
    <row r="392" spans="1:21" x14ac:dyDescent="0.3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45"/>
        <v>C</v>
      </c>
      <c r="N392">
        <f t="shared" si="43"/>
        <v>12</v>
      </c>
      <c r="O392" s="3">
        <f t="shared" si="44"/>
        <v>17</v>
      </c>
      <c r="P392">
        <f t="shared" si="46"/>
        <v>0</v>
      </c>
      <c r="Q392" t="str">
        <f t="shared" si="49"/>
        <v>M</v>
      </c>
      <c r="R392">
        <f t="shared" si="47"/>
        <v>1</v>
      </c>
      <c r="S392">
        <f t="shared" si="48"/>
        <v>1</v>
      </c>
      <c r="T392" t="s">
        <v>1754</v>
      </c>
      <c r="U392" t="str">
        <f>VLOOKUP(T392,Sheet3!$A$2:$B$20,2,FALSE)</f>
        <v>Miss</v>
      </c>
    </row>
    <row r="393" spans="1:21" x14ac:dyDescent="0.3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45"/>
        <v>S</v>
      </c>
      <c r="N393">
        <f t="shared" si="43"/>
        <v>120</v>
      </c>
      <c r="O393" s="3">
        <f t="shared" si="44"/>
        <v>36</v>
      </c>
      <c r="P393">
        <f t="shared" si="46"/>
        <v>1</v>
      </c>
      <c r="Q393" t="str">
        <f t="shared" si="49"/>
        <v>B</v>
      </c>
      <c r="R393">
        <f t="shared" si="47"/>
        <v>4</v>
      </c>
      <c r="S393">
        <f t="shared" si="48"/>
        <v>0</v>
      </c>
      <c r="T393" t="s">
        <v>1752</v>
      </c>
      <c r="U393" t="str">
        <f>VLOOKUP(T393,Sheet3!$A$2:$B$20,2,FALSE)</f>
        <v>Mr</v>
      </c>
    </row>
    <row r="394" spans="1:21" x14ac:dyDescent="0.3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45"/>
        <v>S</v>
      </c>
      <c r="N394">
        <f t="shared" si="43"/>
        <v>7.7957999999999998</v>
      </c>
      <c r="O394" s="3">
        <f t="shared" si="44"/>
        <v>21</v>
      </c>
      <c r="P394">
        <f t="shared" si="46"/>
        <v>1</v>
      </c>
      <c r="Q394" t="str">
        <f t="shared" si="49"/>
        <v>M</v>
      </c>
      <c r="R394">
        <f t="shared" si="47"/>
        <v>1</v>
      </c>
      <c r="S394">
        <f t="shared" si="48"/>
        <v>1</v>
      </c>
      <c r="T394" t="s">
        <v>1752</v>
      </c>
      <c r="U394" t="str">
        <f>VLOOKUP(T394,Sheet3!$A$2:$B$20,2,FALSE)</f>
        <v>Mr</v>
      </c>
    </row>
    <row r="395" spans="1:21" x14ac:dyDescent="0.3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45"/>
        <v>S</v>
      </c>
      <c r="N395">
        <f t="shared" si="43"/>
        <v>7.9249999999999998</v>
      </c>
      <c r="O395" s="3">
        <f t="shared" si="44"/>
        <v>28</v>
      </c>
      <c r="P395">
        <f t="shared" si="46"/>
        <v>1</v>
      </c>
      <c r="Q395" t="str">
        <f t="shared" si="49"/>
        <v>M</v>
      </c>
      <c r="R395">
        <f t="shared" si="47"/>
        <v>3</v>
      </c>
      <c r="S395">
        <f t="shared" si="48"/>
        <v>0</v>
      </c>
      <c r="T395" t="s">
        <v>1752</v>
      </c>
      <c r="U395" t="str">
        <f>VLOOKUP(T395,Sheet3!$A$2:$B$20,2,FALSE)</f>
        <v>Mr</v>
      </c>
    </row>
    <row r="396" spans="1:21" x14ac:dyDescent="0.3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45"/>
        <v>C</v>
      </c>
      <c r="N396">
        <f t="shared" si="43"/>
        <v>113.27500000000001</v>
      </c>
      <c r="O396" s="3">
        <f t="shared" si="44"/>
        <v>23</v>
      </c>
      <c r="P396">
        <f t="shared" si="46"/>
        <v>0</v>
      </c>
      <c r="Q396" t="str">
        <f t="shared" si="49"/>
        <v>D</v>
      </c>
      <c r="R396">
        <f t="shared" si="47"/>
        <v>2</v>
      </c>
      <c r="S396">
        <f t="shared" si="48"/>
        <v>0</v>
      </c>
      <c r="T396" t="s">
        <v>1754</v>
      </c>
      <c r="U396" t="str">
        <f>VLOOKUP(T396,Sheet3!$A$2:$B$20,2,FALSE)</f>
        <v>Miss</v>
      </c>
    </row>
    <row r="397" spans="1:21" x14ac:dyDescent="0.3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45"/>
        <v>S</v>
      </c>
      <c r="N397">
        <f t="shared" si="43"/>
        <v>16.7</v>
      </c>
      <c r="O397" s="3">
        <f t="shared" si="44"/>
        <v>24</v>
      </c>
      <c r="P397">
        <f t="shared" si="46"/>
        <v>0</v>
      </c>
      <c r="Q397" t="str">
        <f t="shared" si="49"/>
        <v>G</v>
      </c>
      <c r="R397">
        <f t="shared" si="47"/>
        <v>3</v>
      </c>
      <c r="S397">
        <f t="shared" si="48"/>
        <v>0</v>
      </c>
      <c r="T397" t="s">
        <v>1753</v>
      </c>
      <c r="U397" t="str">
        <f>VLOOKUP(T397,Sheet3!$A$2:$B$20,2,FALSE)</f>
        <v>Mrs</v>
      </c>
    </row>
    <row r="398" spans="1:21" x14ac:dyDescent="0.3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45"/>
        <v>S</v>
      </c>
      <c r="N398">
        <f t="shared" si="43"/>
        <v>7.7957999999999998</v>
      </c>
      <c r="O398" s="3">
        <f t="shared" si="44"/>
        <v>22</v>
      </c>
      <c r="P398">
        <f t="shared" si="46"/>
        <v>1</v>
      </c>
      <c r="Q398" t="str">
        <f t="shared" si="49"/>
        <v>M</v>
      </c>
      <c r="R398">
        <f t="shared" si="47"/>
        <v>1</v>
      </c>
      <c r="S398">
        <f t="shared" si="48"/>
        <v>1</v>
      </c>
      <c r="T398" t="s">
        <v>1752</v>
      </c>
      <c r="U398" t="str">
        <f>VLOOKUP(T398,Sheet3!$A$2:$B$20,2,FALSE)</f>
        <v>Mr</v>
      </c>
    </row>
    <row r="399" spans="1:21" x14ac:dyDescent="0.3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45"/>
        <v>S</v>
      </c>
      <c r="N399">
        <f t="shared" si="43"/>
        <v>7.8541999999999996</v>
      </c>
      <c r="O399" s="3">
        <f t="shared" si="44"/>
        <v>31</v>
      </c>
      <c r="P399">
        <f t="shared" si="46"/>
        <v>0</v>
      </c>
      <c r="Q399" t="str">
        <f t="shared" si="49"/>
        <v>M</v>
      </c>
      <c r="R399">
        <f t="shared" si="47"/>
        <v>1</v>
      </c>
      <c r="S399">
        <f t="shared" si="48"/>
        <v>1</v>
      </c>
      <c r="T399" t="s">
        <v>1754</v>
      </c>
      <c r="U399" t="str">
        <f>VLOOKUP(T399,Sheet3!$A$2:$B$20,2,FALSE)</f>
        <v>Miss</v>
      </c>
    </row>
    <row r="400" spans="1:21" x14ac:dyDescent="0.3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45"/>
        <v>S</v>
      </c>
      <c r="N400">
        <f t="shared" si="43"/>
        <v>26</v>
      </c>
      <c r="O400" s="3">
        <f t="shared" si="44"/>
        <v>46</v>
      </c>
      <c r="P400">
        <f t="shared" si="46"/>
        <v>1</v>
      </c>
      <c r="Q400" t="str">
        <f t="shared" si="49"/>
        <v>M</v>
      </c>
      <c r="R400">
        <f t="shared" si="47"/>
        <v>1</v>
      </c>
      <c r="S400">
        <f t="shared" si="48"/>
        <v>1</v>
      </c>
      <c r="T400" t="s">
        <v>1752</v>
      </c>
      <c r="U400" t="str">
        <f>VLOOKUP(T400,Sheet3!$A$2:$B$20,2,FALSE)</f>
        <v>Mr</v>
      </c>
    </row>
    <row r="401" spans="1:21" x14ac:dyDescent="0.3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45"/>
        <v>S</v>
      </c>
      <c r="N401">
        <f t="shared" si="43"/>
        <v>10.5</v>
      </c>
      <c r="O401" s="3">
        <f t="shared" si="44"/>
        <v>23</v>
      </c>
      <c r="P401">
        <f t="shared" si="46"/>
        <v>1</v>
      </c>
      <c r="Q401" t="str">
        <f t="shared" si="49"/>
        <v>M</v>
      </c>
      <c r="R401">
        <f t="shared" si="47"/>
        <v>1</v>
      </c>
      <c r="S401">
        <f t="shared" si="48"/>
        <v>1</v>
      </c>
      <c r="T401" t="s">
        <v>1758</v>
      </c>
      <c r="U401" t="str">
        <f>VLOOKUP(T401,Sheet3!$A$2:$B$20,2,FALSE)</f>
        <v>Royalty</v>
      </c>
    </row>
    <row r="402" spans="1:21" x14ac:dyDescent="0.3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45"/>
        <v>S</v>
      </c>
      <c r="N402">
        <f t="shared" si="43"/>
        <v>12.65</v>
      </c>
      <c r="O402" s="3">
        <f t="shared" si="44"/>
        <v>28</v>
      </c>
      <c r="P402">
        <f t="shared" si="46"/>
        <v>0</v>
      </c>
      <c r="Q402" t="str">
        <f t="shared" si="49"/>
        <v>M</v>
      </c>
      <c r="R402">
        <f t="shared" si="47"/>
        <v>1</v>
      </c>
      <c r="S402">
        <f t="shared" si="48"/>
        <v>1</v>
      </c>
      <c r="T402" t="s">
        <v>1753</v>
      </c>
      <c r="U402" t="str">
        <f>VLOOKUP(T402,Sheet3!$A$2:$B$20,2,FALSE)</f>
        <v>Mrs</v>
      </c>
    </row>
    <row r="403" spans="1:21" x14ac:dyDescent="0.3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45"/>
        <v>S</v>
      </c>
      <c r="N403">
        <f t="shared" si="43"/>
        <v>7.9249999999999998</v>
      </c>
      <c r="O403" s="3">
        <f t="shared" si="44"/>
        <v>39</v>
      </c>
      <c r="P403">
        <f t="shared" si="46"/>
        <v>1</v>
      </c>
      <c r="Q403" t="str">
        <f t="shared" si="49"/>
        <v>M</v>
      </c>
      <c r="R403">
        <f t="shared" si="47"/>
        <v>1</v>
      </c>
      <c r="S403">
        <f t="shared" si="48"/>
        <v>1</v>
      </c>
      <c r="T403" t="s">
        <v>1752</v>
      </c>
      <c r="U403" t="str">
        <f>VLOOKUP(T403,Sheet3!$A$2:$B$20,2,FALSE)</f>
        <v>Mr</v>
      </c>
    </row>
    <row r="404" spans="1:21" x14ac:dyDescent="0.3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45"/>
        <v>S</v>
      </c>
      <c r="N404">
        <f t="shared" si="43"/>
        <v>8.0500000000000007</v>
      </c>
      <c r="O404" s="3">
        <f t="shared" si="44"/>
        <v>26</v>
      </c>
      <c r="P404">
        <f t="shared" si="46"/>
        <v>1</v>
      </c>
      <c r="Q404" t="str">
        <f t="shared" si="49"/>
        <v>M</v>
      </c>
      <c r="R404">
        <f t="shared" si="47"/>
        <v>1</v>
      </c>
      <c r="S404">
        <f t="shared" si="48"/>
        <v>1</v>
      </c>
      <c r="T404" t="s">
        <v>1752</v>
      </c>
      <c r="U404" t="str">
        <f>VLOOKUP(T404,Sheet3!$A$2:$B$20,2,FALSE)</f>
        <v>Mr</v>
      </c>
    </row>
    <row r="405" spans="1:21" x14ac:dyDescent="0.3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45"/>
        <v>S</v>
      </c>
      <c r="N405">
        <f t="shared" si="43"/>
        <v>9.8249999999999993</v>
      </c>
      <c r="O405" s="3">
        <f t="shared" si="44"/>
        <v>21</v>
      </c>
      <c r="P405">
        <f t="shared" si="46"/>
        <v>0</v>
      </c>
      <c r="Q405" t="str">
        <f t="shared" si="49"/>
        <v>M</v>
      </c>
      <c r="R405">
        <f t="shared" si="47"/>
        <v>2</v>
      </c>
      <c r="S405">
        <f t="shared" si="48"/>
        <v>0</v>
      </c>
      <c r="T405" t="s">
        <v>1754</v>
      </c>
      <c r="U405" t="str">
        <f>VLOOKUP(T405,Sheet3!$A$2:$B$20,2,FALSE)</f>
        <v>Miss</v>
      </c>
    </row>
    <row r="406" spans="1:21" x14ac:dyDescent="0.3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45"/>
        <v>S</v>
      </c>
      <c r="N406">
        <f t="shared" si="43"/>
        <v>15.85</v>
      </c>
      <c r="O406" s="3">
        <f t="shared" si="44"/>
        <v>28</v>
      </c>
      <c r="P406">
        <f t="shared" si="46"/>
        <v>1</v>
      </c>
      <c r="Q406" t="str">
        <f t="shared" si="49"/>
        <v>M</v>
      </c>
      <c r="R406">
        <f t="shared" si="47"/>
        <v>2</v>
      </c>
      <c r="S406">
        <f t="shared" si="48"/>
        <v>0</v>
      </c>
      <c r="T406" t="s">
        <v>1752</v>
      </c>
      <c r="U406" t="str">
        <f>VLOOKUP(T406,Sheet3!$A$2:$B$20,2,FALSE)</f>
        <v>Mr</v>
      </c>
    </row>
    <row r="407" spans="1:21" x14ac:dyDescent="0.3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45"/>
        <v>S</v>
      </c>
      <c r="N407">
        <f t="shared" si="43"/>
        <v>8.6624999999999996</v>
      </c>
      <c r="O407" s="3">
        <f t="shared" si="44"/>
        <v>20</v>
      </c>
      <c r="P407">
        <f t="shared" si="46"/>
        <v>0</v>
      </c>
      <c r="Q407" t="str">
        <f t="shared" si="49"/>
        <v>M</v>
      </c>
      <c r="R407">
        <f t="shared" si="47"/>
        <v>1</v>
      </c>
      <c r="S407">
        <f t="shared" si="48"/>
        <v>1</v>
      </c>
      <c r="T407" t="s">
        <v>1754</v>
      </c>
      <c r="U407" t="str">
        <f>VLOOKUP(T407,Sheet3!$A$2:$B$20,2,FALSE)</f>
        <v>Miss</v>
      </c>
    </row>
    <row r="408" spans="1:21" x14ac:dyDescent="0.3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45"/>
        <v>S</v>
      </c>
      <c r="N408">
        <f t="shared" si="43"/>
        <v>21</v>
      </c>
      <c r="O408" s="3">
        <f t="shared" si="44"/>
        <v>34</v>
      </c>
      <c r="P408">
        <f t="shared" si="46"/>
        <v>1</v>
      </c>
      <c r="Q408" t="str">
        <f t="shared" si="49"/>
        <v>M</v>
      </c>
      <c r="R408">
        <f t="shared" si="47"/>
        <v>2</v>
      </c>
      <c r="S408">
        <f t="shared" si="48"/>
        <v>0</v>
      </c>
      <c r="T408" t="s">
        <v>1752</v>
      </c>
      <c r="U408" t="str">
        <f>VLOOKUP(T408,Sheet3!$A$2:$B$20,2,FALSE)</f>
        <v>Mr</v>
      </c>
    </row>
    <row r="409" spans="1:21" x14ac:dyDescent="0.3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45"/>
        <v>S</v>
      </c>
      <c r="N409">
        <f t="shared" si="43"/>
        <v>7.75</v>
      </c>
      <c r="O409" s="3">
        <f t="shared" si="44"/>
        <v>51</v>
      </c>
      <c r="P409">
        <f t="shared" si="46"/>
        <v>1</v>
      </c>
      <c r="Q409" t="str">
        <f t="shared" si="49"/>
        <v>M</v>
      </c>
      <c r="R409">
        <f t="shared" si="47"/>
        <v>1</v>
      </c>
      <c r="S409">
        <f t="shared" si="48"/>
        <v>1</v>
      </c>
      <c r="T409" t="s">
        <v>1752</v>
      </c>
      <c r="U409" t="str">
        <f>VLOOKUP(T409,Sheet3!$A$2:$B$20,2,FALSE)</f>
        <v>Mr</v>
      </c>
    </row>
    <row r="410" spans="1:21" x14ac:dyDescent="0.3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45"/>
        <v>S</v>
      </c>
      <c r="N410">
        <f t="shared" si="43"/>
        <v>18.75</v>
      </c>
      <c r="O410" s="3">
        <f t="shared" si="44"/>
        <v>3</v>
      </c>
      <c r="P410">
        <f t="shared" si="46"/>
        <v>1</v>
      </c>
      <c r="Q410" t="str">
        <f t="shared" si="49"/>
        <v>M</v>
      </c>
      <c r="R410">
        <f t="shared" si="47"/>
        <v>3</v>
      </c>
      <c r="S410">
        <f t="shared" si="48"/>
        <v>0</v>
      </c>
      <c r="T410" t="s">
        <v>1755</v>
      </c>
      <c r="U410" t="str">
        <f>VLOOKUP(T410,Sheet3!$A$2:$B$20,2,FALSE)</f>
        <v>Master</v>
      </c>
    </row>
    <row r="411" spans="1:21" x14ac:dyDescent="0.3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45"/>
        <v>S</v>
      </c>
      <c r="N411">
        <f t="shared" si="43"/>
        <v>7.7750000000000004</v>
      </c>
      <c r="O411" s="3">
        <f t="shared" si="44"/>
        <v>21</v>
      </c>
      <c r="P411">
        <f t="shared" si="46"/>
        <v>1</v>
      </c>
      <c r="Q411" t="str">
        <f t="shared" si="49"/>
        <v>M</v>
      </c>
      <c r="R411">
        <f t="shared" si="47"/>
        <v>1</v>
      </c>
      <c r="S411">
        <f t="shared" si="48"/>
        <v>1</v>
      </c>
      <c r="T411" t="s">
        <v>1752</v>
      </c>
      <c r="U411" t="str">
        <f>VLOOKUP(T411,Sheet3!$A$2:$B$20,2,FALSE)</f>
        <v>Mr</v>
      </c>
    </row>
    <row r="412" spans="1:21" x14ac:dyDescent="0.3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45"/>
        <v>S</v>
      </c>
      <c r="N412">
        <f t="shared" si="43"/>
        <v>25.466699999999999</v>
      </c>
      <c r="O412" s="3">
        <f t="shared" si="44"/>
        <v>22.185328947368422</v>
      </c>
      <c r="P412">
        <f t="shared" si="46"/>
        <v>0</v>
      </c>
      <c r="Q412" t="str">
        <f t="shared" si="49"/>
        <v>M</v>
      </c>
      <c r="R412">
        <f t="shared" si="47"/>
        <v>5</v>
      </c>
      <c r="S412">
        <f t="shared" si="48"/>
        <v>0</v>
      </c>
      <c r="T412" t="s">
        <v>1754</v>
      </c>
      <c r="U412" t="str">
        <f>VLOOKUP(T412,Sheet3!$A$2:$B$20,2,FALSE)</f>
        <v>Miss</v>
      </c>
    </row>
    <row r="413" spans="1:21" x14ac:dyDescent="0.3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45"/>
        <v>S</v>
      </c>
      <c r="N413">
        <f t="shared" si="43"/>
        <v>7.8958000000000004</v>
      </c>
      <c r="O413" s="3">
        <f t="shared" si="44"/>
        <v>25.962263610315187</v>
      </c>
      <c r="P413">
        <f t="shared" si="46"/>
        <v>1</v>
      </c>
      <c r="Q413" t="str">
        <f t="shared" si="49"/>
        <v>M</v>
      </c>
      <c r="R413">
        <f t="shared" si="47"/>
        <v>1</v>
      </c>
      <c r="S413">
        <f t="shared" si="48"/>
        <v>1</v>
      </c>
      <c r="T413" t="s">
        <v>1752</v>
      </c>
      <c r="U413" t="str">
        <f>VLOOKUP(T413,Sheet3!$A$2:$B$20,2,FALSE)</f>
        <v>Mr</v>
      </c>
    </row>
    <row r="414" spans="1:21" x14ac:dyDescent="0.3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45"/>
        <v>Q</v>
      </c>
      <c r="N414">
        <f t="shared" si="43"/>
        <v>6.8582999999999998</v>
      </c>
      <c r="O414" s="3">
        <f t="shared" si="44"/>
        <v>25.962263610315187</v>
      </c>
      <c r="P414">
        <f t="shared" si="46"/>
        <v>1</v>
      </c>
      <c r="Q414" t="str">
        <f t="shared" si="49"/>
        <v>M</v>
      </c>
      <c r="R414">
        <f t="shared" si="47"/>
        <v>1</v>
      </c>
      <c r="S414">
        <f t="shared" si="48"/>
        <v>1</v>
      </c>
      <c r="T414" t="s">
        <v>1752</v>
      </c>
      <c r="U414" t="str">
        <f>VLOOKUP(T414,Sheet3!$A$2:$B$20,2,FALSE)</f>
        <v>Mr</v>
      </c>
    </row>
    <row r="415" spans="1:21" x14ac:dyDescent="0.3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45"/>
        <v>Q</v>
      </c>
      <c r="N415">
        <f t="shared" si="43"/>
        <v>90</v>
      </c>
      <c r="O415" s="3">
        <f t="shared" si="44"/>
        <v>33</v>
      </c>
      <c r="P415">
        <f t="shared" si="46"/>
        <v>0</v>
      </c>
      <c r="Q415" t="str">
        <f t="shared" si="49"/>
        <v>C</v>
      </c>
      <c r="R415">
        <f t="shared" si="47"/>
        <v>2</v>
      </c>
      <c r="S415">
        <f t="shared" si="48"/>
        <v>0</v>
      </c>
      <c r="T415" t="s">
        <v>1754</v>
      </c>
      <c r="U415" t="str">
        <f>VLOOKUP(T415,Sheet3!$A$2:$B$20,2,FALSE)</f>
        <v>Miss</v>
      </c>
    </row>
    <row r="416" spans="1:21" x14ac:dyDescent="0.3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45"/>
        <v>S</v>
      </c>
      <c r="N416">
        <f t="shared" si="43"/>
        <v>0</v>
      </c>
      <c r="O416" s="3">
        <f t="shared" si="44"/>
        <v>30.815379746835443</v>
      </c>
      <c r="P416">
        <f t="shared" si="46"/>
        <v>1</v>
      </c>
      <c r="Q416" t="str">
        <f t="shared" si="49"/>
        <v>M</v>
      </c>
      <c r="R416">
        <f t="shared" si="47"/>
        <v>1</v>
      </c>
      <c r="S416">
        <f t="shared" si="48"/>
        <v>1</v>
      </c>
      <c r="T416" t="s">
        <v>1752</v>
      </c>
      <c r="U416" t="str">
        <f>VLOOKUP(T416,Sheet3!$A$2:$B$20,2,FALSE)</f>
        <v>Mr</v>
      </c>
    </row>
    <row r="417" spans="1:21" x14ac:dyDescent="0.3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45"/>
        <v>S</v>
      </c>
      <c r="N417">
        <f t="shared" si="43"/>
        <v>7.9249999999999998</v>
      </c>
      <c r="O417" s="3">
        <f t="shared" si="44"/>
        <v>44</v>
      </c>
      <c r="P417">
        <f t="shared" si="46"/>
        <v>1</v>
      </c>
      <c r="Q417" t="str">
        <f t="shared" si="49"/>
        <v>M</v>
      </c>
      <c r="R417">
        <f t="shared" si="47"/>
        <v>1</v>
      </c>
      <c r="S417">
        <f t="shared" si="48"/>
        <v>1</v>
      </c>
      <c r="T417" t="s">
        <v>1752</v>
      </c>
      <c r="U417" t="str">
        <f>VLOOKUP(T417,Sheet3!$A$2:$B$20,2,FALSE)</f>
        <v>Mr</v>
      </c>
    </row>
    <row r="418" spans="1:21" x14ac:dyDescent="0.3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45"/>
        <v>S</v>
      </c>
      <c r="N418">
        <f t="shared" si="43"/>
        <v>8.0500000000000007</v>
      </c>
      <c r="O418" s="3">
        <f t="shared" si="44"/>
        <v>22.185328947368422</v>
      </c>
      <c r="P418">
        <f t="shared" si="46"/>
        <v>0</v>
      </c>
      <c r="Q418" t="str">
        <f t="shared" si="49"/>
        <v>M</v>
      </c>
      <c r="R418">
        <f t="shared" si="47"/>
        <v>1</v>
      </c>
      <c r="S418">
        <f t="shared" si="48"/>
        <v>1</v>
      </c>
      <c r="T418" t="s">
        <v>1753</v>
      </c>
      <c r="U418" t="str">
        <f>VLOOKUP(T418,Sheet3!$A$2:$B$20,2,FALSE)</f>
        <v>Mrs</v>
      </c>
    </row>
    <row r="419" spans="1:21" x14ac:dyDescent="0.3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45"/>
        <v>S</v>
      </c>
      <c r="N419">
        <f t="shared" si="43"/>
        <v>32.5</v>
      </c>
      <c r="O419" s="3">
        <f t="shared" si="44"/>
        <v>34</v>
      </c>
      <c r="P419">
        <f t="shared" si="46"/>
        <v>0</v>
      </c>
      <c r="Q419" t="str">
        <f t="shared" si="49"/>
        <v>M</v>
      </c>
      <c r="R419">
        <f t="shared" si="47"/>
        <v>3</v>
      </c>
      <c r="S419">
        <f t="shared" si="48"/>
        <v>0</v>
      </c>
      <c r="T419" t="s">
        <v>1753</v>
      </c>
      <c r="U419" t="str">
        <f>VLOOKUP(T419,Sheet3!$A$2:$B$20,2,FALSE)</f>
        <v>Mrs</v>
      </c>
    </row>
    <row r="420" spans="1:21" x14ac:dyDescent="0.3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45"/>
        <v>S</v>
      </c>
      <c r="N420">
        <f t="shared" si="43"/>
        <v>13</v>
      </c>
      <c r="O420" s="3">
        <f t="shared" si="44"/>
        <v>18</v>
      </c>
      <c r="P420">
        <f t="shared" si="46"/>
        <v>0</v>
      </c>
      <c r="Q420" t="str">
        <f t="shared" si="49"/>
        <v>M</v>
      </c>
      <c r="R420">
        <f t="shared" si="47"/>
        <v>3</v>
      </c>
      <c r="S420">
        <f t="shared" si="48"/>
        <v>0</v>
      </c>
      <c r="T420" t="s">
        <v>1754</v>
      </c>
      <c r="U420" t="str">
        <f>VLOOKUP(T420,Sheet3!$A$2:$B$20,2,FALSE)</f>
        <v>Miss</v>
      </c>
    </row>
    <row r="421" spans="1:21" x14ac:dyDescent="0.3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45"/>
        <v>S</v>
      </c>
      <c r="N421">
        <f t="shared" si="43"/>
        <v>13</v>
      </c>
      <c r="O421" s="3">
        <f t="shared" si="44"/>
        <v>30</v>
      </c>
      <c r="P421">
        <f t="shared" si="46"/>
        <v>1</v>
      </c>
      <c r="Q421" t="str">
        <f t="shared" si="49"/>
        <v>M</v>
      </c>
      <c r="R421">
        <f t="shared" si="47"/>
        <v>1</v>
      </c>
      <c r="S421">
        <f t="shared" si="48"/>
        <v>1</v>
      </c>
      <c r="T421" t="s">
        <v>1752</v>
      </c>
      <c r="U421" t="str">
        <f>VLOOKUP(T421,Sheet3!$A$2:$B$20,2,FALSE)</f>
        <v>Mr</v>
      </c>
    </row>
    <row r="422" spans="1:21" x14ac:dyDescent="0.3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45"/>
        <v>S</v>
      </c>
      <c r="N422">
        <f t="shared" si="43"/>
        <v>24.15</v>
      </c>
      <c r="O422" s="3">
        <f t="shared" si="44"/>
        <v>10</v>
      </c>
      <c r="P422">
        <f t="shared" si="46"/>
        <v>0</v>
      </c>
      <c r="Q422" t="str">
        <f t="shared" si="49"/>
        <v>M</v>
      </c>
      <c r="R422">
        <f t="shared" si="47"/>
        <v>3</v>
      </c>
      <c r="S422">
        <f t="shared" si="48"/>
        <v>0</v>
      </c>
      <c r="T422" t="s">
        <v>1754</v>
      </c>
      <c r="U422" t="str">
        <f>VLOOKUP(T422,Sheet3!$A$2:$B$20,2,FALSE)</f>
        <v>Miss</v>
      </c>
    </row>
    <row r="423" spans="1:21" x14ac:dyDescent="0.3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45"/>
        <v>C</v>
      </c>
      <c r="N423">
        <f t="shared" si="43"/>
        <v>7.8958000000000004</v>
      </c>
      <c r="O423" s="3">
        <f t="shared" si="44"/>
        <v>25.962263610315187</v>
      </c>
      <c r="P423">
        <f t="shared" si="46"/>
        <v>1</v>
      </c>
      <c r="Q423" t="str">
        <f t="shared" si="49"/>
        <v>M</v>
      </c>
      <c r="R423">
        <f t="shared" si="47"/>
        <v>1</v>
      </c>
      <c r="S423">
        <f t="shared" si="48"/>
        <v>1</v>
      </c>
      <c r="T423" t="s">
        <v>1752</v>
      </c>
      <c r="U423" t="str">
        <f>VLOOKUP(T423,Sheet3!$A$2:$B$20,2,FALSE)</f>
        <v>Mr</v>
      </c>
    </row>
    <row r="424" spans="1:21" x14ac:dyDescent="0.3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45"/>
        <v>Q</v>
      </c>
      <c r="N424">
        <f t="shared" si="43"/>
        <v>7.7332999999999998</v>
      </c>
      <c r="O424" s="3">
        <f t="shared" si="44"/>
        <v>21</v>
      </c>
      <c r="P424">
        <f t="shared" si="46"/>
        <v>1</v>
      </c>
      <c r="Q424" t="str">
        <f t="shared" si="49"/>
        <v>M</v>
      </c>
      <c r="R424">
        <f t="shared" si="47"/>
        <v>1</v>
      </c>
      <c r="S424">
        <f t="shared" si="48"/>
        <v>1</v>
      </c>
      <c r="T424" t="s">
        <v>1752</v>
      </c>
      <c r="U424" t="str">
        <f>VLOOKUP(T424,Sheet3!$A$2:$B$20,2,FALSE)</f>
        <v>Mr</v>
      </c>
    </row>
    <row r="425" spans="1:21" x14ac:dyDescent="0.3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45"/>
        <v>S</v>
      </c>
      <c r="N425">
        <f t="shared" si="43"/>
        <v>7.875</v>
      </c>
      <c r="O425" s="3">
        <f t="shared" si="44"/>
        <v>29</v>
      </c>
      <c r="P425">
        <f t="shared" si="46"/>
        <v>1</v>
      </c>
      <c r="Q425" t="str">
        <f t="shared" si="49"/>
        <v>M</v>
      </c>
      <c r="R425">
        <f t="shared" si="47"/>
        <v>1</v>
      </c>
      <c r="S425">
        <f t="shared" si="48"/>
        <v>1</v>
      </c>
      <c r="T425" t="s">
        <v>1752</v>
      </c>
      <c r="U425" t="str">
        <f>VLOOKUP(T425,Sheet3!$A$2:$B$20,2,FALSE)</f>
        <v>Mr</v>
      </c>
    </row>
    <row r="426" spans="1:21" x14ac:dyDescent="0.3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45"/>
        <v>S</v>
      </c>
      <c r="N426">
        <f t="shared" si="43"/>
        <v>14.4</v>
      </c>
      <c r="O426" s="3">
        <f t="shared" si="44"/>
        <v>28</v>
      </c>
      <c r="P426">
        <f t="shared" si="46"/>
        <v>0</v>
      </c>
      <c r="Q426" t="str">
        <f t="shared" si="49"/>
        <v>M</v>
      </c>
      <c r="R426">
        <f t="shared" si="47"/>
        <v>3</v>
      </c>
      <c r="S426">
        <f t="shared" si="48"/>
        <v>0</v>
      </c>
      <c r="T426" t="s">
        <v>1753</v>
      </c>
      <c r="U426" t="str">
        <f>VLOOKUP(T426,Sheet3!$A$2:$B$20,2,FALSE)</f>
        <v>Mrs</v>
      </c>
    </row>
    <row r="427" spans="1:21" x14ac:dyDescent="0.3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45"/>
        <v>S</v>
      </c>
      <c r="N427">
        <f t="shared" si="43"/>
        <v>20.212499999999999</v>
      </c>
      <c r="O427" s="3">
        <f t="shared" si="44"/>
        <v>18</v>
      </c>
      <c r="P427">
        <f t="shared" si="46"/>
        <v>1</v>
      </c>
      <c r="Q427" t="str">
        <f t="shared" si="49"/>
        <v>M</v>
      </c>
      <c r="R427">
        <f t="shared" si="47"/>
        <v>3</v>
      </c>
      <c r="S427">
        <f t="shared" si="48"/>
        <v>0</v>
      </c>
      <c r="T427" t="s">
        <v>1752</v>
      </c>
      <c r="U427" t="str">
        <f>VLOOKUP(T427,Sheet3!$A$2:$B$20,2,FALSE)</f>
        <v>Mr</v>
      </c>
    </row>
    <row r="428" spans="1:21" x14ac:dyDescent="0.3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45"/>
        <v>S</v>
      </c>
      <c r="N428">
        <f t="shared" si="43"/>
        <v>7.25</v>
      </c>
      <c r="O428" s="3">
        <f t="shared" si="44"/>
        <v>25.962263610315187</v>
      </c>
      <c r="P428">
        <f t="shared" si="46"/>
        <v>1</v>
      </c>
      <c r="Q428" t="str">
        <f t="shared" si="49"/>
        <v>M</v>
      </c>
      <c r="R428">
        <f t="shared" si="47"/>
        <v>1</v>
      </c>
      <c r="S428">
        <f t="shared" si="48"/>
        <v>1</v>
      </c>
      <c r="T428" t="s">
        <v>1752</v>
      </c>
      <c r="U428" t="str">
        <f>VLOOKUP(T428,Sheet3!$A$2:$B$20,2,FALSE)</f>
        <v>Mr</v>
      </c>
    </row>
    <row r="429" spans="1:21" x14ac:dyDescent="0.3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45"/>
        <v>S</v>
      </c>
      <c r="N429">
        <f t="shared" si="43"/>
        <v>26</v>
      </c>
      <c r="O429" s="3">
        <f t="shared" si="44"/>
        <v>28</v>
      </c>
      <c r="P429">
        <f t="shared" si="46"/>
        <v>0</v>
      </c>
      <c r="Q429" t="str">
        <f t="shared" si="49"/>
        <v>M</v>
      </c>
      <c r="R429">
        <f t="shared" si="47"/>
        <v>2</v>
      </c>
      <c r="S429">
        <f t="shared" si="48"/>
        <v>0</v>
      </c>
      <c r="T429" t="s">
        <v>1753</v>
      </c>
      <c r="U429" t="str">
        <f>VLOOKUP(T429,Sheet3!$A$2:$B$20,2,FALSE)</f>
        <v>Mrs</v>
      </c>
    </row>
    <row r="430" spans="1:21" x14ac:dyDescent="0.3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45"/>
        <v>S</v>
      </c>
      <c r="N430">
        <f t="shared" si="43"/>
        <v>26</v>
      </c>
      <c r="O430" s="3">
        <f t="shared" si="44"/>
        <v>19</v>
      </c>
      <c r="P430">
        <f t="shared" si="46"/>
        <v>0</v>
      </c>
      <c r="Q430" t="str">
        <f t="shared" si="49"/>
        <v>M</v>
      </c>
      <c r="R430">
        <f t="shared" si="47"/>
        <v>1</v>
      </c>
      <c r="S430">
        <f t="shared" si="48"/>
        <v>1</v>
      </c>
      <c r="T430" t="s">
        <v>1754</v>
      </c>
      <c r="U430" t="str">
        <f>VLOOKUP(T430,Sheet3!$A$2:$B$20,2,FALSE)</f>
        <v>Miss</v>
      </c>
    </row>
    <row r="431" spans="1:21" x14ac:dyDescent="0.3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45"/>
        <v>Q</v>
      </c>
      <c r="N431">
        <f t="shared" si="43"/>
        <v>7.75</v>
      </c>
      <c r="O431" s="3">
        <f t="shared" si="44"/>
        <v>25.962263610315187</v>
      </c>
      <c r="P431">
        <f t="shared" si="46"/>
        <v>1</v>
      </c>
      <c r="Q431" t="str">
        <f t="shared" si="49"/>
        <v>M</v>
      </c>
      <c r="R431">
        <f t="shared" si="47"/>
        <v>1</v>
      </c>
      <c r="S431">
        <f t="shared" si="48"/>
        <v>1</v>
      </c>
      <c r="T431" t="s">
        <v>1752</v>
      </c>
      <c r="U431" t="str">
        <f>VLOOKUP(T431,Sheet3!$A$2:$B$20,2,FALSE)</f>
        <v>Mr</v>
      </c>
    </row>
    <row r="432" spans="1:21" x14ac:dyDescent="0.3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45"/>
        <v>S</v>
      </c>
      <c r="N432">
        <f t="shared" si="43"/>
        <v>8.0500000000000007</v>
      </c>
      <c r="O432" s="3">
        <f t="shared" si="44"/>
        <v>32</v>
      </c>
      <c r="P432">
        <f t="shared" si="46"/>
        <v>1</v>
      </c>
      <c r="Q432" t="str">
        <f t="shared" si="49"/>
        <v>E</v>
      </c>
      <c r="R432">
        <f t="shared" si="47"/>
        <v>1</v>
      </c>
      <c r="S432">
        <f t="shared" si="48"/>
        <v>1</v>
      </c>
      <c r="T432" t="s">
        <v>1752</v>
      </c>
      <c r="U432" t="str">
        <f>VLOOKUP(T432,Sheet3!$A$2:$B$20,2,FALSE)</f>
        <v>Mr</v>
      </c>
    </row>
    <row r="433" spans="1:21" x14ac:dyDescent="0.3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45"/>
        <v>S</v>
      </c>
      <c r="N433">
        <f t="shared" si="43"/>
        <v>26.55</v>
      </c>
      <c r="O433" s="3">
        <f t="shared" si="44"/>
        <v>28</v>
      </c>
      <c r="P433">
        <f t="shared" si="46"/>
        <v>1</v>
      </c>
      <c r="Q433" t="str">
        <f t="shared" si="49"/>
        <v>C</v>
      </c>
      <c r="R433">
        <f t="shared" si="47"/>
        <v>1</v>
      </c>
      <c r="S433">
        <f t="shared" si="48"/>
        <v>1</v>
      </c>
      <c r="T433" t="s">
        <v>1752</v>
      </c>
      <c r="U433" t="str">
        <f>VLOOKUP(T433,Sheet3!$A$2:$B$20,2,FALSE)</f>
        <v>Mr</v>
      </c>
    </row>
    <row r="434" spans="1:21" x14ac:dyDescent="0.3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45"/>
        <v>S</v>
      </c>
      <c r="N434">
        <f t="shared" si="43"/>
        <v>16.100000000000001</v>
      </c>
      <c r="O434" s="3">
        <f t="shared" si="44"/>
        <v>22.185328947368422</v>
      </c>
      <c r="P434">
        <f t="shared" si="46"/>
        <v>0</v>
      </c>
      <c r="Q434" t="str">
        <f t="shared" si="49"/>
        <v>M</v>
      </c>
      <c r="R434">
        <f t="shared" si="47"/>
        <v>2</v>
      </c>
      <c r="S434">
        <f t="shared" si="48"/>
        <v>0</v>
      </c>
      <c r="T434" t="s">
        <v>1753</v>
      </c>
      <c r="U434" t="str">
        <f>VLOOKUP(T434,Sheet3!$A$2:$B$20,2,FALSE)</f>
        <v>Mrs</v>
      </c>
    </row>
    <row r="435" spans="1:21" x14ac:dyDescent="0.3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45"/>
        <v>S</v>
      </c>
      <c r="N435">
        <f t="shared" si="43"/>
        <v>26</v>
      </c>
      <c r="O435" s="3">
        <f t="shared" si="44"/>
        <v>42</v>
      </c>
      <c r="P435">
        <f t="shared" si="46"/>
        <v>0</v>
      </c>
      <c r="Q435" t="str">
        <f t="shared" si="49"/>
        <v>M</v>
      </c>
      <c r="R435">
        <f t="shared" si="47"/>
        <v>2</v>
      </c>
      <c r="S435">
        <f t="shared" si="48"/>
        <v>0</v>
      </c>
      <c r="T435" t="s">
        <v>1753</v>
      </c>
      <c r="U435" t="str">
        <f>VLOOKUP(T435,Sheet3!$A$2:$B$20,2,FALSE)</f>
        <v>Mrs</v>
      </c>
    </row>
    <row r="436" spans="1:21" x14ac:dyDescent="0.3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45"/>
        <v>S</v>
      </c>
      <c r="N436">
        <f t="shared" si="43"/>
        <v>7.125</v>
      </c>
      <c r="O436" s="3">
        <f t="shared" si="44"/>
        <v>17</v>
      </c>
      <c r="P436">
        <f t="shared" si="46"/>
        <v>1</v>
      </c>
      <c r="Q436" t="str">
        <f t="shared" si="49"/>
        <v>M</v>
      </c>
      <c r="R436">
        <f t="shared" si="47"/>
        <v>1</v>
      </c>
      <c r="S436">
        <f t="shared" si="48"/>
        <v>1</v>
      </c>
      <c r="T436" t="s">
        <v>1752</v>
      </c>
      <c r="U436" t="str">
        <f>VLOOKUP(T436,Sheet3!$A$2:$B$20,2,FALSE)</f>
        <v>Mr</v>
      </c>
    </row>
    <row r="437" spans="1:21" x14ac:dyDescent="0.3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45"/>
        <v>S</v>
      </c>
      <c r="N437">
        <f t="shared" si="43"/>
        <v>55.9</v>
      </c>
      <c r="O437" s="3">
        <f t="shared" si="44"/>
        <v>50</v>
      </c>
      <c r="P437">
        <f t="shared" si="46"/>
        <v>1</v>
      </c>
      <c r="Q437" t="str">
        <f t="shared" si="49"/>
        <v>E</v>
      </c>
      <c r="R437">
        <f t="shared" si="47"/>
        <v>2</v>
      </c>
      <c r="S437">
        <f t="shared" si="48"/>
        <v>0</v>
      </c>
      <c r="T437" t="s">
        <v>1752</v>
      </c>
      <c r="U437" t="str">
        <f>VLOOKUP(T437,Sheet3!$A$2:$B$20,2,FALSE)</f>
        <v>Mr</v>
      </c>
    </row>
    <row r="438" spans="1:21" x14ac:dyDescent="0.3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45"/>
        <v>S</v>
      </c>
      <c r="N438">
        <f t="shared" si="43"/>
        <v>120</v>
      </c>
      <c r="O438" s="3">
        <f t="shared" si="44"/>
        <v>14</v>
      </c>
      <c r="P438">
        <f t="shared" si="46"/>
        <v>0</v>
      </c>
      <c r="Q438" t="str">
        <f t="shared" si="49"/>
        <v>B</v>
      </c>
      <c r="R438">
        <f t="shared" si="47"/>
        <v>4</v>
      </c>
      <c r="S438">
        <f t="shared" si="48"/>
        <v>0</v>
      </c>
      <c r="T438" t="s">
        <v>1754</v>
      </c>
      <c r="U438" t="str">
        <f>VLOOKUP(T438,Sheet3!$A$2:$B$20,2,FALSE)</f>
        <v>Miss</v>
      </c>
    </row>
    <row r="439" spans="1:21" x14ac:dyDescent="0.3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45"/>
        <v>S</v>
      </c>
      <c r="N439">
        <f t="shared" si="43"/>
        <v>34.375</v>
      </c>
      <c r="O439" s="3">
        <f t="shared" si="44"/>
        <v>21</v>
      </c>
      <c r="P439">
        <f t="shared" si="46"/>
        <v>0</v>
      </c>
      <c r="Q439" t="str">
        <f t="shared" si="49"/>
        <v>M</v>
      </c>
      <c r="R439">
        <f t="shared" si="47"/>
        <v>5</v>
      </c>
      <c r="S439">
        <f t="shared" si="48"/>
        <v>0</v>
      </c>
      <c r="T439" t="s">
        <v>1754</v>
      </c>
      <c r="U439" t="str">
        <f>VLOOKUP(T439,Sheet3!$A$2:$B$20,2,FALSE)</f>
        <v>Miss</v>
      </c>
    </row>
    <row r="440" spans="1:21" x14ac:dyDescent="0.3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45"/>
        <v>S</v>
      </c>
      <c r="N440">
        <f t="shared" si="43"/>
        <v>18.75</v>
      </c>
      <c r="O440" s="3">
        <f t="shared" si="44"/>
        <v>24</v>
      </c>
      <c r="P440">
        <f t="shared" si="46"/>
        <v>0</v>
      </c>
      <c r="Q440" t="str">
        <f t="shared" si="49"/>
        <v>M</v>
      </c>
      <c r="R440">
        <f t="shared" si="47"/>
        <v>6</v>
      </c>
      <c r="S440">
        <f t="shared" si="48"/>
        <v>0</v>
      </c>
      <c r="T440" t="s">
        <v>1753</v>
      </c>
      <c r="U440" t="str">
        <f>VLOOKUP(T440,Sheet3!$A$2:$B$20,2,FALSE)</f>
        <v>Mrs</v>
      </c>
    </row>
    <row r="441" spans="1:21" x14ac:dyDescent="0.3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45"/>
        <v>S</v>
      </c>
      <c r="N441">
        <f t="shared" si="43"/>
        <v>263</v>
      </c>
      <c r="O441" s="3">
        <f t="shared" si="44"/>
        <v>64</v>
      </c>
      <c r="P441">
        <f t="shared" si="46"/>
        <v>1</v>
      </c>
      <c r="Q441" t="str">
        <f t="shared" si="49"/>
        <v>C</v>
      </c>
      <c r="R441">
        <f t="shared" si="47"/>
        <v>6</v>
      </c>
      <c r="S441">
        <f t="shared" si="48"/>
        <v>0</v>
      </c>
      <c r="T441" t="s">
        <v>1752</v>
      </c>
      <c r="U441" t="str">
        <f>VLOOKUP(T441,Sheet3!$A$2:$B$20,2,FALSE)</f>
        <v>Mr</v>
      </c>
    </row>
    <row r="442" spans="1:21" x14ac:dyDescent="0.3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45"/>
        <v>S</v>
      </c>
      <c r="N442">
        <f t="shared" si="43"/>
        <v>10.5</v>
      </c>
      <c r="O442" s="3">
        <f t="shared" si="44"/>
        <v>31</v>
      </c>
      <c r="P442">
        <f t="shared" si="46"/>
        <v>1</v>
      </c>
      <c r="Q442" t="str">
        <f t="shared" si="49"/>
        <v>M</v>
      </c>
      <c r="R442">
        <f t="shared" si="47"/>
        <v>1</v>
      </c>
      <c r="S442">
        <f t="shared" si="48"/>
        <v>1</v>
      </c>
      <c r="T442" t="s">
        <v>1752</v>
      </c>
      <c r="U442" t="str">
        <f>VLOOKUP(T442,Sheet3!$A$2:$B$20,2,FALSE)</f>
        <v>Mr</v>
      </c>
    </row>
    <row r="443" spans="1:21" x14ac:dyDescent="0.3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45"/>
        <v>S</v>
      </c>
      <c r="N443">
        <f t="shared" si="43"/>
        <v>26.25</v>
      </c>
      <c r="O443" s="3">
        <f t="shared" si="44"/>
        <v>45</v>
      </c>
      <c r="P443">
        <f t="shared" si="46"/>
        <v>0</v>
      </c>
      <c r="Q443" t="str">
        <f t="shared" si="49"/>
        <v>M</v>
      </c>
      <c r="R443">
        <f t="shared" si="47"/>
        <v>3</v>
      </c>
      <c r="S443">
        <f t="shared" si="48"/>
        <v>0</v>
      </c>
      <c r="T443" t="s">
        <v>1753</v>
      </c>
      <c r="U443" t="str">
        <f>VLOOKUP(T443,Sheet3!$A$2:$B$20,2,FALSE)</f>
        <v>Mrs</v>
      </c>
    </row>
    <row r="444" spans="1:21" x14ac:dyDescent="0.3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45"/>
        <v>S</v>
      </c>
      <c r="N444">
        <f t="shared" si="43"/>
        <v>9.5</v>
      </c>
      <c r="O444" s="3">
        <f t="shared" si="44"/>
        <v>20</v>
      </c>
      <c r="P444">
        <f t="shared" si="46"/>
        <v>1</v>
      </c>
      <c r="Q444" t="str">
        <f t="shared" si="49"/>
        <v>M</v>
      </c>
      <c r="R444">
        <f t="shared" si="47"/>
        <v>1</v>
      </c>
      <c r="S444">
        <f t="shared" si="48"/>
        <v>1</v>
      </c>
      <c r="T444" t="s">
        <v>1752</v>
      </c>
      <c r="U444" t="str">
        <f>VLOOKUP(T444,Sheet3!$A$2:$B$20,2,FALSE)</f>
        <v>Mr</v>
      </c>
    </row>
    <row r="445" spans="1:21" x14ac:dyDescent="0.3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45"/>
        <v>S</v>
      </c>
      <c r="N445">
        <f t="shared" si="43"/>
        <v>7.7750000000000004</v>
      </c>
      <c r="O445" s="3">
        <f t="shared" si="44"/>
        <v>25</v>
      </c>
      <c r="P445">
        <f t="shared" si="46"/>
        <v>1</v>
      </c>
      <c r="Q445" t="str">
        <f t="shared" si="49"/>
        <v>M</v>
      </c>
      <c r="R445">
        <f t="shared" si="47"/>
        <v>2</v>
      </c>
      <c r="S445">
        <f t="shared" si="48"/>
        <v>0</v>
      </c>
      <c r="T445" t="s">
        <v>1752</v>
      </c>
      <c r="U445" t="str">
        <f>VLOOKUP(T445,Sheet3!$A$2:$B$20,2,FALSE)</f>
        <v>Mr</v>
      </c>
    </row>
    <row r="446" spans="1:21" x14ac:dyDescent="0.3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45"/>
        <v>S</v>
      </c>
      <c r="N446">
        <f t="shared" si="43"/>
        <v>13</v>
      </c>
      <c r="O446" s="3">
        <f t="shared" si="44"/>
        <v>28</v>
      </c>
      <c r="P446">
        <f t="shared" si="46"/>
        <v>0</v>
      </c>
      <c r="Q446" t="str">
        <f t="shared" si="49"/>
        <v>M</v>
      </c>
      <c r="R446">
        <f t="shared" si="47"/>
        <v>1</v>
      </c>
      <c r="S446">
        <f t="shared" si="48"/>
        <v>1</v>
      </c>
      <c r="T446" t="s">
        <v>1760</v>
      </c>
      <c r="U446" t="str">
        <f>VLOOKUP(T446,Sheet3!$A$2:$B$20,2,FALSE)</f>
        <v>Miss</v>
      </c>
    </row>
    <row r="447" spans="1:21" x14ac:dyDescent="0.3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45"/>
        <v>S</v>
      </c>
      <c r="N447">
        <f t="shared" si="43"/>
        <v>8.1125000000000007</v>
      </c>
      <c r="O447" s="3">
        <f t="shared" si="44"/>
        <v>25.962263610315187</v>
      </c>
      <c r="P447">
        <f t="shared" si="46"/>
        <v>1</v>
      </c>
      <c r="Q447" t="str">
        <f t="shared" si="49"/>
        <v>M</v>
      </c>
      <c r="R447">
        <f t="shared" si="47"/>
        <v>1</v>
      </c>
      <c r="S447">
        <f t="shared" si="48"/>
        <v>1</v>
      </c>
      <c r="T447" t="s">
        <v>1752</v>
      </c>
      <c r="U447" t="str">
        <f>VLOOKUP(T447,Sheet3!$A$2:$B$20,2,FALSE)</f>
        <v>Mr</v>
      </c>
    </row>
    <row r="448" spans="1:21" x14ac:dyDescent="0.3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45"/>
        <v>S</v>
      </c>
      <c r="N448">
        <f t="shared" si="43"/>
        <v>81.8583</v>
      </c>
      <c r="O448" s="3">
        <f t="shared" si="44"/>
        <v>4</v>
      </c>
      <c r="P448">
        <f t="shared" si="46"/>
        <v>1</v>
      </c>
      <c r="Q448" t="str">
        <f t="shared" si="49"/>
        <v>A</v>
      </c>
      <c r="R448">
        <f t="shared" si="47"/>
        <v>3</v>
      </c>
      <c r="S448">
        <f t="shared" si="48"/>
        <v>0</v>
      </c>
      <c r="T448" t="s">
        <v>1755</v>
      </c>
      <c r="U448" t="str">
        <f>VLOOKUP(T448,Sheet3!$A$2:$B$20,2,FALSE)</f>
        <v>Master</v>
      </c>
    </row>
    <row r="449" spans="1:21" x14ac:dyDescent="0.3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45"/>
        <v>S</v>
      </c>
      <c r="N449">
        <f t="shared" si="43"/>
        <v>19.5</v>
      </c>
      <c r="O449" s="3">
        <f t="shared" si="44"/>
        <v>13</v>
      </c>
      <c r="P449">
        <f t="shared" si="46"/>
        <v>0</v>
      </c>
      <c r="Q449" t="str">
        <f t="shared" si="49"/>
        <v>M</v>
      </c>
      <c r="R449">
        <f t="shared" si="47"/>
        <v>2</v>
      </c>
      <c r="S449">
        <f t="shared" si="48"/>
        <v>0</v>
      </c>
      <c r="T449" t="s">
        <v>1754</v>
      </c>
      <c r="U449" t="str">
        <f>VLOOKUP(T449,Sheet3!$A$2:$B$20,2,FALSE)</f>
        <v>Miss</v>
      </c>
    </row>
    <row r="450" spans="1:21" x14ac:dyDescent="0.3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45"/>
        <v>S</v>
      </c>
      <c r="N450">
        <f t="shared" si="43"/>
        <v>26.55</v>
      </c>
      <c r="O450" s="3">
        <f t="shared" si="44"/>
        <v>34</v>
      </c>
      <c r="P450">
        <f t="shared" si="46"/>
        <v>1</v>
      </c>
      <c r="Q450" t="str">
        <f t="shared" si="49"/>
        <v>M</v>
      </c>
      <c r="R450">
        <f t="shared" si="47"/>
        <v>1</v>
      </c>
      <c r="S450">
        <f t="shared" si="48"/>
        <v>1</v>
      </c>
      <c r="T450" t="s">
        <v>1752</v>
      </c>
      <c r="U450" t="str">
        <f>VLOOKUP(T450,Sheet3!$A$2:$B$20,2,FALSE)</f>
        <v>Mr</v>
      </c>
    </row>
    <row r="451" spans="1:21" x14ac:dyDescent="0.3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45"/>
        <v>C</v>
      </c>
      <c r="N451">
        <f t="shared" ref="N451:N514" si="50">IF(J451="",MEDIAN(Fare),J451)</f>
        <v>19.258299999999998</v>
      </c>
      <c r="O451" s="3">
        <f t="shared" ref="O451:O514" si="51">IF(F451="",SUMIFS(Avg_Age,Pclass_Age,C451,Sex_Age,E451),F451)</f>
        <v>5</v>
      </c>
      <c r="P451">
        <f t="shared" si="46"/>
        <v>0</v>
      </c>
      <c r="Q451" t="str">
        <f t="shared" si="49"/>
        <v>M</v>
      </c>
      <c r="R451">
        <f t="shared" si="47"/>
        <v>4</v>
      </c>
      <c r="S451">
        <f t="shared" si="48"/>
        <v>0</v>
      </c>
      <c r="T451" t="s">
        <v>1754</v>
      </c>
      <c r="U451" t="str">
        <f>VLOOKUP(T451,Sheet3!$A$2:$B$20,2,FALSE)</f>
        <v>Miss</v>
      </c>
    </row>
    <row r="452" spans="1:21" x14ac:dyDescent="0.3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52">IF(L452="","S",L452)</f>
        <v>S</v>
      </c>
      <c r="N452">
        <f t="shared" si="50"/>
        <v>30.5</v>
      </c>
      <c r="O452" s="3">
        <f t="shared" si="51"/>
        <v>52</v>
      </c>
      <c r="P452">
        <f t="shared" ref="P452:P515" si="53">IF(E452="male",1,0)</f>
        <v>1</v>
      </c>
      <c r="Q452" t="str">
        <f t="shared" si="49"/>
        <v>C</v>
      </c>
      <c r="R452">
        <f t="shared" ref="R452:R515" si="54">SUM(G452:H452,1)</f>
        <v>1</v>
      </c>
      <c r="S452">
        <f t="shared" ref="S452:S515" si="55">IF(R452=1,1,0)</f>
        <v>1</v>
      </c>
      <c r="T452" t="s">
        <v>1761</v>
      </c>
      <c r="U452" t="str">
        <f>VLOOKUP(T452,Sheet3!$A$2:$B$20,2,FALSE)</f>
        <v>Royalty</v>
      </c>
    </row>
    <row r="453" spans="1:21" x14ac:dyDescent="0.3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52"/>
        <v>S</v>
      </c>
      <c r="N453">
        <f t="shared" si="50"/>
        <v>27.75</v>
      </c>
      <c r="O453" s="3">
        <f t="shared" si="51"/>
        <v>36</v>
      </c>
      <c r="P453">
        <f t="shared" si="53"/>
        <v>1</v>
      </c>
      <c r="Q453" t="str">
        <f t="shared" ref="Q453:Q516" si="56">IF(K453="","M",LEFT(K453,1))</f>
        <v>M</v>
      </c>
      <c r="R453">
        <f t="shared" si="54"/>
        <v>4</v>
      </c>
      <c r="S453">
        <f t="shared" si="55"/>
        <v>0</v>
      </c>
      <c r="T453" t="s">
        <v>1752</v>
      </c>
      <c r="U453" t="str">
        <f>VLOOKUP(T453,Sheet3!$A$2:$B$20,2,FALSE)</f>
        <v>Mr</v>
      </c>
    </row>
    <row r="454" spans="1:21" x14ac:dyDescent="0.3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52"/>
        <v>S</v>
      </c>
      <c r="N454">
        <f t="shared" si="50"/>
        <v>19.966699999999999</v>
      </c>
      <c r="O454" s="3">
        <f t="shared" si="51"/>
        <v>25.962263610315187</v>
      </c>
      <c r="P454">
        <f t="shared" si="53"/>
        <v>1</v>
      </c>
      <c r="Q454" t="str">
        <f t="shared" si="56"/>
        <v>M</v>
      </c>
      <c r="R454">
        <f t="shared" si="54"/>
        <v>2</v>
      </c>
      <c r="S454">
        <f t="shared" si="55"/>
        <v>0</v>
      </c>
      <c r="T454" t="s">
        <v>1752</v>
      </c>
      <c r="U454" t="str">
        <f>VLOOKUP(T454,Sheet3!$A$2:$B$20,2,FALSE)</f>
        <v>Mr</v>
      </c>
    </row>
    <row r="455" spans="1:21" x14ac:dyDescent="0.3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52"/>
        <v>C</v>
      </c>
      <c r="N455">
        <f t="shared" si="50"/>
        <v>27.75</v>
      </c>
      <c r="O455" s="3">
        <f t="shared" si="51"/>
        <v>30</v>
      </c>
      <c r="P455">
        <f t="shared" si="53"/>
        <v>1</v>
      </c>
      <c r="Q455" t="str">
        <f t="shared" si="56"/>
        <v>C</v>
      </c>
      <c r="R455">
        <f t="shared" si="54"/>
        <v>1</v>
      </c>
      <c r="S455">
        <f t="shared" si="55"/>
        <v>1</v>
      </c>
      <c r="T455" t="s">
        <v>1752</v>
      </c>
      <c r="U455" t="str">
        <f>VLOOKUP(T455,Sheet3!$A$2:$B$20,2,FALSE)</f>
        <v>Mr</v>
      </c>
    </row>
    <row r="456" spans="1:21" x14ac:dyDescent="0.3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52"/>
        <v>C</v>
      </c>
      <c r="N456">
        <f t="shared" si="50"/>
        <v>89.104200000000006</v>
      </c>
      <c r="O456" s="3">
        <f t="shared" si="51"/>
        <v>49</v>
      </c>
      <c r="P456">
        <f t="shared" si="53"/>
        <v>1</v>
      </c>
      <c r="Q456" t="str">
        <f t="shared" si="56"/>
        <v>C</v>
      </c>
      <c r="R456">
        <f t="shared" si="54"/>
        <v>2</v>
      </c>
      <c r="S456">
        <f t="shared" si="55"/>
        <v>0</v>
      </c>
      <c r="T456" t="s">
        <v>1752</v>
      </c>
      <c r="U456" t="str">
        <f>VLOOKUP(T456,Sheet3!$A$2:$B$20,2,FALSE)</f>
        <v>Mr</v>
      </c>
    </row>
    <row r="457" spans="1:21" x14ac:dyDescent="0.3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52"/>
        <v>S</v>
      </c>
      <c r="N457">
        <f t="shared" si="50"/>
        <v>8.0500000000000007</v>
      </c>
      <c r="O457" s="3">
        <f t="shared" si="51"/>
        <v>25.962263610315187</v>
      </c>
      <c r="P457">
        <f t="shared" si="53"/>
        <v>1</v>
      </c>
      <c r="Q457" t="str">
        <f t="shared" si="56"/>
        <v>M</v>
      </c>
      <c r="R457">
        <f t="shared" si="54"/>
        <v>1</v>
      </c>
      <c r="S457">
        <f t="shared" si="55"/>
        <v>1</v>
      </c>
      <c r="T457" t="s">
        <v>1752</v>
      </c>
      <c r="U457" t="str">
        <f>VLOOKUP(T457,Sheet3!$A$2:$B$20,2,FALSE)</f>
        <v>Mr</v>
      </c>
    </row>
    <row r="458" spans="1:21" x14ac:dyDescent="0.3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52"/>
        <v>C</v>
      </c>
      <c r="N458">
        <f t="shared" si="50"/>
        <v>7.8958000000000004</v>
      </c>
      <c r="O458" s="3">
        <f t="shared" si="51"/>
        <v>29</v>
      </c>
      <c r="P458">
        <f t="shared" si="53"/>
        <v>1</v>
      </c>
      <c r="Q458" t="str">
        <f t="shared" si="56"/>
        <v>M</v>
      </c>
      <c r="R458">
        <f t="shared" si="54"/>
        <v>1</v>
      </c>
      <c r="S458">
        <f t="shared" si="55"/>
        <v>1</v>
      </c>
      <c r="T458" t="s">
        <v>1752</v>
      </c>
      <c r="U458" t="str">
        <f>VLOOKUP(T458,Sheet3!$A$2:$B$20,2,FALSE)</f>
        <v>Mr</v>
      </c>
    </row>
    <row r="459" spans="1:21" x14ac:dyDescent="0.3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52"/>
        <v>S</v>
      </c>
      <c r="N459">
        <f t="shared" si="50"/>
        <v>26.55</v>
      </c>
      <c r="O459" s="3">
        <f t="shared" si="51"/>
        <v>65</v>
      </c>
      <c r="P459">
        <f t="shared" si="53"/>
        <v>1</v>
      </c>
      <c r="Q459" t="str">
        <f t="shared" si="56"/>
        <v>E</v>
      </c>
      <c r="R459">
        <f t="shared" si="54"/>
        <v>1</v>
      </c>
      <c r="S459">
        <f t="shared" si="55"/>
        <v>1</v>
      </c>
      <c r="T459" t="s">
        <v>1752</v>
      </c>
      <c r="U459" t="str">
        <f>VLOOKUP(T459,Sheet3!$A$2:$B$20,2,FALSE)</f>
        <v>Mr</v>
      </c>
    </row>
    <row r="460" spans="1:21" x14ac:dyDescent="0.3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52"/>
        <v>S</v>
      </c>
      <c r="N460">
        <f t="shared" si="50"/>
        <v>51.862499999999997</v>
      </c>
      <c r="O460" s="3">
        <f t="shared" si="51"/>
        <v>37.037593984962406</v>
      </c>
      <c r="P460">
        <f t="shared" si="53"/>
        <v>0</v>
      </c>
      <c r="Q460" t="str">
        <f t="shared" si="56"/>
        <v>D</v>
      </c>
      <c r="R460">
        <f t="shared" si="54"/>
        <v>2</v>
      </c>
      <c r="S460">
        <f t="shared" si="55"/>
        <v>0</v>
      </c>
      <c r="T460" t="s">
        <v>1753</v>
      </c>
      <c r="U460" t="str">
        <f>VLOOKUP(T460,Sheet3!$A$2:$B$20,2,FALSE)</f>
        <v>Mrs</v>
      </c>
    </row>
    <row r="461" spans="1:21" x14ac:dyDescent="0.3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52"/>
        <v>S</v>
      </c>
      <c r="N461">
        <f t="shared" si="50"/>
        <v>10.5</v>
      </c>
      <c r="O461" s="3">
        <f t="shared" si="51"/>
        <v>50</v>
      </c>
      <c r="P461">
        <f t="shared" si="53"/>
        <v>0</v>
      </c>
      <c r="Q461" t="str">
        <f t="shared" si="56"/>
        <v>M</v>
      </c>
      <c r="R461">
        <f t="shared" si="54"/>
        <v>1</v>
      </c>
      <c r="S461">
        <f t="shared" si="55"/>
        <v>1</v>
      </c>
      <c r="T461" t="s">
        <v>1754</v>
      </c>
      <c r="U461" t="str">
        <f>VLOOKUP(T461,Sheet3!$A$2:$B$20,2,FALSE)</f>
        <v>Miss</v>
      </c>
    </row>
    <row r="462" spans="1:21" x14ac:dyDescent="0.3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52"/>
        <v>Q</v>
      </c>
      <c r="N462">
        <f t="shared" si="50"/>
        <v>7.75</v>
      </c>
      <c r="O462" s="3">
        <f t="shared" si="51"/>
        <v>25.962263610315187</v>
      </c>
      <c r="P462">
        <f t="shared" si="53"/>
        <v>1</v>
      </c>
      <c r="Q462" t="str">
        <f t="shared" si="56"/>
        <v>M</v>
      </c>
      <c r="R462">
        <f t="shared" si="54"/>
        <v>1</v>
      </c>
      <c r="S462">
        <f t="shared" si="55"/>
        <v>1</v>
      </c>
      <c r="T462" t="s">
        <v>1752</v>
      </c>
      <c r="U462" t="str">
        <f>VLOOKUP(T462,Sheet3!$A$2:$B$20,2,FALSE)</f>
        <v>Mr</v>
      </c>
    </row>
    <row r="463" spans="1:21" x14ac:dyDescent="0.3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52"/>
        <v>S</v>
      </c>
      <c r="N463">
        <f t="shared" si="50"/>
        <v>26.55</v>
      </c>
      <c r="O463" s="3">
        <f t="shared" si="51"/>
        <v>48</v>
      </c>
      <c r="P463">
        <f t="shared" si="53"/>
        <v>1</v>
      </c>
      <c r="Q463" t="str">
        <f t="shared" si="56"/>
        <v>E</v>
      </c>
      <c r="R463">
        <f t="shared" si="54"/>
        <v>1</v>
      </c>
      <c r="S463">
        <f t="shared" si="55"/>
        <v>1</v>
      </c>
      <c r="T463" t="s">
        <v>1752</v>
      </c>
      <c r="U463" t="str">
        <f>VLOOKUP(T463,Sheet3!$A$2:$B$20,2,FALSE)</f>
        <v>Mr</v>
      </c>
    </row>
    <row r="464" spans="1:21" x14ac:dyDescent="0.3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52"/>
        <v>S</v>
      </c>
      <c r="N464">
        <f t="shared" si="50"/>
        <v>8.0500000000000007</v>
      </c>
      <c r="O464" s="3">
        <f t="shared" si="51"/>
        <v>34</v>
      </c>
      <c r="P464">
        <f t="shared" si="53"/>
        <v>1</v>
      </c>
      <c r="Q464" t="str">
        <f t="shared" si="56"/>
        <v>M</v>
      </c>
      <c r="R464">
        <f t="shared" si="54"/>
        <v>1</v>
      </c>
      <c r="S464">
        <f t="shared" si="55"/>
        <v>1</v>
      </c>
      <c r="T464" t="s">
        <v>1752</v>
      </c>
      <c r="U464" t="str">
        <f>VLOOKUP(T464,Sheet3!$A$2:$B$20,2,FALSE)</f>
        <v>Mr</v>
      </c>
    </row>
    <row r="465" spans="1:21" x14ac:dyDescent="0.3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52"/>
        <v>S</v>
      </c>
      <c r="N465">
        <f t="shared" si="50"/>
        <v>38.5</v>
      </c>
      <c r="O465" s="3">
        <f t="shared" si="51"/>
        <v>47</v>
      </c>
      <c r="P465">
        <f t="shared" si="53"/>
        <v>1</v>
      </c>
      <c r="Q465" t="str">
        <f t="shared" si="56"/>
        <v>E</v>
      </c>
      <c r="R465">
        <f t="shared" si="54"/>
        <v>1</v>
      </c>
      <c r="S465">
        <f t="shared" si="55"/>
        <v>1</v>
      </c>
      <c r="T465" t="s">
        <v>1752</v>
      </c>
      <c r="U465" t="str">
        <f>VLOOKUP(T465,Sheet3!$A$2:$B$20,2,FALSE)</f>
        <v>Mr</v>
      </c>
    </row>
    <row r="466" spans="1:21" x14ac:dyDescent="0.3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52"/>
        <v>S</v>
      </c>
      <c r="N466">
        <f t="shared" si="50"/>
        <v>13</v>
      </c>
      <c r="O466" s="3">
        <f t="shared" si="51"/>
        <v>48</v>
      </c>
      <c r="P466">
        <f t="shared" si="53"/>
        <v>1</v>
      </c>
      <c r="Q466" t="str">
        <f t="shared" si="56"/>
        <v>M</v>
      </c>
      <c r="R466">
        <f t="shared" si="54"/>
        <v>1</v>
      </c>
      <c r="S466">
        <f t="shared" si="55"/>
        <v>1</v>
      </c>
      <c r="T466" t="s">
        <v>1752</v>
      </c>
      <c r="U466" t="str">
        <f>VLOOKUP(T466,Sheet3!$A$2:$B$20,2,FALSE)</f>
        <v>Mr</v>
      </c>
    </row>
    <row r="467" spans="1:21" x14ac:dyDescent="0.3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52"/>
        <v>S</v>
      </c>
      <c r="N467">
        <f t="shared" si="50"/>
        <v>8.0500000000000007</v>
      </c>
      <c r="O467" s="3">
        <f t="shared" si="51"/>
        <v>25.962263610315187</v>
      </c>
      <c r="P467">
        <f t="shared" si="53"/>
        <v>1</v>
      </c>
      <c r="Q467" t="str">
        <f t="shared" si="56"/>
        <v>M</v>
      </c>
      <c r="R467">
        <f t="shared" si="54"/>
        <v>1</v>
      </c>
      <c r="S467">
        <f t="shared" si="55"/>
        <v>1</v>
      </c>
      <c r="T467" t="s">
        <v>1752</v>
      </c>
      <c r="U467" t="str">
        <f>VLOOKUP(T467,Sheet3!$A$2:$B$20,2,FALSE)</f>
        <v>Mr</v>
      </c>
    </row>
    <row r="468" spans="1:21" x14ac:dyDescent="0.3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52"/>
        <v>S</v>
      </c>
      <c r="N468">
        <f t="shared" si="50"/>
        <v>7.05</v>
      </c>
      <c r="O468" s="3">
        <f t="shared" si="51"/>
        <v>38</v>
      </c>
      <c r="P468">
        <f t="shared" si="53"/>
        <v>1</v>
      </c>
      <c r="Q468" t="str">
        <f t="shared" si="56"/>
        <v>M</v>
      </c>
      <c r="R468">
        <f t="shared" si="54"/>
        <v>1</v>
      </c>
      <c r="S468">
        <f t="shared" si="55"/>
        <v>1</v>
      </c>
      <c r="T468" t="s">
        <v>1752</v>
      </c>
      <c r="U468" t="str">
        <f>VLOOKUP(T468,Sheet3!$A$2:$B$20,2,FALSE)</f>
        <v>Mr</v>
      </c>
    </row>
    <row r="469" spans="1:21" x14ac:dyDescent="0.3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52"/>
        <v>S</v>
      </c>
      <c r="N469">
        <f t="shared" si="50"/>
        <v>0</v>
      </c>
      <c r="O469" s="3">
        <f t="shared" si="51"/>
        <v>30.815379746835443</v>
      </c>
      <c r="P469">
        <f t="shared" si="53"/>
        <v>1</v>
      </c>
      <c r="Q469" t="str">
        <f t="shared" si="56"/>
        <v>M</v>
      </c>
      <c r="R469">
        <f t="shared" si="54"/>
        <v>1</v>
      </c>
      <c r="S469">
        <f t="shared" si="55"/>
        <v>1</v>
      </c>
      <c r="T469" t="s">
        <v>1752</v>
      </c>
      <c r="U469" t="str">
        <f>VLOOKUP(T469,Sheet3!$A$2:$B$20,2,FALSE)</f>
        <v>Mr</v>
      </c>
    </row>
    <row r="470" spans="1:21" x14ac:dyDescent="0.3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52"/>
        <v>S</v>
      </c>
      <c r="N470">
        <f t="shared" si="50"/>
        <v>26.55</v>
      </c>
      <c r="O470" s="3">
        <f t="shared" si="51"/>
        <v>56</v>
      </c>
      <c r="P470">
        <f t="shared" si="53"/>
        <v>1</v>
      </c>
      <c r="Q470" t="str">
        <f t="shared" si="56"/>
        <v>M</v>
      </c>
      <c r="R470">
        <f t="shared" si="54"/>
        <v>1</v>
      </c>
      <c r="S470">
        <f t="shared" si="55"/>
        <v>1</v>
      </c>
      <c r="T470" t="s">
        <v>1752</v>
      </c>
      <c r="U470" t="str">
        <f>VLOOKUP(T470,Sheet3!$A$2:$B$20,2,FALSE)</f>
        <v>Mr</v>
      </c>
    </row>
    <row r="471" spans="1:21" x14ac:dyDescent="0.3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52"/>
        <v>Q</v>
      </c>
      <c r="N471">
        <f t="shared" si="50"/>
        <v>7.7249999999999996</v>
      </c>
      <c r="O471" s="3">
        <f t="shared" si="51"/>
        <v>25.962263610315187</v>
      </c>
      <c r="P471">
        <f t="shared" si="53"/>
        <v>1</v>
      </c>
      <c r="Q471" t="str">
        <f t="shared" si="56"/>
        <v>M</v>
      </c>
      <c r="R471">
        <f t="shared" si="54"/>
        <v>1</v>
      </c>
      <c r="S471">
        <f t="shared" si="55"/>
        <v>1</v>
      </c>
      <c r="T471" t="s">
        <v>1752</v>
      </c>
      <c r="U471" t="str">
        <f>VLOOKUP(T471,Sheet3!$A$2:$B$20,2,FALSE)</f>
        <v>Mr</v>
      </c>
    </row>
    <row r="472" spans="1:21" x14ac:dyDescent="0.3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52"/>
        <v>C</v>
      </c>
      <c r="N472">
        <f t="shared" si="50"/>
        <v>19.258299999999998</v>
      </c>
      <c r="O472" s="3">
        <f t="shared" si="51"/>
        <v>0.75</v>
      </c>
      <c r="P472">
        <f t="shared" si="53"/>
        <v>0</v>
      </c>
      <c r="Q472" t="str">
        <f t="shared" si="56"/>
        <v>M</v>
      </c>
      <c r="R472">
        <f t="shared" si="54"/>
        <v>4</v>
      </c>
      <c r="S472">
        <f t="shared" si="55"/>
        <v>0</v>
      </c>
      <c r="T472" t="s">
        <v>1754</v>
      </c>
      <c r="U472" t="str">
        <f>VLOOKUP(T472,Sheet3!$A$2:$B$20,2,FALSE)</f>
        <v>Miss</v>
      </c>
    </row>
    <row r="473" spans="1:21" x14ac:dyDescent="0.3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52"/>
        <v>S</v>
      </c>
      <c r="N473">
        <f t="shared" si="50"/>
        <v>7.25</v>
      </c>
      <c r="O473" s="3">
        <f t="shared" si="51"/>
        <v>25.962263610315187</v>
      </c>
      <c r="P473">
        <f t="shared" si="53"/>
        <v>1</v>
      </c>
      <c r="Q473" t="str">
        <f t="shared" si="56"/>
        <v>M</v>
      </c>
      <c r="R473">
        <f t="shared" si="54"/>
        <v>1</v>
      </c>
      <c r="S473">
        <f t="shared" si="55"/>
        <v>1</v>
      </c>
      <c r="T473" t="s">
        <v>1752</v>
      </c>
      <c r="U473" t="str">
        <f>VLOOKUP(T473,Sheet3!$A$2:$B$20,2,FALSE)</f>
        <v>Mr</v>
      </c>
    </row>
    <row r="474" spans="1:21" x14ac:dyDescent="0.3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52"/>
        <v>S</v>
      </c>
      <c r="N474">
        <f t="shared" si="50"/>
        <v>8.6624999999999996</v>
      </c>
      <c r="O474" s="3">
        <f t="shared" si="51"/>
        <v>38</v>
      </c>
      <c r="P474">
        <f t="shared" si="53"/>
        <v>1</v>
      </c>
      <c r="Q474" t="str">
        <f t="shared" si="56"/>
        <v>M</v>
      </c>
      <c r="R474">
        <f t="shared" si="54"/>
        <v>1</v>
      </c>
      <c r="S474">
        <f t="shared" si="55"/>
        <v>1</v>
      </c>
      <c r="T474" t="s">
        <v>1752</v>
      </c>
      <c r="U474" t="str">
        <f>VLOOKUP(T474,Sheet3!$A$2:$B$20,2,FALSE)</f>
        <v>Mr</v>
      </c>
    </row>
    <row r="475" spans="1:21" x14ac:dyDescent="0.3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52"/>
        <v>S</v>
      </c>
      <c r="N475">
        <f t="shared" si="50"/>
        <v>27.75</v>
      </c>
      <c r="O475" s="3">
        <f t="shared" si="51"/>
        <v>33</v>
      </c>
      <c r="P475">
        <f t="shared" si="53"/>
        <v>0</v>
      </c>
      <c r="Q475" t="str">
        <f t="shared" si="56"/>
        <v>M</v>
      </c>
      <c r="R475">
        <f t="shared" si="54"/>
        <v>4</v>
      </c>
      <c r="S475">
        <f t="shared" si="55"/>
        <v>0</v>
      </c>
      <c r="T475" t="s">
        <v>1753</v>
      </c>
      <c r="U475" t="str">
        <f>VLOOKUP(T475,Sheet3!$A$2:$B$20,2,FALSE)</f>
        <v>Mrs</v>
      </c>
    </row>
    <row r="476" spans="1:21" x14ac:dyDescent="0.3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52"/>
        <v>C</v>
      </c>
      <c r="N476">
        <f t="shared" si="50"/>
        <v>13.791700000000001</v>
      </c>
      <c r="O476" s="3">
        <f t="shared" si="51"/>
        <v>23</v>
      </c>
      <c r="P476">
        <f t="shared" si="53"/>
        <v>0</v>
      </c>
      <c r="Q476" t="str">
        <f t="shared" si="56"/>
        <v>D</v>
      </c>
      <c r="R476">
        <f t="shared" si="54"/>
        <v>1</v>
      </c>
      <c r="S476">
        <f t="shared" si="55"/>
        <v>1</v>
      </c>
      <c r="T476" t="s">
        <v>1753</v>
      </c>
      <c r="U476" t="str">
        <f>VLOOKUP(T476,Sheet3!$A$2:$B$20,2,FALSE)</f>
        <v>Mrs</v>
      </c>
    </row>
    <row r="477" spans="1:21" x14ac:dyDescent="0.3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52"/>
        <v>S</v>
      </c>
      <c r="N477">
        <f t="shared" si="50"/>
        <v>9.8375000000000004</v>
      </c>
      <c r="O477" s="3">
        <f t="shared" si="51"/>
        <v>22</v>
      </c>
      <c r="P477">
        <f t="shared" si="53"/>
        <v>0</v>
      </c>
      <c r="Q477" t="str">
        <f t="shared" si="56"/>
        <v>M</v>
      </c>
      <c r="R477">
        <f t="shared" si="54"/>
        <v>1</v>
      </c>
      <c r="S477">
        <f t="shared" si="55"/>
        <v>1</v>
      </c>
      <c r="T477" t="s">
        <v>1754</v>
      </c>
      <c r="U477" t="str">
        <f>VLOOKUP(T477,Sheet3!$A$2:$B$20,2,FALSE)</f>
        <v>Miss</v>
      </c>
    </row>
    <row r="478" spans="1:21" x14ac:dyDescent="0.3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52"/>
        <v>S</v>
      </c>
      <c r="N478">
        <f t="shared" si="50"/>
        <v>52</v>
      </c>
      <c r="O478" s="3">
        <f t="shared" si="51"/>
        <v>41.029271523178807</v>
      </c>
      <c r="P478">
        <f t="shared" si="53"/>
        <v>1</v>
      </c>
      <c r="Q478" t="str">
        <f t="shared" si="56"/>
        <v>A</v>
      </c>
      <c r="R478">
        <f t="shared" si="54"/>
        <v>1</v>
      </c>
      <c r="S478">
        <f t="shared" si="55"/>
        <v>1</v>
      </c>
      <c r="T478" t="s">
        <v>1752</v>
      </c>
      <c r="U478" t="str">
        <f>VLOOKUP(T478,Sheet3!$A$2:$B$20,2,FALSE)</f>
        <v>Mr</v>
      </c>
    </row>
    <row r="479" spans="1:21" x14ac:dyDescent="0.3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52"/>
        <v>S</v>
      </c>
      <c r="N479">
        <f t="shared" si="50"/>
        <v>21</v>
      </c>
      <c r="O479" s="3">
        <f t="shared" si="51"/>
        <v>34</v>
      </c>
      <c r="P479">
        <f t="shared" si="53"/>
        <v>1</v>
      </c>
      <c r="Q479" t="str">
        <f t="shared" si="56"/>
        <v>M</v>
      </c>
      <c r="R479">
        <f t="shared" si="54"/>
        <v>2</v>
      </c>
      <c r="S479">
        <f t="shared" si="55"/>
        <v>0</v>
      </c>
      <c r="T479" t="s">
        <v>1752</v>
      </c>
      <c r="U479" t="str">
        <f>VLOOKUP(T479,Sheet3!$A$2:$B$20,2,FALSE)</f>
        <v>Mr</v>
      </c>
    </row>
    <row r="480" spans="1:21" x14ac:dyDescent="0.3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52"/>
        <v>S</v>
      </c>
      <c r="N480">
        <f t="shared" si="50"/>
        <v>7.0457999999999998</v>
      </c>
      <c r="O480" s="3">
        <f t="shared" si="51"/>
        <v>29</v>
      </c>
      <c r="P480">
        <f t="shared" si="53"/>
        <v>1</v>
      </c>
      <c r="Q480" t="str">
        <f t="shared" si="56"/>
        <v>M</v>
      </c>
      <c r="R480">
        <f t="shared" si="54"/>
        <v>2</v>
      </c>
      <c r="S480">
        <f t="shared" si="55"/>
        <v>0</v>
      </c>
      <c r="T480" t="s">
        <v>1752</v>
      </c>
      <c r="U480" t="str">
        <f>VLOOKUP(T480,Sheet3!$A$2:$B$20,2,FALSE)</f>
        <v>Mr</v>
      </c>
    </row>
    <row r="481" spans="1:21" x14ac:dyDescent="0.3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52"/>
        <v>S</v>
      </c>
      <c r="N481">
        <f t="shared" si="50"/>
        <v>7.5208000000000004</v>
      </c>
      <c r="O481" s="3">
        <f t="shared" si="51"/>
        <v>22</v>
      </c>
      <c r="P481">
        <f t="shared" si="53"/>
        <v>1</v>
      </c>
      <c r="Q481" t="str">
        <f t="shared" si="56"/>
        <v>M</v>
      </c>
      <c r="R481">
        <f t="shared" si="54"/>
        <v>1</v>
      </c>
      <c r="S481">
        <f t="shared" si="55"/>
        <v>1</v>
      </c>
      <c r="T481" t="s">
        <v>1752</v>
      </c>
      <c r="U481" t="str">
        <f>VLOOKUP(T481,Sheet3!$A$2:$B$20,2,FALSE)</f>
        <v>Mr</v>
      </c>
    </row>
    <row r="482" spans="1:21" x14ac:dyDescent="0.3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52"/>
        <v>S</v>
      </c>
      <c r="N482">
        <f t="shared" si="50"/>
        <v>12.2875</v>
      </c>
      <c r="O482" s="3">
        <f t="shared" si="51"/>
        <v>2</v>
      </c>
      <c r="P482">
        <f t="shared" si="53"/>
        <v>0</v>
      </c>
      <c r="Q482" t="str">
        <f t="shared" si="56"/>
        <v>M</v>
      </c>
      <c r="R482">
        <f t="shared" si="54"/>
        <v>2</v>
      </c>
      <c r="S482">
        <f t="shared" si="55"/>
        <v>0</v>
      </c>
      <c r="T482" t="s">
        <v>1754</v>
      </c>
      <c r="U482" t="str">
        <f>VLOOKUP(T482,Sheet3!$A$2:$B$20,2,FALSE)</f>
        <v>Miss</v>
      </c>
    </row>
    <row r="483" spans="1:21" x14ac:dyDescent="0.3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52"/>
        <v>S</v>
      </c>
      <c r="N483">
        <f t="shared" si="50"/>
        <v>46.9</v>
      </c>
      <c r="O483" s="3">
        <f t="shared" si="51"/>
        <v>9</v>
      </c>
      <c r="P483">
        <f t="shared" si="53"/>
        <v>1</v>
      </c>
      <c r="Q483" t="str">
        <f t="shared" si="56"/>
        <v>M</v>
      </c>
      <c r="R483">
        <f t="shared" si="54"/>
        <v>8</v>
      </c>
      <c r="S483">
        <f t="shared" si="55"/>
        <v>0</v>
      </c>
      <c r="T483" t="s">
        <v>1755</v>
      </c>
      <c r="U483" t="str">
        <f>VLOOKUP(T483,Sheet3!$A$2:$B$20,2,FALSE)</f>
        <v>Master</v>
      </c>
    </row>
    <row r="484" spans="1:21" x14ac:dyDescent="0.3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52"/>
        <v>S</v>
      </c>
      <c r="N484">
        <f t="shared" si="50"/>
        <v>0</v>
      </c>
      <c r="O484" s="3">
        <f t="shared" si="51"/>
        <v>30.815379746835443</v>
      </c>
      <c r="P484">
        <f t="shared" si="53"/>
        <v>1</v>
      </c>
      <c r="Q484" t="str">
        <f t="shared" si="56"/>
        <v>M</v>
      </c>
      <c r="R484">
        <f t="shared" si="54"/>
        <v>1</v>
      </c>
      <c r="S484">
        <f t="shared" si="55"/>
        <v>1</v>
      </c>
      <c r="T484" t="s">
        <v>1752</v>
      </c>
      <c r="U484" t="str">
        <f>VLOOKUP(T484,Sheet3!$A$2:$B$20,2,FALSE)</f>
        <v>Mr</v>
      </c>
    </row>
    <row r="485" spans="1:21" x14ac:dyDescent="0.3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52"/>
        <v>S</v>
      </c>
      <c r="N485">
        <f t="shared" si="50"/>
        <v>8.0500000000000007</v>
      </c>
      <c r="O485" s="3">
        <f t="shared" si="51"/>
        <v>50</v>
      </c>
      <c r="P485">
        <f t="shared" si="53"/>
        <v>1</v>
      </c>
      <c r="Q485" t="str">
        <f t="shared" si="56"/>
        <v>M</v>
      </c>
      <c r="R485">
        <f t="shared" si="54"/>
        <v>1</v>
      </c>
      <c r="S485">
        <f t="shared" si="55"/>
        <v>1</v>
      </c>
      <c r="T485" t="s">
        <v>1752</v>
      </c>
      <c r="U485" t="str">
        <f>VLOOKUP(T485,Sheet3!$A$2:$B$20,2,FALSE)</f>
        <v>Mr</v>
      </c>
    </row>
    <row r="486" spans="1:21" x14ac:dyDescent="0.3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52"/>
        <v>S</v>
      </c>
      <c r="N486">
        <f t="shared" si="50"/>
        <v>9.5875000000000004</v>
      </c>
      <c r="O486" s="3">
        <f t="shared" si="51"/>
        <v>63</v>
      </c>
      <c r="P486">
        <f t="shared" si="53"/>
        <v>0</v>
      </c>
      <c r="Q486" t="str">
        <f t="shared" si="56"/>
        <v>M</v>
      </c>
      <c r="R486">
        <f t="shared" si="54"/>
        <v>1</v>
      </c>
      <c r="S486">
        <f t="shared" si="55"/>
        <v>1</v>
      </c>
      <c r="T486" t="s">
        <v>1753</v>
      </c>
      <c r="U486" t="str">
        <f>VLOOKUP(T486,Sheet3!$A$2:$B$20,2,FALSE)</f>
        <v>Mrs</v>
      </c>
    </row>
    <row r="487" spans="1:21" x14ac:dyDescent="0.3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52"/>
        <v>C</v>
      </c>
      <c r="N487">
        <f t="shared" si="50"/>
        <v>91.0792</v>
      </c>
      <c r="O487" s="3">
        <f t="shared" si="51"/>
        <v>25</v>
      </c>
      <c r="P487">
        <f t="shared" si="53"/>
        <v>1</v>
      </c>
      <c r="Q487" t="str">
        <f t="shared" si="56"/>
        <v>B</v>
      </c>
      <c r="R487">
        <f t="shared" si="54"/>
        <v>2</v>
      </c>
      <c r="S487">
        <f t="shared" si="55"/>
        <v>0</v>
      </c>
      <c r="T487" t="s">
        <v>1752</v>
      </c>
      <c r="U487" t="str">
        <f>VLOOKUP(T487,Sheet3!$A$2:$B$20,2,FALSE)</f>
        <v>Mr</v>
      </c>
    </row>
    <row r="488" spans="1:21" x14ac:dyDescent="0.3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52"/>
        <v>S</v>
      </c>
      <c r="N488">
        <f t="shared" si="50"/>
        <v>25.466699999999999</v>
      </c>
      <c r="O488" s="3">
        <f t="shared" si="51"/>
        <v>22.185328947368422</v>
      </c>
      <c r="P488">
        <f t="shared" si="53"/>
        <v>0</v>
      </c>
      <c r="Q488" t="str">
        <f t="shared" si="56"/>
        <v>M</v>
      </c>
      <c r="R488">
        <f t="shared" si="54"/>
        <v>5</v>
      </c>
      <c r="S488">
        <f t="shared" si="55"/>
        <v>0</v>
      </c>
      <c r="T488" t="s">
        <v>1754</v>
      </c>
      <c r="U488" t="str">
        <f>VLOOKUP(T488,Sheet3!$A$2:$B$20,2,FALSE)</f>
        <v>Miss</v>
      </c>
    </row>
    <row r="489" spans="1:21" x14ac:dyDescent="0.3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52"/>
        <v>S</v>
      </c>
      <c r="N489">
        <f t="shared" si="50"/>
        <v>90</v>
      </c>
      <c r="O489" s="3">
        <f t="shared" si="51"/>
        <v>35</v>
      </c>
      <c r="P489">
        <f t="shared" si="53"/>
        <v>0</v>
      </c>
      <c r="Q489" t="str">
        <f t="shared" si="56"/>
        <v>C</v>
      </c>
      <c r="R489">
        <f t="shared" si="54"/>
        <v>2</v>
      </c>
      <c r="S489">
        <f t="shared" si="55"/>
        <v>0</v>
      </c>
      <c r="T489" t="s">
        <v>1753</v>
      </c>
      <c r="U489" t="str">
        <f>VLOOKUP(T489,Sheet3!$A$2:$B$20,2,FALSE)</f>
        <v>Mrs</v>
      </c>
    </row>
    <row r="490" spans="1:21" x14ac:dyDescent="0.3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52"/>
        <v>C</v>
      </c>
      <c r="N490">
        <f t="shared" si="50"/>
        <v>29.7</v>
      </c>
      <c r="O490" s="3">
        <f t="shared" si="51"/>
        <v>58</v>
      </c>
      <c r="P490">
        <f t="shared" si="53"/>
        <v>1</v>
      </c>
      <c r="Q490" t="str">
        <f t="shared" si="56"/>
        <v>B</v>
      </c>
      <c r="R490">
        <f t="shared" si="54"/>
        <v>1</v>
      </c>
      <c r="S490">
        <f t="shared" si="55"/>
        <v>1</v>
      </c>
      <c r="T490" t="s">
        <v>1752</v>
      </c>
      <c r="U490" t="str">
        <f>VLOOKUP(T490,Sheet3!$A$2:$B$20,2,FALSE)</f>
        <v>Mr</v>
      </c>
    </row>
    <row r="491" spans="1:21" x14ac:dyDescent="0.3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52"/>
        <v>S</v>
      </c>
      <c r="N491">
        <f t="shared" si="50"/>
        <v>8.0500000000000007</v>
      </c>
      <c r="O491" s="3">
        <f t="shared" si="51"/>
        <v>30</v>
      </c>
      <c r="P491">
        <f t="shared" si="53"/>
        <v>1</v>
      </c>
      <c r="Q491" t="str">
        <f t="shared" si="56"/>
        <v>M</v>
      </c>
      <c r="R491">
        <f t="shared" si="54"/>
        <v>1</v>
      </c>
      <c r="S491">
        <f t="shared" si="55"/>
        <v>1</v>
      </c>
      <c r="T491" t="s">
        <v>1752</v>
      </c>
      <c r="U491" t="str">
        <f>VLOOKUP(T491,Sheet3!$A$2:$B$20,2,FALSE)</f>
        <v>Mr</v>
      </c>
    </row>
    <row r="492" spans="1:21" x14ac:dyDescent="0.3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52"/>
        <v>S</v>
      </c>
      <c r="N492">
        <f t="shared" si="50"/>
        <v>15.9</v>
      </c>
      <c r="O492" s="3">
        <f t="shared" si="51"/>
        <v>9</v>
      </c>
      <c r="P492">
        <f t="shared" si="53"/>
        <v>1</v>
      </c>
      <c r="Q492" t="str">
        <f t="shared" si="56"/>
        <v>M</v>
      </c>
      <c r="R492">
        <f t="shared" si="54"/>
        <v>3</v>
      </c>
      <c r="S492">
        <f t="shared" si="55"/>
        <v>0</v>
      </c>
      <c r="T492" t="s">
        <v>1755</v>
      </c>
      <c r="U492" t="str">
        <f>VLOOKUP(T492,Sheet3!$A$2:$B$20,2,FALSE)</f>
        <v>Master</v>
      </c>
    </row>
    <row r="493" spans="1:21" x14ac:dyDescent="0.3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52"/>
        <v>S</v>
      </c>
      <c r="N493">
        <f t="shared" si="50"/>
        <v>19.966699999999999</v>
      </c>
      <c r="O493" s="3">
        <f t="shared" si="51"/>
        <v>25.962263610315187</v>
      </c>
      <c r="P493">
        <f t="shared" si="53"/>
        <v>1</v>
      </c>
      <c r="Q493" t="str">
        <f t="shared" si="56"/>
        <v>M</v>
      </c>
      <c r="R493">
        <f t="shared" si="54"/>
        <v>2</v>
      </c>
      <c r="S493">
        <f t="shared" si="55"/>
        <v>0</v>
      </c>
      <c r="T493" t="s">
        <v>1752</v>
      </c>
      <c r="U493" t="str">
        <f>VLOOKUP(T493,Sheet3!$A$2:$B$20,2,FALSE)</f>
        <v>Mr</v>
      </c>
    </row>
    <row r="494" spans="1:21" x14ac:dyDescent="0.3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52"/>
        <v>S</v>
      </c>
      <c r="N494">
        <f t="shared" si="50"/>
        <v>7.25</v>
      </c>
      <c r="O494" s="3">
        <f t="shared" si="51"/>
        <v>21</v>
      </c>
      <c r="P494">
        <f t="shared" si="53"/>
        <v>1</v>
      </c>
      <c r="Q494" t="str">
        <f t="shared" si="56"/>
        <v>M</v>
      </c>
      <c r="R494">
        <f t="shared" si="54"/>
        <v>1</v>
      </c>
      <c r="S494">
        <f t="shared" si="55"/>
        <v>1</v>
      </c>
      <c r="T494" t="s">
        <v>1752</v>
      </c>
      <c r="U494" t="str">
        <f>VLOOKUP(T494,Sheet3!$A$2:$B$20,2,FALSE)</f>
        <v>Mr</v>
      </c>
    </row>
    <row r="495" spans="1:21" x14ac:dyDescent="0.3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52"/>
        <v>S</v>
      </c>
      <c r="N495">
        <f t="shared" si="50"/>
        <v>30.5</v>
      </c>
      <c r="O495" s="3">
        <f t="shared" si="51"/>
        <v>55</v>
      </c>
      <c r="P495">
        <f t="shared" si="53"/>
        <v>1</v>
      </c>
      <c r="Q495" t="str">
        <f t="shared" si="56"/>
        <v>C</v>
      </c>
      <c r="R495">
        <f t="shared" si="54"/>
        <v>1</v>
      </c>
      <c r="S495">
        <f t="shared" si="55"/>
        <v>1</v>
      </c>
      <c r="T495" t="s">
        <v>1752</v>
      </c>
      <c r="U495" t="str">
        <f>VLOOKUP(T495,Sheet3!$A$2:$B$20,2,FALSE)</f>
        <v>Mr</v>
      </c>
    </row>
    <row r="496" spans="1:21" x14ac:dyDescent="0.3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52"/>
        <v>C</v>
      </c>
      <c r="N496">
        <f t="shared" si="50"/>
        <v>49.504199999999997</v>
      </c>
      <c r="O496" s="3">
        <f t="shared" si="51"/>
        <v>71</v>
      </c>
      <c r="P496">
        <f t="shared" si="53"/>
        <v>1</v>
      </c>
      <c r="Q496" t="str">
        <f t="shared" si="56"/>
        <v>M</v>
      </c>
      <c r="R496">
        <f t="shared" si="54"/>
        <v>1</v>
      </c>
      <c r="S496">
        <f t="shared" si="55"/>
        <v>1</v>
      </c>
      <c r="T496" t="s">
        <v>1752</v>
      </c>
      <c r="U496" t="str">
        <f>VLOOKUP(T496,Sheet3!$A$2:$B$20,2,FALSE)</f>
        <v>Mr</v>
      </c>
    </row>
    <row r="497" spans="1:21" x14ac:dyDescent="0.3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52"/>
        <v>S</v>
      </c>
      <c r="N497">
        <f t="shared" si="50"/>
        <v>8.0500000000000007</v>
      </c>
      <c r="O497" s="3">
        <f t="shared" si="51"/>
        <v>21</v>
      </c>
      <c r="P497">
        <f t="shared" si="53"/>
        <v>1</v>
      </c>
      <c r="Q497" t="str">
        <f t="shared" si="56"/>
        <v>M</v>
      </c>
      <c r="R497">
        <f t="shared" si="54"/>
        <v>1</v>
      </c>
      <c r="S497">
        <f t="shared" si="55"/>
        <v>1</v>
      </c>
      <c r="T497" t="s">
        <v>1752</v>
      </c>
      <c r="U497" t="str">
        <f>VLOOKUP(T497,Sheet3!$A$2:$B$20,2,FALSE)</f>
        <v>Mr</v>
      </c>
    </row>
    <row r="498" spans="1:21" x14ac:dyDescent="0.3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52"/>
        <v>C</v>
      </c>
      <c r="N498">
        <f t="shared" si="50"/>
        <v>14.458299999999999</v>
      </c>
      <c r="O498" s="3">
        <f t="shared" si="51"/>
        <v>25.962263610315187</v>
      </c>
      <c r="P498">
        <f t="shared" si="53"/>
        <v>1</v>
      </c>
      <c r="Q498" t="str">
        <f t="shared" si="56"/>
        <v>M</v>
      </c>
      <c r="R498">
        <f t="shared" si="54"/>
        <v>1</v>
      </c>
      <c r="S498">
        <f t="shared" si="55"/>
        <v>1</v>
      </c>
      <c r="T498" t="s">
        <v>1752</v>
      </c>
      <c r="U498" t="str">
        <f>VLOOKUP(T498,Sheet3!$A$2:$B$20,2,FALSE)</f>
        <v>Mr</v>
      </c>
    </row>
    <row r="499" spans="1:21" x14ac:dyDescent="0.3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52"/>
        <v>C</v>
      </c>
      <c r="N499">
        <f t="shared" si="50"/>
        <v>78.2667</v>
      </c>
      <c r="O499" s="3">
        <f t="shared" si="51"/>
        <v>54</v>
      </c>
      <c r="P499">
        <f t="shared" si="53"/>
        <v>0</v>
      </c>
      <c r="Q499" t="str">
        <f t="shared" si="56"/>
        <v>D</v>
      </c>
      <c r="R499">
        <f t="shared" si="54"/>
        <v>2</v>
      </c>
      <c r="S499">
        <f t="shared" si="55"/>
        <v>0</v>
      </c>
      <c r="T499" t="s">
        <v>1754</v>
      </c>
      <c r="U499" t="str">
        <f>VLOOKUP(T499,Sheet3!$A$2:$B$20,2,FALSE)</f>
        <v>Miss</v>
      </c>
    </row>
    <row r="500" spans="1:21" x14ac:dyDescent="0.3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52"/>
        <v>S</v>
      </c>
      <c r="N500">
        <f t="shared" si="50"/>
        <v>15.1</v>
      </c>
      <c r="O500" s="3">
        <f t="shared" si="51"/>
        <v>25.962263610315187</v>
      </c>
      <c r="P500">
        <f t="shared" si="53"/>
        <v>1</v>
      </c>
      <c r="Q500" t="str">
        <f t="shared" si="56"/>
        <v>M</v>
      </c>
      <c r="R500">
        <f t="shared" si="54"/>
        <v>1</v>
      </c>
      <c r="S500">
        <f t="shared" si="55"/>
        <v>1</v>
      </c>
      <c r="T500" t="s">
        <v>1752</v>
      </c>
      <c r="U500" t="str">
        <f>VLOOKUP(T500,Sheet3!$A$2:$B$20,2,FALSE)</f>
        <v>Mr</v>
      </c>
    </row>
    <row r="501" spans="1:21" x14ac:dyDescent="0.3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52"/>
        <v>S</v>
      </c>
      <c r="N501">
        <f t="shared" si="50"/>
        <v>151.55000000000001</v>
      </c>
      <c r="O501" s="3">
        <f t="shared" si="51"/>
        <v>25</v>
      </c>
      <c r="P501">
        <f t="shared" si="53"/>
        <v>0</v>
      </c>
      <c r="Q501" t="str">
        <f t="shared" si="56"/>
        <v>C</v>
      </c>
      <c r="R501">
        <f t="shared" si="54"/>
        <v>4</v>
      </c>
      <c r="S501">
        <f t="shared" si="55"/>
        <v>0</v>
      </c>
      <c r="T501" t="s">
        <v>1753</v>
      </c>
      <c r="U501" t="str">
        <f>VLOOKUP(T501,Sheet3!$A$2:$B$20,2,FALSE)</f>
        <v>Mrs</v>
      </c>
    </row>
    <row r="502" spans="1:21" x14ac:dyDescent="0.3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52"/>
        <v>S</v>
      </c>
      <c r="N502">
        <f t="shared" si="50"/>
        <v>7.7957999999999998</v>
      </c>
      <c r="O502" s="3">
        <f t="shared" si="51"/>
        <v>24</v>
      </c>
      <c r="P502">
        <f t="shared" si="53"/>
        <v>1</v>
      </c>
      <c r="Q502" t="str">
        <f t="shared" si="56"/>
        <v>M</v>
      </c>
      <c r="R502">
        <f t="shared" si="54"/>
        <v>1</v>
      </c>
      <c r="S502">
        <f t="shared" si="55"/>
        <v>1</v>
      </c>
      <c r="T502" t="s">
        <v>1752</v>
      </c>
      <c r="U502" t="str">
        <f>VLOOKUP(T502,Sheet3!$A$2:$B$20,2,FALSE)</f>
        <v>Mr</v>
      </c>
    </row>
    <row r="503" spans="1:21" x14ac:dyDescent="0.3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52"/>
        <v>S</v>
      </c>
      <c r="N503">
        <f t="shared" si="50"/>
        <v>8.6624999999999996</v>
      </c>
      <c r="O503" s="3">
        <f t="shared" si="51"/>
        <v>17</v>
      </c>
      <c r="P503">
        <f t="shared" si="53"/>
        <v>1</v>
      </c>
      <c r="Q503" t="str">
        <f t="shared" si="56"/>
        <v>M</v>
      </c>
      <c r="R503">
        <f t="shared" si="54"/>
        <v>1</v>
      </c>
      <c r="S503">
        <f t="shared" si="55"/>
        <v>1</v>
      </c>
      <c r="T503" t="s">
        <v>1752</v>
      </c>
      <c r="U503" t="str">
        <f>VLOOKUP(T503,Sheet3!$A$2:$B$20,2,FALSE)</f>
        <v>Mr</v>
      </c>
    </row>
    <row r="504" spans="1:21" x14ac:dyDescent="0.3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52"/>
        <v>Q</v>
      </c>
      <c r="N504">
        <f t="shared" si="50"/>
        <v>7.75</v>
      </c>
      <c r="O504" s="3">
        <f t="shared" si="51"/>
        <v>21</v>
      </c>
      <c r="P504">
        <f t="shared" si="53"/>
        <v>0</v>
      </c>
      <c r="Q504" t="str">
        <f t="shared" si="56"/>
        <v>M</v>
      </c>
      <c r="R504">
        <f t="shared" si="54"/>
        <v>1</v>
      </c>
      <c r="S504">
        <f t="shared" si="55"/>
        <v>1</v>
      </c>
      <c r="T504" t="s">
        <v>1754</v>
      </c>
      <c r="U504" t="str">
        <f>VLOOKUP(T504,Sheet3!$A$2:$B$20,2,FALSE)</f>
        <v>Miss</v>
      </c>
    </row>
    <row r="505" spans="1:21" x14ac:dyDescent="0.3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52"/>
        <v>Q</v>
      </c>
      <c r="N505">
        <f t="shared" si="50"/>
        <v>7.6292</v>
      </c>
      <c r="O505" s="3">
        <f t="shared" si="51"/>
        <v>22.185328947368422</v>
      </c>
      <c r="P505">
        <f t="shared" si="53"/>
        <v>0</v>
      </c>
      <c r="Q505" t="str">
        <f t="shared" si="56"/>
        <v>M</v>
      </c>
      <c r="R505">
        <f t="shared" si="54"/>
        <v>1</v>
      </c>
      <c r="S505">
        <f t="shared" si="55"/>
        <v>1</v>
      </c>
      <c r="T505" t="s">
        <v>1754</v>
      </c>
      <c r="U505" t="str">
        <f>VLOOKUP(T505,Sheet3!$A$2:$B$20,2,FALSE)</f>
        <v>Miss</v>
      </c>
    </row>
    <row r="506" spans="1:21" x14ac:dyDescent="0.3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52"/>
        <v>S</v>
      </c>
      <c r="N506">
        <f t="shared" si="50"/>
        <v>9.5875000000000004</v>
      </c>
      <c r="O506" s="3">
        <f t="shared" si="51"/>
        <v>37</v>
      </c>
      <c r="P506">
        <f t="shared" si="53"/>
        <v>0</v>
      </c>
      <c r="Q506" t="str">
        <f t="shared" si="56"/>
        <v>M</v>
      </c>
      <c r="R506">
        <f t="shared" si="54"/>
        <v>1</v>
      </c>
      <c r="S506">
        <f t="shared" si="55"/>
        <v>1</v>
      </c>
      <c r="T506" t="s">
        <v>1754</v>
      </c>
      <c r="U506" t="str">
        <f>VLOOKUP(T506,Sheet3!$A$2:$B$20,2,FALSE)</f>
        <v>Miss</v>
      </c>
    </row>
    <row r="507" spans="1:21" x14ac:dyDescent="0.3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52"/>
        <v>S</v>
      </c>
      <c r="N507">
        <f t="shared" si="50"/>
        <v>86.5</v>
      </c>
      <c r="O507" s="3">
        <f t="shared" si="51"/>
        <v>16</v>
      </c>
      <c r="P507">
        <f t="shared" si="53"/>
        <v>0</v>
      </c>
      <c r="Q507" t="str">
        <f t="shared" si="56"/>
        <v>B</v>
      </c>
      <c r="R507">
        <f t="shared" si="54"/>
        <v>1</v>
      </c>
      <c r="S507">
        <f t="shared" si="55"/>
        <v>1</v>
      </c>
      <c r="T507" t="s">
        <v>1754</v>
      </c>
      <c r="U507" t="str">
        <f>VLOOKUP(T507,Sheet3!$A$2:$B$20,2,FALSE)</f>
        <v>Miss</v>
      </c>
    </row>
    <row r="508" spans="1:21" x14ac:dyDescent="0.3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52"/>
        <v>C</v>
      </c>
      <c r="N508">
        <f t="shared" si="50"/>
        <v>108.9</v>
      </c>
      <c r="O508" s="3">
        <f t="shared" si="51"/>
        <v>18</v>
      </c>
      <c r="P508">
        <f t="shared" si="53"/>
        <v>1</v>
      </c>
      <c r="Q508" t="str">
        <f t="shared" si="56"/>
        <v>C</v>
      </c>
      <c r="R508">
        <f t="shared" si="54"/>
        <v>2</v>
      </c>
      <c r="S508">
        <f t="shared" si="55"/>
        <v>0</v>
      </c>
      <c r="T508" t="s">
        <v>1752</v>
      </c>
      <c r="U508" t="str">
        <f>VLOOKUP(T508,Sheet3!$A$2:$B$20,2,FALSE)</f>
        <v>Mr</v>
      </c>
    </row>
    <row r="509" spans="1:21" x14ac:dyDescent="0.3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52"/>
        <v>S</v>
      </c>
      <c r="N509">
        <f t="shared" si="50"/>
        <v>26</v>
      </c>
      <c r="O509" s="3">
        <f t="shared" si="51"/>
        <v>33</v>
      </c>
      <c r="P509">
        <f t="shared" si="53"/>
        <v>0</v>
      </c>
      <c r="Q509" t="str">
        <f t="shared" si="56"/>
        <v>M</v>
      </c>
      <c r="R509">
        <f t="shared" si="54"/>
        <v>3</v>
      </c>
      <c r="S509">
        <f t="shared" si="55"/>
        <v>0</v>
      </c>
      <c r="T509" t="s">
        <v>1753</v>
      </c>
      <c r="U509" t="str">
        <f>VLOOKUP(T509,Sheet3!$A$2:$B$20,2,FALSE)</f>
        <v>Mrs</v>
      </c>
    </row>
    <row r="510" spans="1:21" x14ac:dyDescent="0.3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52"/>
        <v>S</v>
      </c>
      <c r="N510">
        <f t="shared" si="50"/>
        <v>26.55</v>
      </c>
      <c r="O510" s="3">
        <f t="shared" si="51"/>
        <v>41.029271523178807</v>
      </c>
      <c r="P510">
        <f t="shared" si="53"/>
        <v>1</v>
      </c>
      <c r="Q510" t="str">
        <f t="shared" si="56"/>
        <v>M</v>
      </c>
      <c r="R510">
        <f t="shared" si="54"/>
        <v>1</v>
      </c>
      <c r="S510">
        <f t="shared" si="55"/>
        <v>1</v>
      </c>
      <c r="T510" t="s">
        <v>1752</v>
      </c>
      <c r="U510" t="str">
        <f>VLOOKUP(T510,Sheet3!$A$2:$B$20,2,FALSE)</f>
        <v>Mr</v>
      </c>
    </row>
    <row r="511" spans="1:21" x14ac:dyDescent="0.3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52"/>
        <v>S</v>
      </c>
      <c r="N511">
        <f t="shared" si="50"/>
        <v>22.524999999999999</v>
      </c>
      <c r="O511" s="3">
        <f t="shared" si="51"/>
        <v>28</v>
      </c>
      <c r="P511">
        <f t="shared" si="53"/>
        <v>1</v>
      </c>
      <c r="Q511" t="str">
        <f t="shared" si="56"/>
        <v>M</v>
      </c>
      <c r="R511">
        <f t="shared" si="54"/>
        <v>1</v>
      </c>
      <c r="S511">
        <f t="shared" si="55"/>
        <v>1</v>
      </c>
      <c r="T511" t="s">
        <v>1752</v>
      </c>
      <c r="U511" t="str">
        <f>VLOOKUP(T511,Sheet3!$A$2:$B$20,2,FALSE)</f>
        <v>Mr</v>
      </c>
    </row>
    <row r="512" spans="1:21" x14ac:dyDescent="0.3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52"/>
        <v>S</v>
      </c>
      <c r="N512">
        <f t="shared" si="50"/>
        <v>56.495800000000003</v>
      </c>
      <c r="O512" s="3">
        <f t="shared" si="51"/>
        <v>26</v>
      </c>
      <c r="P512">
        <f t="shared" si="53"/>
        <v>1</v>
      </c>
      <c r="Q512" t="str">
        <f t="shared" si="56"/>
        <v>M</v>
      </c>
      <c r="R512">
        <f t="shared" si="54"/>
        <v>1</v>
      </c>
      <c r="S512">
        <f t="shared" si="55"/>
        <v>1</v>
      </c>
      <c r="T512" t="s">
        <v>1752</v>
      </c>
      <c r="U512" t="str">
        <f>VLOOKUP(T512,Sheet3!$A$2:$B$20,2,FALSE)</f>
        <v>Mr</v>
      </c>
    </row>
    <row r="513" spans="1:21" x14ac:dyDescent="0.3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52"/>
        <v>Q</v>
      </c>
      <c r="N513">
        <f t="shared" si="50"/>
        <v>7.75</v>
      </c>
      <c r="O513" s="3">
        <f t="shared" si="51"/>
        <v>29</v>
      </c>
      <c r="P513">
        <f t="shared" si="53"/>
        <v>1</v>
      </c>
      <c r="Q513" t="str">
        <f t="shared" si="56"/>
        <v>M</v>
      </c>
      <c r="R513">
        <f t="shared" si="54"/>
        <v>1</v>
      </c>
      <c r="S513">
        <f t="shared" si="55"/>
        <v>1</v>
      </c>
      <c r="T513" t="s">
        <v>1752</v>
      </c>
      <c r="U513" t="str">
        <f>VLOOKUP(T513,Sheet3!$A$2:$B$20,2,FALSE)</f>
        <v>Mr</v>
      </c>
    </row>
    <row r="514" spans="1:21" x14ac:dyDescent="0.3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52"/>
        <v>S</v>
      </c>
      <c r="N514">
        <f t="shared" si="50"/>
        <v>8.0500000000000007</v>
      </c>
      <c r="O514" s="3">
        <f t="shared" si="51"/>
        <v>25.962263610315187</v>
      </c>
      <c r="P514">
        <f t="shared" si="53"/>
        <v>1</v>
      </c>
      <c r="Q514" t="str">
        <f t="shared" si="56"/>
        <v>M</v>
      </c>
      <c r="R514">
        <f t="shared" si="54"/>
        <v>1</v>
      </c>
      <c r="S514">
        <f t="shared" si="55"/>
        <v>1</v>
      </c>
      <c r="T514" t="s">
        <v>1752</v>
      </c>
      <c r="U514" t="str">
        <f>VLOOKUP(T514,Sheet3!$A$2:$B$20,2,FALSE)</f>
        <v>Mr</v>
      </c>
    </row>
    <row r="515" spans="1:21" x14ac:dyDescent="0.3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52"/>
        <v>S</v>
      </c>
      <c r="N515">
        <f t="shared" ref="N515:N578" si="57">IF(J515="",MEDIAN(Fare),J515)</f>
        <v>26.287500000000001</v>
      </c>
      <c r="O515" s="3">
        <f t="shared" ref="O515:O578" si="58">IF(F515="",SUMIFS(Avg_Age,Pclass_Age,C515,Sex_Age,E515),F515)</f>
        <v>36</v>
      </c>
      <c r="P515">
        <f t="shared" si="53"/>
        <v>1</v>
      </c>
      <c r="Q515" t="str">
        <f t="shared" si="56"/>
        <v>E</v>
      </c>
      <c r="R515">
        <f t="shared" si="54"/>
        <v>1</v>
      </c>
      <c r="S515">
        <f t="shared" si="55"/>
        <v>1</v>
      </c>
      <c r="T515" t="s">
        <v>1752</v>
      </c>
      <c r="U515" t="str">
        <f>VLOOKUP(T515,Sheet3!$A$2:$B$20,2,FALSE)</f>
        <v>Mr</v>
      </c>
    </row>
    <row r="516" spans="1:21" x14ac:dyDescent="0.3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59">IF(L516="","S",L516)</f>
        <v>C</v>
      </c>
      <c r="N516">
        <f t="shared" si="57"/>
        <v>59.4</v>
      </c>
      <c r="O516" s="3">
        <f t="shared" si="58"/>
        <v>54</v>
      </c>
      <c r="P516">
        <f t="shared" ref="P516:P579" si="60">IF(E516="male",1,0)</f>
        <v>0</v>
      </c>
      <c r="Q516" t="str">
        <f t="shared" si="56"/>
        <v>M</v>
      </c>
      <c r="R516">
        <f t="shared" ref="R516:R579" si="61">SUM(G516:H516,1)</f>
        <v>2</v>
      </c>
      <c r="S516">
        <f t="shared" ref="S516:S579" si="62">IF(R516=1,1,0)</f>
        <v>0</v>
      </c>
      <c r="T516" t="s">
        <v>1753</v>
      </c>
      <c r="U516" t="str">
        <f>VLOOKUP(T516,Sheet3!$A$2:$B$20,2,FALSE)</f>
        <v>Mrs</v>
      </c>
    </row>
    <row r="517" spans="1:21" x14ac:dyDescent="0.3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59"/>
        <v>S</v>
      </c>
      <c r="N517">
        <f t="shared" si="57"/>
        <v>7.4958</v>
      </c>
      <c r="O517" s="3">
        <f t="shared" si="58"/>
        <v>24</v>
      </c>
      <c r="P517">
        <f t="shared" si="60"/>
        <v>1</v>
      </c>
      <c r="Q517" t="str">
        <f t="shared" ref="Q517:Q580" si="63">IF(K517="","M",LEFT(K517,1))</f>
        <v>M</v>
      </c>
      <c r="R517">
        <f t="shared" si="61"/>
        <v>1</v>
      </c>
      <c r="S517">
        <f t="shared" si="62"/>
        <v>1</v>
      </c>
      <c r="T517" t="s">
        <v>1752</v>
      </c>
      <c r="U517" t="str">
        <f>VLOOKUP(T517,Sheet3!$A$2:$B$20,2,FALSE)</f>
        <v>Mr</v>
      </c>
    </row>
    <row r="518" spans="1:21" x14ac:dyDescent="0.3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59"/>
        <v>S</v>
      </c>
      <c r="N518">
        <f t="shared" si="57"/>
        <v>34.020800000000001</v>
      </c>
      <c r="O518" s="3">
        <f t="shared" si="58"/>
        <v>47</v>
      </c>
      <c r="P518">
        <f t="shared" si="60"/>
        <v>1</v>
      </c>
      <c r="Q518" t="str">
        <f t="shared" si="63"/>
        <v>D</v>
      </c>
      <c r="R518">
        <f t="shared" si="61"/>
        <v>1</v>
      </c>
      <c r="S518">
        <f t="shared" si="62"/>
        <v>1</v>
      </c>
      <c r="T518" t="s">
        <v>1752</v>
      </c>
      <c r="U518" t="str">
        <f>VLOOKUP(T518,Sheet3!$A$2:$B$20,2,FALSE)</f>
        <v>Mr</v>
      </c>
    </row>
    <row r="519" spans="1:21" x14ac:dyDescent="0.3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59"/>
        <v>S</v>
      </c>
      <c r="N519">
        <f t="shared" si="57"/>
        <v>10.5</v>
      </c>
      <c r="O519" s="3">
        <f t="shared" si="58"/>
        <v>34</v>
      </c>
      <c r="P519">
        <f t="shared" si="60"/>
        <v>0</v>
      </c>
      <c r="Q519" t="str">
        <f t="shared" si="63"/>
        <v>F</v>
      </c>
      <c r="R519">
        <f t="shared" si="61"/>
        <v>1</v>
      </c>
      <c r="S519">
        <f t="shared" si="62"/>
        <v>1</v>
      </c>
      <c r="T519" t="s">
        <v>1753</v>
      </c>
      <c r="U519" t="str">
        <f>VLOOKUP(T519,Sheet3!$A$2:$B$20,2,FALSE)</f>
        <v>Mrs</v>
      </c>
    </row>
    <row r="520" spans="1:21" x14ac:dyDescent="0.3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59"/>
        <v>Q</v>
      </c>
      <c r="N520">
        <f t="shared" si="57"/>
        <v>24.15</v>
      </c>
      <c r="O520" s="3">
        <f t="shared" si="58"/>
        <v>25.962263610315187</v>
      </c>
      <c r="P520">
        <f t="shared" si="60"/>
        <v>1</v>
      </c>
      <c r="Q520" t="str">
        <f t="shared" si="63"/>
        <v>M</v>
      </c>
      <c r="R520">
        <f t="shared" si="61"/>
        <v>1</v>
      </c>
      <c r="S520">
        <f t="shared" si="62"/>
        <v>1</v>
      </c>
      <c r="T520" t="s">
        <v>1752</v>
      </c>
      <c r="U520" t="str">
        <f>VLOOKUP(T520,Sheet3!$A$2:$B$20,2,FALSE)</f>
        <v>Mr</v>
      </c>
    </row>
    <row r="521" spans="1:21" x14ac:dyDescent="0.3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59"/>
        <v>S</v>
      </c>
      <c r="N521">
        <f t="shared" si="57"/>
        <v>26</v>
      </c>
      <c r="O521" s="3">
        <f t="shared" si="58"/>
        <v>36</v>
      </c>
      <c r="P521">
        <f t="shared" si="60"/>
        <v>0</v>
      </c>
      <c r="Q521" t="str">
        <f t="shared" si="63"/>
        <v>M</v>
      </c>
      <c r="R521">
        <f t="shared" si="61"/>
        <v>2</v>
      </c>
      <c r="S521">
        <f t="shared" si="62"/>
        <v>0</v>
      </c>
      <c r="T521" t="s">
        <v>1753</v>
      </c>
      <c r="U521" t="str">
        <f>VLOOKUP(T521,Sheet3!$A$2:$B$20,2,FALSE)</f>
        <v>Mrs</v>
      </c>
    </row>
    <row r="522" spans="1:21" x14ac:dyDescent="0.3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59"/>
        <v>S</v>
      </c>
      <c r="N522">
        <f t="shared" si="57"/>
        <v>7.8958000000000004</v>
      </c>
      <c r="O522" s="3">
        <f t="shared" si="58"/>
        <v>32</v>
      </c>
      <c r="P522">
        <f t="shared" si="60"/>
        <v>1</v>
      </c>
      <c r="Q522" t="str">
        <f t="shared" si="63"/>
        <v>M</v>
      </c>
      <c r="R522">
        <f t="shared" si="61"/>
        <v>1</v>
      </c>
      <c r="S522">
        <f t="shared" si="62"/>
        <v>1</v>
      </c>
      <c r="T522" t="s">
        <v>1752</v>
      </c>
      <c r="U522" t="str">
        <f>VLOOKUP(T522,Sheet3!$A$2:$B$20,2,FALSE)</f>
        <v>Mr</v>
      </c>
    </row>
    <row r="523" spans="1:21" x14ac:dyDescent="0.3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59"/>
        <v>S</v>
      </c>
      <c r="N523">
        <f t="shared" si="57"/>
        <v>93.5</v>
      </c>
      <c r="O523" s="3">
        <f t="shared" si="58"/>
        <v>30</v>
      </c>
      <c r="P523">
        <f t="shared" si="60"/>
        <v>0</v>
      </c>
      <c r="Q523" t="str">
        <f t="shared" si="63"/>
        <v>B</v>
      </c>
      <c r="R523">
        <f t="shared" si="61"/>
        <v>1</v>
      </c>
      <c r="S523">
        <f t="shared" si="62"/>
        <v>1</v>
      </c>
      <c r="T523" t="s">
        <v>1754</v>
      </c>
      <c r="U523" t="str">
        <f>VLOOKUP(T523,Sheet3!$A$2:$B$20,2,FALSE)</f>
        <v>Miss</v>
      </c>
    </row>
    <row r="524" spans="1:21" x14ac:dyDescent="0.3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59"/>
        <v>S</v>
      </c>
      <c r="N524">
        <f t="shared" si="57"/>
        <v>7.8958000000000004</v>
      </c>
      <c r="O524" s="3">
        <f t="shared" si="58"/>
        <v>22</v>
      </c>
      <c r="P524">
        <f t="shared" si="60"/>
        <v>1</v>
      </c>
      <c r="Q524" t="str">
        <f t="shared" si="63"/>
        <v>M</v>
      </c>
      <c r="R524">
        <f t="shared" si="61"/>
        <v>1</v>
      </c>
      <c r="S524">
        <f t="shared" si="62"/>
        <v>1</v>
      </c>
      <c r="T524" t="s">
        <v>1752</v>
      </c>
      <c r="U524" t="str">
        <f>VLOOKUP(T524,Sheet3!$A$2:$B$20,2,FALSE)</f>
        <v>Mr</v>
      </c>
    </row>
    <row r="525" spans="1:21" x14ac:dyDescent="0.3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59"/>
        <v>C</v>
      </c>
      <c r="N525">
        <f t="shared" si="57"/>
        <v>7.2249999999999996</v>
      </c>
      <c r="O525" s="3">
        <f t="shared" si="58"/>
        <v>25.962263610315187</v>
      </c>
      <c r="P525">
        <f t="shared" si="60"/>
        <v>1</v>
      </c>
      <c r="Q525" t="str">
        <f t="shared" si="63"/>
        <v>M</v>
      </c>
      <c r="R525">
        <f t="shared" si="61"/>
        <v>1</v>
      </c>
      <c r="S525">
        <f t="shared" si="62"/>
        <v>1</v>
      </c>
      <c r="T525" t="s">
        <v>1752</v>
      </c>
      <c r="U525" t="str">
        <f>VLOOKUP(T525,Sheet3!$A$2:$B$20,2,FALSE)</f>
        <v>Mr</v>
      </c>
    </row>
    <row r="526" spans="1:21" x14ac:dyDescent="0.3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59"/>
        <v>C</v>
      </c>
      <c r="N526">
        <f t="shared" si="57"/>
        <v>57.979199999999999</v>
      </c>
      <c r="O526" s="3">
        <f t="shared" si="58"/>
        <v>44</v>
      </c>
      <c r="P526">
        <f t="shared" si="60"/>
        <v>0</v>
      </c>
      <c r="Q526" t="str">
        <f t="shared" si="63"/>
        <v>B</v>
      </c>
      <c r="R526">
        <f t="shared" si="61"/>
        <v>2</v>
      </c>
      <c r="S526">
        <f t="shared" si="62"/>
        <v>0</v>
      </c>
      <c r="T526" t="s">
        <v>1753</v>
      </c>
      <c r="U526" t="str">
        <f>VLOOKUP(T526,Sheet3!$A$2:$B$20,2,FALSE)</f>
        <v>Mrs</v>
      </c>
    </row>
    <row r="527" spans="1:21" x14ac:dyDescent="0.3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59"/>
        <v>C</v>
      </c>
      <c r="N527">
        <f t="shared" si="57"/>
        <v>7.2291999999999996</v>
      </c>
      <c r="O527" s="3">
        <f t="shared" si="58"/>
        <v>25.962263610315187</v>
      </c>
      <c r="P527">
        <f t="shared" si="60"/>
        <v>1</v>
      </c>
      <c r="Q527" t="str">
        <f t="shared" si="63"/>
        <v>M</v>
      </c>
      <c r="R527">
        <f t="shared" si="61"/>
        <v>1</v>
      </c>
      <c r="S527">
        <f t="shared" si="62"/>
        <v>1</v>
      </c>
      <c r="T527" t="s">
        <v>1752</v>
      </c>
      <c r="U527" t="str">
        <f>VLOOKUP(T527,Sheet3!$A$2:$B$20,2,FALSE)</f>
        <v>Mr</v>
      </c>
    </row>
    <row r="528" spans="1:21" x14ac:dyDescent="0.3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59"/>
        <v>Q</v>
      </c>
      <c r="N528">
        <f t="shared" si="57"/>
        <v>7.75</v>
      </c>
      <c r="O528" s="3">
        <f t="shared" si="58"/>
        <v>40.5</v>
      </c>
      <c r="P528">
        <f t="shared" si="60"/>
        <v>1</v>
      </c>
      <c r="Q528" t="str">
        <f t="shared" si="63"/>
        <v>M</v>
      </c>
      <c r="R528">
        <f t="shared" si="61"/>
        <v>1</v>
      </c>
      <c r="S528">
        <f t="shared" si="62"/>
        <v>1</v>
      </c>
      <c r="T528" t="s">
        <v>1752</v>
      </c>
      <c r="U528" t="str">
        <f>VLOOKUP(T528,Sheet3!$A$2:$B$20,2,FALSE)</f>
        <v>Mr</v>
      </c>
    </row>
    <row r="529" spans="1:21" x14ac:dyDescent="0.3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59"/>
        <v>S</v>
      </c>
      <c r="N529">
        <f t="shared" si="57"/>
        <v>10.5</v>
      </c>
      <c r="O529" s="3">
        <f t="shared" si="58"/>
        <v>50</v>
      </c>
      <c r="P529">
        <f t="shared" si="60"/>
        <v>0</v>
      </c>
      <c r="Q529" t="str">
        <f t="shared" si="63"/>
        <v>M</v>
      </c>
      <c r="R529">
        <f t="shared" si="61"/>
        <v>1</v>
      </c>
      <c r="S529">
        <f t="shared" si="62"/>
        <v>1</v>
      </c>
      <c r="T529" t="s">
        <v>1754</v>
      </c>
      <c r="U529" t="str">
        <f>VLOOKUP(T529,Sheet3!$A$2:$B$20,2,FALSE)</f>
        <v>Miss</v>
      </c>
    </row>
    <row r="530" spans="1:21" x14ac:dyDescent="0.3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59"/>
        <v>S</v>
      </c>
      <c r="N530">
        <f t="shared" si="57"/>
        <v>221.7792</v>
      </c>
      <c r="O530" s="3">
        <f t="shared" si="58"/>
        <v>41.029271523178807</v>
      </c>
      <c r="P530">
        <f t="shared" si="60"/>
        <v>1</v>
      </c>
      <c r="Q530" t="str">
        <f t="shared" si="63"/>
        <v>C</v>
      </c>
      <c r="R530">
        <f t="shared" si="61"/>
        <v>1</v>
      </c>
      <c r="S530">
        <f t="shared" si="62"/>
        <v>1</v>
      </c>
      <c r="T530" t="s">
        <v>1752</v>
      </c>
      <c r="U530" t="str">
        <f>VLOOKUP(T530,Sheet3!$A$2:$B$20,2,FALSE)</f>
        <v>Mr</v>
      </c>
    </row>
    <row r="531" spans="1:21" x14ac:dyDescent="0.3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59"/>
        <v>S</v>
      </c>
      <c r="N531">
        <f t="shared" si="57"/>
        <v>7.9249999999999998</v>
      </c>
      <c r="O531" s="3">
        <f t="shared" si="58"/>
        <v>39</v>
      </c>
      <c r="P531">
        <f t="shared" si="60"/>
        <v>1</v>
      </c>
      <c r="Q531" t="str">
        <f t="shared" si="63"/>
        <v>M</v>
      </c>
      <c r="R531">
        <f t="shared" si="61"/>
        <v>1</v>
      </c>
      <c r="S531">
        <f t="shared" si="62"/>
        <v>1</v>
      </c>
      <c r="T531" t="s">
        <v>1752</v>
      </c>
      <c r="U531" t="str">
        <f>VLOOKUP(T531,Sheet3!$A$2:$B$20,2,FALSE)</f>
        <v>Mr</v>
      </c>
    </row>
    <row r="532" spans="1:21" x14ac:dyDescent="0.3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59"/>
        <v>S</v>
      </c>
      <c r="N532">
        <f t="shared" si="57"/>
        <v>11.5</v>
      </c>
      <c r="O532" s="3">
        <f t="shared" si="58"/>
        <v>23</v>
      </c>
      <c r="P532">
        <f t="shared" si="60"/>
        <v>1</v>
      </c>
      <c r="Q532" t="str">
        <f t="shared" si="63"/>
        <v>M</v>
      </c>
      <c r="R532">
        <f t="shared" si="61"/>
        <v>4</v>
      </c>
      <c r="S532">
        <f t="shared" si="62"/>
        <v>0</v>
      </c>
      <c r="T532" t="s">
        <v>1752</v>
      </c>
      <c r="U532" t="str">
        <f>VLOOKUP(T532,Sheet3!$A$2:$B$20,2,FALSE)</f>
        <v>Mr</v>
      </c>
    </row>
    <row r="533" spans="1:21" x14ac:dyDescent="0.3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59"/>
        <v>S</v>
      </c>
      <c r="N533">
        <f t="shared" si="57"/>
        <v>26</v>
      </c>
      <c r="O533" s="3">
        <f t="shared" si="58"/>
        <v>2</v>
      </c>
      <c r="P533">
        <f t="shared" si="60"/>
        <v>0</v>
      </c>
      <c r="Q533" t="str">
        <f t="shared" si="63"/>
        <v>M</v>
      </c>
      <c r="R533">
        <f t="shared" si="61"/>
        <v>3</v>
      </c>
      <c r="S533">
        <f t="shared" si="62"/>
        <v>0</v>
      </c>
      <c r="T533" t="s">
        <v>1754</v>
      </c>
      <c r="U533" t="str">
        <f>VLOOKUP(T533,Sheet3!$A$2:$B$20,2,FALSE)</f>
        <v>Miss</v>
      </c>
    </row>
    <row r="534" spans="1:21" x14ac:dyDescent="0.3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59"/>
        <v>C</v>
      </c>
      <c r="N534">
        <f t="shared" si="57"/>
        <v>7.2291999999999996</v>
      </c>
      <c r="O534" s="3">
        <f t="shared" si="58"/>
        <v>25.962263610315187</v>
      </c>
      <c r="P534">
        <f t="shared" si="60"/>
        <v>1</v>
      </c>
      <c r="Q534" t="str">
        <f t="shared" si="63"/>
        <v>M</v>
      </c>
      <c r="R534">
        <f t="shared" si="61"/>
        <v>1</v>
      </c>
      <c r="S534">
        <f t="shared" si="62"/>
        <v>1</v>
      </c>
      <c r="T534" t="s">
        <v>1752</v>
      </c>
      <c r="U534" t="str">
        <f>VLOOKUP(T534,Sheet3!$A$2:$B$20,2,FALSE)</f>
        <v>Mr</v>
      </c>
    </row>
    <row r="535" spans="1:21" x14ac:dyDescent="0.3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59"/>
        <v>C</v>
      </c>
      <c r="N535">
        <f t="shared" si="57"/>
        <v>7.2291999999999996</v>
      </c>
      <c r="O535" s="3">
        <f t="shared" si="58"/>
        <v>17</v>
      </c>
      <c r="P535">
        <f t="shared" si="60"/>
        <v>1</v>
      </c>
      <c r="Q535" t="str">
        <f t="shared" si="63"/>
        <v>M</v>
      </c>
      <c r="R535">
        <f t="shared" si="61"/>
        <v>3</v>
      </c>
      <c r="S535">
        <f t="shared" si="62"/>
        <v>0</v>
      </c>
      <c r="T535" t="s">
        <v>1752</v>
      </c>
      <c r="U535" t="str">
        <f>VLOOKUP(T535,Sheet3!$A$2:$B$20,2,FALSE)</f>
        <v>Mr</v>
      </c>
    </row>
    <row r="536" spans="1:21" x14ac:dyDescent="0.3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59"/>
        <v>C</v>
      </c>
      <c r="N536">
        <f t="shared" si="57"/>
        <v>22.3583</v>
      </c>
      <c r="O536" s="3">
        <f t="shared" si="58"/>
        <v>22.185328947368422</v>
      </c>
      <c r="P536">
        <f t="shared" si="60"/>
        <v>0</v>
      </c>
      <c r="Q536" t="str">
        <f t="shared" si="63"/>
        <v>M</v>
      </c>
      <c r="R536">
        <f t="shared" si="61"/>
        <v>3</v>
      </c>
      <c r="S536">
        <f t="shared" si="62"/>
        <v>0</v>
      </c>
      <c r="T536" t="s">
        <v>1753</v>
      </c>
      <c r="U536" t="str">
        <f>VLOOKUP(T536,Sheet3!$A$2:$B$20,2,FALSE)</f>
        <v>Mrs</v>
      </c>
    </row>
    <row r="537" spans="1:21" x14ac:dyDescent="0.3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59"/>
        <v>S</v>
      </c>
      <c r="N537">
        <f t="shared" si="57"/>
        <v>8.6624999999999996</v>
      </c>
      <c r="O537" s="3">
        <f t="shared" si="58"/>
        <v>30</v>
      </c>
      <c r="P537">
        <f t="shared" si="60"/>
        <v>0</v>
      </c>
      <c r="Q537" t="str">
        <f t="shared" si="63"/>
        <v>M</v>
      </c>
      <c r="R537">
        <f t="shared" si="61"/>
        <v>1</v>
      </c>
      <c r="S537">
        <f t="shared" si="62"/>
        <v>1</v>
      </c>
      <c r="T537" t="s">
        <v>1754</v>
      </c>
      <c r="U537" t="str">
        <f>VLOOKUP(T537,Sheet3!$A$2:$B$20,2,FALSE)</f>
        <v>Miss</v>
      </c>
    </row>
    <row r="538" spans="1:21" x14ac:dyDescent="0.3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59"/>
        <v>S</v>
      </c>
      <c r="N538">
        <f t="shared" si="57"/>
        <v>26.25</v>
      </c>
      <c r="O538" s="3">
        <f t="shared" si="58"/>
        <v>7</v>
      </c>
      <c r="P538">
        <f t="shared" si="60"/>
        <v>0</v>
      </c>
      <c r="Q538" t="str">
        <f t="shared" si="63"/>
        <v>M</v>
      </c>
      <c r="R538">
        <f t="shared" si="61"/>
        <v>3</v>
      </c>
      <c r="S538">
        <f t="shared" si="62"/>
        <v>0</v>
      </c>
      <c r="T538" t="s">
        <v>1754</v>
      </c>
      <c r="U538" t="str">
        <f>VLOOKUP(T538,Sheet3!$A$2:$B$20,2,FALSE)</f>
        <v>Miss</v>
      </c>
    </row>
    <row r="539" spans="1:21" x14ac:dyDescent="0.3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59"/>
        <v>S</v>
      </c>
      <c r="N539">
        <f t="shared" si="57"/>
        <v>26.55</v>
      </c>
      <c r="O539" s="3">
        <f t="shared" si="58"/>
        <v>45</v>
      </c>
      <c r="P539">
        <f t="shared" si="60"/>
        <v>1</v>
      </c>
      <c r="Q539" t="str">
        <f t="shared" si="63"/>
        <v>B</v>
      </c>
      <c r="R539">
        <f t="shared" si="61"/>
        <v>1</v>
      </c>
      <c r="S539">
        <f t="shared" si="62"/>
        <v>1</v>
      </c>
      <c r="T539" t="s">
        <v>1761</v>
      </c>
      <c r="U539" t="str">
        <f>VLOOKUP(T539,Sheet3!$A$2:$B$20,2,FALSE)</f>
        <v>Royalty</v>
      </c>
    </row>
    <row r="540" spans="1:21" x14ac:dyDescent="0.3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59"/>
        <v>C</v>
      </c>
      <c r="N540">
        <f t="shared" si="57"/>
        <v>106.425</v>
      </c>
      <c r="O540" s="3">
        <f t="shared" si="58"/>
        <v>30</v>
      </c>
      <c r="P540">
        <f t="shared" si="60"/>
        <v>0</v>
      </c>
      <c r="Q540" t="str">
        <f t="shared" si="63"/>
        <v>M</v>
      </c>
      <c r="R540">
        <f t="shared" si="61"/>
        <v>1</v>
      </c>
      <c r="S540">
        <f t="shared" si="62"/>
        <v>1</v>
      </c>
      <c r="T540" t="s">
        <v>1754</v>
      </c>
      <c r="U540" t="str">
        <f>VLOOKUP(T540,Sheet3!$A$2:$B$20,2,FALSE)</f>
        <v>Miss</v>
      </c>
    </row>
    <row r="541" spans="1:21" x14ac:dyDescent="0.3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59"/>
        <v>S</v>
      </c>
      <c r="N541">
        <f t="shared" si="57"/>
        <v>14.5</v>
      </c>
      <c r="O541" s="3">
        <f t="shared" si="58"/>
        <v>25.962263610315187</v>
      </c>
      <c r="P541">
        <f t="shared" si="60"/>
        <v>1</v>
      </c>
      <c r="Q541" t="str">
        <f t="shared" si="63"/>
        <v>M</v>
      </c>
      <c r="R541">
        <f t="shared" si="61"/>
        <v>1</v>
      </c>
      <c r="S541">
        <f t="shared" si="62"/>
        <v>1</v>
      </c>
      <c r="T541" t="s">
        <v>1752</v>
      </c>
      <c r="U541" t="str">
        <f>VLOOKUP(T541,Sheet3!$A$2:$B$20,2,FALSE)</f>
        <v>Mr</v>
      </c>
    </row>
    <row r="542" spans="1:21" x14ac:dyDescent="0.3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59"/>
        <v>C</v>
      </c>
      <c r="N542">
        <f t="shared" si="57"/>
        <v>49.5</v>
      </c>
      <c r="O542" s="3">
        <f t="shared" si="58"/>
        <v>22</v>
      </c>
      <c r="P542">
        <f t="shared" si="60"/>
        <v>0</v>
      </c>
      <c r="Q542" t="str">
        <f t="shared" si="63"/>
        <v>B</v>
      </c>
      <c r="R542">
        <f t="shared" si="61"/>
        <v>3</v>
      </c>
      <c r="S542">
        <f t="shared" si="62"/>
        <v>0</v>
      </c>
      <c r="T542" t="s">
        <v>1754</v>
      </c>
      <c r="U542" t="str">
        <f>VLOOKUP(T542,Sheet3!$A$2:$B$20,2,FALSE)</f>
        <v>Miss</v>
      </c>
    </row>
    <row r="543" spans="1:21" x14ac:dyDescent="0.3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59"/>
        <v>S</v>
      </c>
      <c r="N543">
        <f t="shared" si="57"/>
        <v>71</v>
      </c>
      <c r="O543" s="3">
        <f t="shared" si="58"/>
        <v>36</v>
      </c>
      <c r="P543">
        <f t="shared" si="60"/>
        <v>0</v>
      </c>
      <c r="Q543" t="str">
        <f t="shared" si="63"/>
        <v>B</v>
      </c>
      <c r="R543">
        <f t="shared" si="61"/>
        <v>3</v>
      </c>
      <c r="S543">
        <f t="shared" si="62"/>
        <v>0</v>
      </c>
      <c r="T543" t="s">
        <v>1754</v>
      </c>
      <c r="U543" t="str">
        <f>VLOOKUP(T543,Sheet3!$A$2:$B$20,2,FALSE)</f>
        <v>Miss</v>
      </c>
    </row>
    <row r="544" spans="1:21" x14ac:dyDescent="0.3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59"/>
        <v>S</v>
      </c>
      <c r="N544">
        <f t="shared" si="57"/>
        <v>31.274999999999999</v>
      </c>
      <c r="O544" s="3">
        <f t="shared" si="58"/>
        <v>9</v>
      </c>
      <c r="P544">
        <f t="shared" si="60"/>
        <v>0</v>
      </c>
      <c r="Q544" t="str">
        <f t="shared" si="63"/>
        <v>M</v>
      </c>
      <c r="R544">
        <f t="shared" si="61"/>
        <v>7</v>
      </c>
      <c r="S544">
        <f t="shared" si="62"/>
        <v>0</v>
      </c>
      <c r="T544" t="s">
        <v>1754</v>
      </c>
      <c r="U544" t="str">
        <f>VLOOKUP(T544,Sheet3!$A$2:$B$20,2,FALSE)</f>
        <v>Miss</v>
      </c>
    </row>
    <row r="545" spans="1:21" x14ac:dyDescent="0.3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59"/>
        <v>S</v>
      </c>
      <c r="N545">
        <f t="shared" si="57"/>
        <v>31.274999999999999</v>
      </c>
      <c r="O545" s="3">
        <f t="shared" si="58"/>
        <v>11</v>
      </c>
      <c r="P545">
        <f t="shared" si="60"/>
        <v>0</v>
      </c>
      <c r="Q545" t="str">
        <f t="shared" si="63"/>
        <v>M</v>
      </c>
      <c r="R545">
        <f t="shared" si="61"/>
        <v>7</v>
      </c>
      <c r="S545">
        <f t="shared" si="62"/>
        <v>0</v>
      </c>
      <c r="T545" t="s">
        <v>1754</v>
      </c>
      <c r="U545" t="str">
        <f>VLOOKUP(T545,Sheet3!$A$2:$B$20,2,FALSE)</f>
        <v>Miss</v>
      </c>
    </row>
    <row r="546" spans="1:21" x14ac:dyDescent="0.3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59"/>
        <v>S</v>
      </c>
      <c r="N546">
        <f t="shared" si="57"/>
        <v>26</v>
      </c>
      <c r="O546" s="3">
        <f t="shared" si="58"/>
        <v>32</v>
      </c>
      <c r="P546">
        <f t="shared" si="60"/>
        <v>1</v>
      </c>
      <c r="Q546" t="str">
        <f t="shared" si="63"/>
        <v>M</v>
      </c>
      <c r="R546">
        <f t="shared" si="61"/>
        <v>2</v>
      </c>
      <c r="S546">
        <f t="shared" si="62"/>
        <v>0</v>
      </c>
      <c r="T546" t="s">
        <v>1752</v>
      </c>
      <c r="U546" t="str">
        <f>VLOOKUP(T546,Sheet3!$A$2:$B$20,2,FALSE)</f>
        <v>Mr</v>
      </c>
    </row>
    <row r="547" spans="1:21" x14ac:dyDescent="0.3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59"/>
        <v>C</v>
      </c>
      <c r="N547">
        <f t="shared" si="57"/>
        <v>106.425</v>
      </c>
      <c r="O547" s="3">
        <f t="shared" si="58"/>
        <v>50</v>
      </c>
      <c r="P547">
        <f t="shared" si="60"/>
        <v>1</v>
      </c>
      <c r="Q547" t="str">
        <f t="shared" si="63"/>
        <v>C</v>
      </c>
      <c r="R547">
        <f t="shared" si="61"/>
        <v>2</v>
      </c>
      <c r="S547">
        <f t="shared" si="62"/>
        <v>0</v>
      </c>
      <c r="T547" t="s">
        <v>1752</v>
      </c>
      <c r="U547" t="str">
        <f>VLOOKUP(T547,Sheet3!$A$2:$B$20,2,FALSE)</f>
        <v>Mr</v>
      </c>
    </row>
    <row r="548" spans="1:21" x14ac:dyDescent="0.3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59"/>
        <v>S</v>
      </c>
      <c r="N548">
        <f t="shared" si="57"/>
        <v>26</v>
      </c>
      <c r="O548" s="3">
        <f t="shared" si="58"/>
        <v>64</v>
      </c>
      <c r="P548">
        <f t="shared" si="60"/>
        <v>1</v>
      </c>
      <c r="Q548" t="str">
        <f t="shared" si="63"/>
        <v>M</v>
      </c>
      <c r="R548">
        <f t="shared" si="61"/>
        <v>1</v>
      </c>
      <c r="S548">
        <f t="shared" si="62"/>
        <v>1</v>
      </c>
      <c r="T548" t="s">
        <v>1752</v>
      </c>
      <c r="U548" t="str">
        <f>VLOOKUP(T548,Sheet3!$A$2:$B$20,2,FALSE)</f>
        <v>Mr</v>
      </c>
    </row>
    <row r="549" spans="1:21" x14ac:dyDescent="0.3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59"/>
        <v>S</v>
      </c>
      <c r="N549">
        <f t="shared" si="57"/>
        <v>26</v>
      </c>
      <c r="O549" s="3">
        <f t="shared" si="58"/>
        <v>19</v>
      </c>
      <c r="P549">
        <f t="shared" si="60"/>
        <v>0</v>
      </c>
      <c r="Q549" t="str">
        <f t="shared" si="63"/>
        <v>M</v>
      </c>
      <c r="R549">
        <f t="shared" si="61"/>
        <v>2</v>
      </c>
      <c r="S549">
        <f t="shared" si="62"/>
        <v>0</v>
      </c>
      <c r="T549" t="s">
        <v>1753</v>
      </c>
      <c r="U549" t="str">
        <f>VLOOKUP(T549,Sheet3!$A$2:$B$20,2,FALSE)</f>
        <v>Mrs</v>
      </c>
    </row>
    <row r="550" spans="1:21" x14ac:dyDescent="0.3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59"/>
        <v>C</v>
      </c>
      <c r="N550">
        <f t="shared" si="57"/>
        <v>13.862500000000001</v>
      </c>
      <c r="O550" s="3">
        <f t="shared" si="58"/>
        <v>30.815379746835443</v>
      </c>
      <c r="P550">
        <f t="shared" si="60"/>
        <v>1</v>
      </c>
      <c r="Q550" t="str">
        <f t="shared" si="63"/>
        <v>M</v>
      </c>
      <c r="R550">
        <f t="shared" si="61"/>
        <v>1</v>
      </c>
      <c r="S550">
        <f t="shared" si="62"/>
        <v>1</v>
      </c>
      <c r="T550" t="s">
        <v>1752</v>
      </c>
      <c r="U550" t="str">
        <f>VLOOKUP(T550,Sheet3!$A$2:$B$20,2,FALSE)</f>
        <v>Mr</v>
      </c>
    </row>
    <row r="551" spans="1:21" x14ac:dyDescent="0.3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59"/>
        <v>S</v>
      </c>
      <c r="N551">
        <f t="shared" si="57"/>
        <v>20.524999999999999</v>
      </c>
      <c r="O551" s="3">
        <f t="shared" si="58"/>
        <v>33</v>
      </c>
      <c r="P551">
        <f t="shared" si="60"/>
        <v>1</v>
      </c>
      <c r="Q551" t="str">
        <f t="shared" si="63"/>
        <v>M</v>
      </c>
      <c r="R551">
        <f t="shared" si="61"/>
        <v>3</v>
      </c>
      <c r="S551">
        <f t="shared" si="62"/>
        <v>0</v>
      </c>
      <c r="T551" t="s">
        <v>1752</v>
      </c>
      <c r="U551" t="str">
        <f>VLOOKUP(T551,Sheet3!$A$2:$B$20,2,FALSE)</f>
        <v>Mr</v>
      </c>
    </row>
    <row r="552" spans="1:21" x14ac:dyDescent="0.3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59"/>
        <v>S</v>
      </c>
      <c r="N552">
        <f t="shared" si="57"/>
        <v>36.75</v>
      </c>
      <c r="O552" s="3">
        <f t="shared" si="58"/>
        <v>8</v>
      </c>
      <c r="P552">
        <f t="shared" si="60"/>
        <v>1</v>
      </c>
      <c r="Q552" t="str">
        <f t="shared" si="63"/>
        <v>M</v>
      </c>
      <c r="R552">
        <f t="shared" si="61"/>
        <v>3</v>
      </c>
      <c r="S552">
        <f t="shared" si="62"/>
        <v>0</v>
      </c>
      <c r="T552" t="s">
        <v>1755</v>
      </c>
      <c r="U552" t="str">
        <f>VLOOKUP(T552,Sheet3!$A$2:$B$20,2,FALSE)</f>
        <v>Master</v>
      </c>
    </row>
    <row r="553" spans="1:21" x14ac:dyDescent="0.3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59"/>
        <v>C</v>
      </c>
      <c r="N553">
        <f t="shared" si="57"/>
        <v>110.88330000000001</v>
      </c>
      <c r="O553" s="3">
        <f t="shared" si="58"/>
        <v>17</v>
      </c>
      <c r="P553">
        <f t="shared" si="60"/>
        <v>1</v>
      </c>
      <c r="Q553" t="str">
        <f t="shared" si="63"/>
        <v>C</v>
      </c>
      <c r="R553">
        <f t="shared" si="61"/>
        <v>3</v>
      </c>
      <c r="S553">
        <f t="shared" si="62"/>
        <v>0</v>
      </c>
      <c r="T553" t="s">
        <v>1752</v>
      </c>
      <c r="U553" t="str">
        <f>VLOOKUP(T553,Sheet3!$A$2:$B$20,2,FALSE)</f>
        <v>Mr</v>
      </c>
    </row>
    <row r="554" spans="1:21" x14ac:dyDescent="0.3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59"/>
        <v>S</v>
      </c>
      <c r="N554">
        <f t="shared" si="57"/>
        <v>26</v>
      </c>
      <c r="O554" s="3">
        <f t="shared" si="58"/>
        <v>27</v>
      </c>
      <c r="P554">
        <f t="shared" si="60"/>
        <v>1</v>
      </c>
      <c r="Q554" t="str">
        <f t="shared" si="63"/>
        <v>M</v>
      </c>
      <c r="R554">
        <f t="shared" si="61"/>
        <v>1</v>
      </c>
      <c r="S554">
        <f t="shared" si="62"/>
        <v>1</v>
      </c>
      <c r="T554" t="s">
        <v>1752</v>
      </c>
      <c r="U554" t="str">
        <f>VLOOKUP(T554,Sheet3!$A$2:$B$20,2,FALSE)</f>
        <v>Mr</v>
      </c>
    </row>
    <row r="555" spans="1:21" x14ac:dyDescent="0.3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59"/>
        <v>Q</v>
      </c>
      <c r="N555">
        <f t="shared" si="57"/>
        <v>7.8292000000000002</v>
      </c>
      <c r="O555" s="3">
        <f t="shared" si="58"/>
        <v>25.962263610315187</v>
      </c>
      <c r="P555">
        <f t="shared" si="60"/>
        <v>1</v>
      </c>
      <c r="Q555" t="str">
        <f t="shared" si="63"/>
        <v>M</v>
      </c>
      <c r="R555">
        <f t="shared" si="61"/>
        <v>1</v>
      </c>
      <c r="S555">
        <f t="shared" si="62"/>
        <v>1</v>
      </c>
      <c r="T555" t="s">
        <v>1752</v>
      </c>
      <c r="U555" t="str">
        <f>VLOOKUP(T555,Sheet3!$A$2:$B$20,2,FALSE)</f>
        <v>Mr</v>
      </c>
    </row>
    <row r="556" spans="1:21" x14ac:dyDescent="0.3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59"/>
        <v>C</v>
      </c>
      <c r="N556">
        <f t="shared" si="57"/>
        <v>7.2249999999999996</v>
      </c>
      <c r="O556" s="3">
        <f t="shared" si="58"/>
        <v>22</v>
      </c>
      <c r="P556">
        <f t="shared" si="60"/>
        <v>1</v>
      </c>
      <c r="Q556" t="str">
        <f t="shared" si="63"/>
        <v>M</v>
      </c>
      <c r="R556">
        <f t="shared" si="61"/>
        <v>1</v>
      </c>
      <c r="S556">
        <f t="shared" si="62"/>
        <v>1</v>
      </c>
      <c r="T556" t="s">
        <v>1752</v>
      </c>
      <c r="U556" t="str">
        <f>VLOOKUP(T556,Sheet3!$A$2:$B$20,2,FALSE)</f>
        <v>Mr</v>
      </c>
    </row>
    <row r="557" spans="1:21" x14ac:dyDescent="0.3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59"/>
        <v>S</v>
      </c>
      <c r="N557">
        <f t="shared" si="57"/>
        <v>7.7750000000000004</v>
      </c>
      <c r="O557" s="3">
        <f t="shared" si="58"/>
        <v>22</v>
      </c>
      <c r="P557">
        <f t="shared" si="60"/>
        <v>0</v>
      </c>
      <c r="Q557" t="str">
        <f t="shared" si="63"/>
        <v>M</v>
      </c>
      <c r="R557">
        <f t="shared" si="61"/>
        <v>1</v>
      </c>
      <c r="S557">
        <f t="shared" si="62"/>
        <v>1</v>
      </c>
      <c r="T557" t="s">
        <v>1754</v>
      </c>
      <c r="U557" t="str">
        <f>VLOOKUP(T557,Sheet3!$A$2:$B$20,2,FALSE)</f>
        <v>Miss</v>
      </c>
    </row>
    <row r="558" spans="1:21" x14ac:dyDescent="0.3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59"/>
        <v>S</v>
      </c>
      <c r="N558">
        <f t="shared" si="57"/>
        <v>26.55</v>
      </c>
      <c r="O558" s="3">
        <f t="shared" si="58"/>
        <v>62</v>
      </c>
      <c r="P558">
        <f t="shared" si="60"/>
        <v>1</v>
      </c>
      <c r="Q558" t="str">
        <f t="shared" si="63"/>
        <v>M</v>
      </c>
      <c r="R558">
        <f t="shared" si="61"/>
        <v>1</v>
      </c>
      <c r="S558">
        <f t="shared" si="62"/>
        <v>1</v>
      </c>
      <c r="T558" t="s">
        <v>1752</v>
      </c>
      <c r="U558" t="str">
        <f>VLOOKUP(T558,Sheet3!$A$2:$B$20,2,FALSE)</f>
        <v>Mr</v>
      </c>
    </row>
    <row r="559" spans="1:21" x14ac:dyDescent="0.3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59"/>
        <v>C</v>
      </c>
      <c r="N559">
        <f t="shared" si="57"/>
        <v>39.6</v>
      </c>
      <c r="O559" s="3">
        <f t="shared" si="58"/>
        <v>48</v>
      </c>
      <c r="P559">
        <f t="shared" si="60"/>
        <v>0</v>
      </c>
      <c r="Q559" t="str">
        <f t="shared" si="63"/>
        <v>A</v>
      </c>
      <c r="R559">
        <f t="shared" si="61"/>
        <v>2</v>
      </c>
      <c r="S559">
        <f t="shared" si="62"/>
        <v>0</v>
      </c>
      <c r="T559" t="s">
        <v>1762</v>
      </c>
      <c r="U559" t="str">
        <f>VLOOKUP(T559,Sheet3!$A$2:$B$20,2,FALSE)</f>
        <v>Royalty</v>
      </c>
    </row>
    <row r="560" spans="1:21" x14ac:dyDescent="0.3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59"/>
        <v>C</v>
      </c>
      <c r="N560">
        <f t="shared" si="57"/>
        <v>227.52500000000001</v>
      </c>
      <c r="O560" s="3">
        <f t="shared" si="58"/>
        <v>41.029271523178807</v>
      </c>
      <c r="P560">
        <f t="shared" si="60"/>
        <v>1</v>
      </c>
      <c r="Q560" t="str">
        <f t="shared" si="63"/>
        <v>M</v>
      </c>
      <c r="R560">
        <f t="shared" si="61"/>
        <v>1</v>
      </c>
      <c r="S560">
        <f t="shared" si="62"/>
        <v>1</v>
      </c>
      <c r="T560" t="s">
        <v>1752</v>
      </c>
      <c r="U560" t="str">
        <f>VLOOKUP(T560,Sheet3!$A$2:$B$20,2,FALSE)</f>
        <v>Mr</v>
      </c>
    </row>
    <row r="561" spans="1:21" x14ac:dyDescent="0.3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59"/>
        <v>S</v>
      </c>
      <c r="N561">
        <f t="shared" si="57"/>
        <v>79.650000000000006</v>
      </c>
      <c r="O561" s="3">
        <f t="shared" si="58"/>
        <v>39</v>
      </c>
      <c r="P561">
        <f t="shared" si="60"/>
        <v>0</v>
      </c>
      <c r="Q561" t="str">
        <f t="shared" si="63"/>
        <v>E</v>
      </c>
      <c r="R561">
        <f t="shared" si="61"/>
        <v>3</v>
      </c>
      <c r="S561">
        <f t="shared" si="62"/>
        <v>0</v>
      </c>
      <c r="T561" t="s">
        <v>1753</v>
      </c>
      <c r="U561" t="str">
        <f>VLOOKUP(T561,Sheet3!$A$2:$B$20,2,FALSE)</f>
        <v>Mrs</v>
      </c>
    </row>
    <row r="562" spans="1:21" x14ac:dyDescent="0.3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59"/>
        <v>S</v>
      </c>
      <c r="N562">
        <f t="shared" si="57"/>
        <v>17.399999999999999</v>
      </c>
      <c r="O562" s="3">
        <f t="shared" si="58"/>
        <v>36</v>
      </c>
      <c r="P562">
        <f t="shared" si="60"/>
        <v>0</v>
      </c>
      <c r="Q562" t="str">
        <f t="shared" si="63"/>
        <v>M</v>
      </c>
      <c r="R562">
        <f t="shared" si="61"/>
        <v>2</v>
      </c>
      <c r="S562">
        <f t="shared" si="62"/>
        <v>0</v>
      </c>
      <c r="T562" t="s">
        <v>1753</v>
      </c>
      <c r="U562" t="str">
        <f>VLOOKUP(T562,Sheet3!$A$2:$B$20,2,FALSE)</f>
        <v>Mrs</v>
      </c>
    </row>
    <row r="563" spans="1:21" x14ac:dyDescent="0.3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59"/>
        <v>Q</v>
      </c>
      <c r="N563">
        <f t="shared" si="57"/>
        <v>7.75</v>
      </c>
      <c r="O563" s="3">
        <f t="shared" si="58"/>
        <v>25.962263610315187</v>
      </c>
      <c r="P563">
        <f t="shared" si="60"/>
        <v>1</v>
      </c>
      <c r="Q563" t="str">
        <f t="shared" si="63"/>
        <v>M</v>
      </c>
      <c r="R563">
        <f t="shared" si="61"/>
        <v>1</v>
      </c>
      <c r="S563">
        <f t="shared" si="62"/>
        <v>1</v>
      </c>
      <c r="T563" t="s">
        <v>1752</v>
      </c>
      <c r="U563" t="str">
        <f>VLOOKUP(T563,Sheet3!$A$2:$B$20,2,FALSE)</f>
        <v>Mr</v>
      </c>
    </row>
    <row r="564" spans="1:21" x14ac:dyDescent="0.3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59"/>
        <v>S</v>
      </c>
      <c r="N564">
        <f t="shared" si="57"/>
        <v>7.8958000000000004</v>
      </c>
      <c r="O564" s="3">
        <f t="shared" si="58"/>
        <v>40</v>
      </c>
      <c r="P564">
        <f t="shared" si="60"/>
        <v>1</v>
      </c>
      <c r="Q564" t="str">
        <f t="shared" si="63"/>
        <v>M</v>
      </c>
      <c r="R564">
        <f t="shared" si="61"/>
        <v>1</v>
      </c>
      <c r="S564">
        <f t="shared" si="62"/>
        <v>1</v>
      </c>
      <c r="T564" t="s">
        <v>1752</v>
      </c>
      <c r="U564" t="str">
        <f>VLOOKUP(T564,Sheet3!$A$2:$B$20,2,FALSE)</f>
        <v>Mr</v>
      </c>
    </row>
    <row r="565" spans="1:21" x14ac:dyDescent="0.3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59"/>
        <v>S</v>
      </c>
      <c r="N565">
        <f t="shared" si="57"/>
        <v>13.5</v>
      </c>
      <c r="O565" s="3">
        <f t="shared" si="58"/>
        <v>28</v>
      </c>
      <c r="P565">
        <f t="shared" si="60"/>
        <v>1</v>
      </c>
      <c r="Q565" t="str">
        <f t="shared" si="63"/>
        <v>M</v>
      </c>
      <c r="R565">
        <f t="shared" si="61"/>
        <v>1</v>
      </c>
      <c r="S565">
        <f t="shared" si="62"/>
        <v>1</v>
      </c>
      <c r="T565" t="s">
        <v>1752</v>
      </c>
      <c r="U565" t="str">
        <f>VLOOKUP(T565,Sheet3!$A$2:$B$20,2,FALSE)</f>
        <v>Mr</v>
      </c>
    </row>
    <row r="566" spans="1:21" x14ac:dyDescent="0.3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59"/>
        <v>S</v>
      </c>
      <c r="N566">
        <f t="shared" si="57"/>
        <v>8.0500000000000007</v>
      </c>
      <c r="O566" s="3">
        <f t="shared" si="58"/>
        <v>25.962263610315187</v>
      </c>
      <c r="P566">
        <f t="shared" si="60"/>
        <v>1</v>
      </c>
      <c r="Q566" t="str">
        <f t="shared" si="63"/>
        <v>M</v>
      </c>
      <c r="R566">
        <f t="shared" si="61"/>
        <v>1</v>
      </c>
      <c r="S566">
        <f t="shared" si="62"/>
        <v>1</v>
      </c>
      <c r="T566" t="s">
        <v>1752</v>
      </c>
      <c r="U566" t="str">
        <f>VLOOKUP(T566,Sheet3!$A$2:$B$20,2,FALSE)</f>
        <v>Mr</v>
      </c>
    </row>
    <row r="567" spans="1:21" x14ac:dyDescent="0.3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59"/>
        <v>S</v>
      </c>
      <c r="N567">
        <f t="shared" si="57"/>
        <v>8.0500000000000007</v>
      </c>
      <c r="O567" s="3">
        <f t="shared" si="58"/>
        <v>22.185328947368422</v>
      </c>
      <c r="P567">
        <f t="shared" si="60"/>
        <v>0</v>
      </c>
      <c r="Q567" t="str">
        <f t="shared" si="63"/>
        <v>M</v>
      </c>
      <c r="R567">
        <f t="shared" si="61"/>
        <v>1</v>
      </c>
      <c r="S567">
        <f t="shared" si="62"/>
        <v>1</v>
      </c>
      <c r="T567" t="s">
        <v>1754</v>
      </c>
      <c r="U567" t="str">
        <f>VLOOKUP(T567,Sheet3!$A$2:$B$20,2,FALSE)</f>
        <v>Miss</v>
      </c>
    </row>
    <row r="568" spans="1:21" x14ac:dyDescent="0.3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59"/>
        <v>S</v>
      </c>
      <c r="N568">
        <f t="shared" si="57"/>
        <v>24.15</v>
      </c>
      <c r="O568" s="3">
        <f t="shared" si="58"/>
        <v>24</v>
      </c>
      <c r="P568">
        <f t="shared" si="60"/>
        <v>1</v>
      </c>
      <c r="Q568" t="str">
        <f t="shared" si="63"/>
        <v>M</v>
      </c>
      <c r="R568">
        <f t="shared" si="61"/>
        <v>3</v>
      </c>
      <c r="S568">
        <f t="shared" si="62"/>
        <v>0</v>
      </c>
      <c r="T568" t="s">
        <v>1752</v>
      </c>
      <c r="U568" t="str">
        <f>VLOOKUP(T568,Sheet3!$A$2:$B$20,2,FALSE)</f>
        <v>Mr</v>
      </c>
    </row>
    <row r="569" spans="1:21" x14ac:dyDescent="0.3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59"/>
        <v>S</v>
      </c>
      <c r="N569">
        <f t="shared" si="57"/>
        <v>7.8958000000000004</v>
      </c>
      <c r="O569" s="3">
        <f t="shared" si="58"/>
        <v>19</v>
      </c>
      <c r="P569">
        <f t="shared" si="60"/>
        <v>1</v>
      </c>
      <c r="Q569" t="str">
        <f t="shared" si="63"/>
        <v>M</v>
      </c>
      <c r="R569">
        <f t="shared" si="61"/>
        <v>1</v>
      </c>
      <c r="S569">
        <f t="shared" si="62"/>
        <v>1</v>
      </c>
      <c r="T569" t="s">
        <v>1752</v>
      </c>
      <c r="U569" t="str">
        <f>VLOOKUP(T569,Sheet3!$A$2:$B$20,2,FALSE)</f>
        <v>Mr</v>
      </c>
    </row>
    <row r="570" spans="1:21" x14ac:dyDescent="0.3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59"/>
        <v>S</v>
      </c>
      <c r="N570">
        <f t="shared" si="57"/>
        <v>21.074999999999999</v>
      </c>
      <c r="O570" s="3">
        <f t="shared" si="58"/>
        <v>29</v>
      </c>
      <c r="P570">
        <f t="shared" si="60"/>
        <v>0</v>
      </c>
      <c r="Q570" t="str">
        <f t="shared" si="63"/>
        <v>M</v>
      </c>
      <c r="R570">
        <f t="shared" si="61"/>
        <v>5</v>
      </c>
      <c r="S570">
        <f t="shared" si="62"/>
        <v>0</v>
      </c>
      <c r="T570" t="s">
        <v>1753</v>
      </c>
      <c r="U570" t="str">
        <f>VLOOKUP(T570,Sheet3!$A$2:$B$20,2,FALSE)</f>
        <v>Mrs</v>
      </c>
    </row>
    <row r="571" spans="1:21" x14ac:dyDescent="0.3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59"/>
        <v>C</v>
      </c>
      <c r="N571">
        <f t="shared" si="57"/>
        <v>7.2291999999999996</v>
      </c>
      <c r="O571" s="3">
        <f t="shared" si="58"/>
        <v>25.962263610315187</v>
      </c>
      <c r="P571">
        <f t="shared" si="60"/>
        <v>1</v>
      </c>
      <c r="Q571" t="str">
        <f t="shared" si="63"/>
        <v>M</v>
      </c>
      <c r="R571">
        <f t="shared" si="61"/>
        <v>1</v>
      </c>
      <c r="S571">
        <f t="shared" si="62"/>
        <v>1</v>
      </c>
      <c r="T571" t="s">
        <v>1752</v>
      </c>
      <c r="U571" t="str">
        <f>VLOOKUP(T571,Sheet3!$A$2:$B$20,2,FALSE)</f>
        <v>Mr</v>
      </c>
    </row>
    <row r="572" spans="1:21" x14ac:dyDescent="0.3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59"/>
        <v>S</v>
      </c>
      <c r="N572">
        <f t="shared" si="57"/>
        <v>7.8541999999999996</v>
      </c>
      <c r="O572" s="3">
        <f t="shared" si="58"/>
        <v>32</v>
      </c>
      <c r="P572">
        <f t="shared" si="60"/>
        <v>1</v>
      </c>
      <c r="Q572" t="str">
        <f t="shared" si="63"/>
        <v>M</v>
      </c>
      <c r="R572">
        <f t="shared" si="61"/>
        <v>1</v>
      </c>
      <c r="S572">
        <f t="shared" si="62"/>
        <v>1</v>
      </c>
      <c r="T572" t="s">
        <v>1752</v>
      </c>
      <c r="U572" t="str">
        <f>VLOOKUP(T572,Sheet3!$A$2:$B$20,2,FALSE)</f>
        <v>Mr</v>
      </c>
    </row>
    <row r="573" spans="1:21" x14ac:dyDescent="0.3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59"/>
        <v>S</v>
      </c>
      <c r="N573">
        <f t="shared" si="57"/>
        <v>10.5</v>
      </c>
      <c r="O573" s="3">
        <f t="shared" si="58"/>
        <v>62</v>
      </c>
      <c r="P573">
        <f t="shared" si="60"/>
        <v>1</v>
      </c>
      <c r="Q573" t="str">
        <f t="shared" si="63"/>
        <v>M</v>
      </c>
      <c r="R573">
        <f t="shared" si="61"/>
        <v>1</v>
      </c>
      <c r="S573">
        <f t="shared" si="62"/>
        <v>1</v>
      </c>
      <c r="T573" t="s">
        <v>1752</v>
      </c>
      <c r="U573" t="str">
        <f>VLOOKUP(T573,Sheet3!$A$2:$B$20,2,FALSE)</f>
        <v>Mr</v>
      </c>
    </row>
    <row r="574" spans="1:21" x14ac:dyDescent="0.3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59"/>
        <v>S</v>
      </c>
      <c r="N574">
        <f t="shared" si="57"/>
        <v>51.479199999999999</v>
      </c>
      <c r="O574" s="3">
        <f t="shared" si="58"/>
        <v>53</v>
      </c>
      <c r="P574">
        <f t="shared" si="60"/>
        <v>0</v>
      </c>
      <c r="Q574" t="str">
        <f t="shared" si="63"/>
        <v>C</v>
      </c>
      <c r="R574">
        <f t="shared" si="61"/>
        <v>3</v>
      </c>
      <c r="S574">
        <f t="shared" si="62"/>
        <v>0</v>
      </c>
      <c r="T574" t="s">
        <v>1753</v>
      </c>
      <c r="U574" t="str">
        <f>VLOOKUP(T574,Sheet3!$A$2:$B$20,2,FALSE)</f>
        <v>Mrs</v>
      </c>
    </row>
    <row r="575" spans="1:21" x14ac:dyDescent="0.3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59"/>
        <v>S</v>
      </c>
      <c r="N575">
        <f t="shared" si="57"/>
        <v>26.387499999999999</v>
      </c>
      <c r="O575" s="3">
        <f t="shared" si="58"/>
        <v>36</v>
      </c>
      <c r="P575">
        <f t="shared" si="60"/>
        <v>1</v>
      </c>
      <c r="Q575" t="str">
        <f t="shared" si="63"/>
        <v>E</v>
      </c>
      <c r="R575">
        <f t="shared" si="61"/>
        <v>1</v>
      </c>
      <c r="S575">
        <f t="shared" si="62"/>
        <v>1</v>
      </c>
      <c r="T575" t="s">
        <v>1752</v>
      </c>
      <c r="U575" t="str">
        <f>VLOOKUP(T575,Sheet3!$A$2:$B$20,2,FALSE)</f>
        <v>Mr</v>
      </c>
    </row>
    <row r="576" spans="1:21" x14ac:dyDescent="0.3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59"/>
        <v>Q</v>
      </c>
      <c r="N576">
        <f t="shared" si="57"/>
        <v>7.75</v>
      </c>
      <c r="O576" s="3">
        <f t="shared" si="58"/>
        <v>22.185328947368422</v>
      </c>
      <c r="P576">
        <f t="shared" si="60"/>
        <v>0</v>
      </c>
      <c r="Q576" t="str">
        <f t="shared" si="63"/>
        <v>M</v>
      </c>
      <c r="R576">
        <f t="shared" si="61"/>
        <v>1</v>
      </c>
      <c r="S576">
        <f t="shared" si="62"/>
        <v>1</v>
      </c>
      <c r="T576" t="s">
        <v>1754</v>
      </c>
      <c r="U576" t="str">
        <f>VLOOKUP(T576,Sheet3!$A$2:$B$20,2,FALSE)</f>
        <v>Miss</v>
      </c>
    </row>
    <row r="577" spans="1:21" x14ac:dyDescent="0.3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59"/>
        <v>S</v>
      </c>
      <c r="N577">
        <f t="shared" si="57"/>
        <v>8.0500000000000007</v>
      </c>
      <c r="O577" s="3">
        <f t="shared" si="58"/>
        <v>16</v>
      </c>
      <c r="P577">
        <f t="shared" si="60"/>
        <v>1</v>
      </c>
      <c r="Q577" t="str">
        <f t="shared" si="63"/>
        <v>M</v>
      </c>
      <c r="R577">
        <f t="shared" si="61"/>
        <v>1</v>
      </c>
      <c r="S577">
        <f t="shared" si="62"/>
        <v>1</v>
      </c>
      <c r="T577" t="s">
        <v>1752</v>
      </c>
      <c r="U577" t="str">
        <f>VLOOKUP(T577,Sheet3!$A$2:$B$20,2,FALSE)</f>
        <v>Mr</v>
      </c>
    </row>
    <row r="578" spans="1:21" x14ac:dyDescent="0.3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59"/>
        <v>S</v>
      </c>
      <c r="N578">
        <f t="shared" si="57"/>
        <v>14.5</v>
      </c>
      <c r="O578" s="3">
        <f t="shared" si="58"/>
        <v>19</v>
      </c>
      <c r="P578">
        <f t="shared" si="60"/>
        <v>1</v>
      </c>
      <c r="Q578" t="str">
        <f t="shared" si="63"/>
        <v>M</v>
      </c>
      <c r="R578">
        <f t="shared" si="61"/>
        <v>1</v>
      </c>
      <c r="S578">
        <f t="shared" si="62"/>
        <v>1</v>
      </c>
      <c r="T578" t="s">
        <v>1752</v>
      </c>
      <c r="U578" t="str">
        <f>VLOOKUP(T578,Sheet3!$A$2:$B$20,2,FALSE)</f>
        <v>Mr</v>
      </c>
    </row>
    <row r="579" spans="1:21" x14ac:dyDescent="0.3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59"/>
        <v>S</v>
      </c>
      <c r="N579">
        <f t="shared" ref="N579:N642" si="64">IF(J579="",MEDIAN(Fare),J579)</f>
        <v>13</v>
      </c>
      <c r="O579" s="3">
        <f t="shared" ref="O579:O642" si="65">IF(F579="",SUMIFS(Avg_Age,Pclass_Age,C579,Sex_Age,E579),F579)</f>
        <v>34</v>
      </c>
      <c r="P579">
        <f t="shared" si="60"/>
        <v>0</v>
      </c>
      <c r="Q579" t="str">
        <f t="shared" si="63"/>
        <v>M</v>
      </c>
      <c r="R579">
        <f t="shared" si="61"/>
        <v>1</v>
      </c>
      <c r="S579">
        <f t="shared" si="62"/>
        <v>1</v>
      </c>
      <c r="T579" t="s">
        <v>1754</v>
      </c>
      <c r="U579" t="str">
        <f>VLOOKUP(T579,Sheet3!$A$2:$B$20,2,FALSE)</f>
        <v>Miss</v>
      </c>
    </row>
    <row r="580" spans="1:21" x14ac:dyDescent="0.3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66">IF(L580="","S",L580)</f>
        <v>S</v>
      </c>
      <c r="N580">
        <f t="shared" si="64"/>
        <v>55.9</v>
      </c>
      <c r="O580" s="3">
        <f t="shared" si="65"/>
        <v>39</v>
      </c>
      <c r="P580">
        <f t="shared" ref="P580:P643" si="67">IF(E580="male",1,0)</f>
        <v>0</v>
      </c>
      <c r="Q580" t="str">
        <f t="shared" si="63"/>
        <v>E</v>
      </c>
      <c r="R580">
        <f t="shared" ref="R580:R643" si="68">SUM(G580:H580,1)</f>
        <v>2</v>
      </c>
      <c r="S580">
        <f t="shared" ref="S580:S643" si="69">IF(R580=1,1,0)</f>
        <v>0</v>
      </c>
      <c r="T580" t="s">
        <v>1753</v>
      </c>
      <c r="U580" t="str">
        <f>VLOOKUP(T580,Sheet3!$A$2:$B$20,2,FALSE)</f>
        <v>Mrs</v>
      </c>
    </row>
    <row r="581" spans="1:21" x14ac:dyDescent="0.3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66"/>
        <v>C</v>
      </c>
      <c r="N581">
        <f t="shared" si="64"/>
        <v>14.458299999999999</v>
      </c>
      <c r="O581" s="3">
        <f t="shared" si="65"/>
        <v>22.185328947368422</v>
      </c>
      <c r="P581">
        <f t="shared" si="67"/>
        <v>0</v>
      </c>
      <c r="Q581" t="str">
        <f t="shared" ref="Q581:Q644" si="70">IF(K581="","M",LEFT(K581,1))</f>
        <v>M</v>
      </c>
      <c r="R581">
        <f t="shared" si="68"/>
        <v>2</v>
      </c>
      <c r="S581">
        <f t="shared" si="69"/>
        <v>0</v>
      </c>
      <c r="T581" t="s">
        <v>1753</v>
      </c>
      <c r="U581" t="str">
        <f>VLOOKUP(T581,Sheet3!$A$2:$B$20,2,FALSE)</f>
        <v>Mrs</v>
      </c>
    </row>
    <row r="582" spans="1:21" x14ac:dyDescent="0.3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66"/>
        <v>S</v>
      </c>
      <c r="N582">
        <f t="shared" si="64"/>
        <v>7.9249999999999998</v>
      </c>
      <c r="O582" s="3">
        <f t="shared" si="65"/>
        <v>32</v>
      </c>
      <c r="P582">
        <f t="shared" si="67"/>
        <v>1</v>
      </c>
      <c r="Q582" t="str">
        <f t="shared" si="70"/>
        <v>M</v>
      </c>
      <c r="R582">
        <f t="shared" si="68"/>
        <v>1</v>
      </c>
      <c r="S582">
        <f t="shared" si="69"/>
        <v>1</v>
      </c>
      <c r="T582" t="s">
        <v>1752</v>
      </c>
      <c r="U582" t="str">
        <f>VLOOKUP(T582,Sheet3!$A$2:$B$20,2,FALSE)</f>
        <v>Mr</v>
      </c>
    </row>
    <row r="583" spans="1:21" x14ac:dyDescent="0.3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66"/>
        <v>S</v>
      </c>
      <c r="N583">
        <f t="shared" si="64"/>
        <v>30</v>
      </c>
      <c r="O583" s="3">
        <f t="shared" si="65"/>
        <v>25</v>
      </c>
      <c r="P583">
        <f t="shared" si="67"/>
        <v>0</v>
      </c>
      <c r="Q583" t="str">
        <f t="shared" si="70"/>
        <v>M</v>
      </c>
      <c r="R583">
        <f t="shared" si="68"/>
        <v>3</v>
      </c>
      <c r="S583">
        <f t="shared" si="69"/>
        <v>0</v>
      </c>
      <c r="T583" t="s">
        <v>1754</v>
      </c>
      <c r="U583" t="str">
        <f>VLOOKUP(T583,Sheet3!$A$2:$B$20,2,FALSE)</f>
        <v>Miss</v>
      </c>
    </row>
    <row r="584" spans="1:21" x14ac:dyDescent="0.3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66"/>
        <v>C</v>
      </c>
      <c r="N584">
        <f t="shared" si="64"/>
        <v>110.88330000000001</v>
      </c>
      <c r="O584" s="3">
        <f t="shared" si="65"/>
        <v>39</v>
      </c>
      <c r="P584">
        <f t="shared" si="67"/>
        <v>0</v>
      </c>
      <c r="Q584" t="str">
        <f t="shared" si="70"/>
        <v>C</v>
      </c>
      <c r="R584">
        <f t="shared" si="68"/>
        <v>3</v>
      </c>
      <c r="S584">
        <f t="shared" si="69"/>
        <v>0</v>
      </c>
      <c r="T584" t="s">
        <v>1753</v>
      </c>
      <c r="U584" t="str">
        <f>VLOOKUP(T584,Sheet3!$A$2:$B$20,2,FALSE)</f>
        <v>Mrs</v>
      </c>
    </row>
    <row r="585" spans="1:21" x14ac:dyDescent="0.3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66"/>
        <v>S</v>
      </c>
      <c r="N585">
        <f t="shared" si="64"/>
        <v>26</v>
      </c>
      <c r="O585" s="3">
        <f t="shared" si="65"/>
        <v>54</v>
      </c>
      <c r="P585">
        <f t="shared" si="67"/>
        <v>1</v>
      </c>
      <c r="Q585" t="str">
        <f t="shared" si="70"/>
        <v>M</v>
      </c>
      <c r="R585">
        <f t="shared" si="68"/>
        <v>1</v>
      </c>
      <c r="S585">
        <f t="shared" si="69"/>
        <v>1</v>
      </c>
      <c r="T585" t="s">
        <v>1752</v>
      </c>
      <c r="U585" t="str">
        <f>VLOOKUP(T585,Sheet3!$A$2:$B$20,2,FALSE)</f>
        <v>Mr</v>
      </c>
    </row>
    <row r="586" spans="1:21" x14ac:dyDescent="0.3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66"/>
        <v>C</v>
      </c>
      <c r="N586">
        <f t="shared" si="64"/>
        <v>40.125</v>
      </c>
      <c r="O586" s="3">
        <f t="shared" si="65"/>
        <v>36</v>
      </c>
      <c r="P586">
        <f t="shared" si="67"/>
        <v>1</v>
      </c>
      <c r="Q586" t="str">
        <f t="shared" si="70"/>
        <v>A</v>
      </c>
      <c r="R586">
        <f t="shared" si="68"/>
        <v>1</v>
      </c>
      <c r="S586">
        <f t="shared" si="69"/>
        <v>1</v>
      </c>
      <c r="T586" t="s">
        <v>1752</v>
      </c>
      <c r="U586" t="str">
        <f>VLOOKUP(T586,Sheet3!$A$2:$B$20,2,FALSE)</f>
        <v>Mr</v>
      </c>
    </row>
    <row r="587" spans="1:21" x14ac:dyDescent="0.3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66"/>
        <v>C</v>
      </c>
      <c r="N587">
        <f t="shared" si="64"/>
        <v>8.7125000000000004</v>
      </c>
      <c r="O587" s="3">
        <f t="shared" si="65"/>
        <v>25.962263610315187</v>
      </c>
      <c r="P587">
        <f t="shared" si="67"/>
        <v>1</v>
      </c>
      <c r="Q587" t="str">
        <f t="shared" si="70"/>
        <v>M</v>
      </c>
      <c r="R587">
        <f t="shared" si="68"/>
        <v>1</v>
      </c>
      <c r="S587">
        <f t="shared" si="69"/>
        <v>1</v>
      </c>
      <c r="T587" t="s">
        <v>1752</v>
      </c>
      <c r="U587" t="str">
        <f>VLOOKUP(T587,Sheet3!$A$2:$B$20,2,FALSE)</f>
        <v>Mr</v>
      </c>
    </row>
    <row r="588" spans="1:21" x14ac:dyDescent="0.3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66"/>
        <v>S</v>
      </c>
      <c r="N588">
        <f t="shared" si="64"/>
        <v>79.650000000000006</v>
      </c>
      <c r="O588" s="3">
        <f t="shared" si="65"/>
        <v>18</v>
      </c>
      <c r="P588">
        <f t="shared" si="67"/>
        <v>0</v>
      </c>
      <c r="Q588" t="str">
        <f t="shared" si="70"/>
        <v>E</v>
      </c>
      <c r="R588">
        <f t="shared" si="68"/>
        <v>3</v>
      </c>
      <c r="S588">
        <f t="shared" si="69"/>
        <v>0</v>
      </c>
      <c r="T588" t="s">
        <v>1754</v>
      </c>
      <c r="U588" t="str">
        <f>VLOOKUP(T588,Sheet3!$A$2:$B$20,2,FALSE)</f>
        <v>Miss</v>
      </c>
    </row>
    <row r="589" spans="1:21" x14ac:dyDescent="0.3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66"/>
        <v>S</v>
      </c>
      <c r="N589">
        <f t="shared" si="64"/>
        <v>15</v>
      </c>
      <c r="O589" s="3">
        <f t="shared" si="65"/>
        <v>47</v>
      </c>
      <c r="P589">
        <f t="shared" si="67"/>
        <v>1</v>
      </c>
      <c r="Q589" t="str">
        <f t="shared" si="70"/>
        <v>M</v>
      </c>
      <c r="R589">
        <f t="shared" si="68"/>
        <v>1</v>
      </c>
      <c r="S589">
        <f t="shared" si="69"/>
        <v>1</v>
      </c>
      <c r="T589" t="s">
        <v>1752</v>
      </c>
      <c r="U589" t="str">
        <f>VLOOKUP(T589,Sheet3!$A$2:$B$20,2,FALSE)</f>
        <v>Mr</v>
      </c>
    </row>
    <row r="590" spans="1:21" x14ac:dyDescent="0.3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66"/>
        <v>C</v>
      </c>
      <c r="N590">
        <f t="shared" si="64"/>
        <v>79.2</v>
      </c>
      <c r="O590" s="3">
        <f t="shared" si="65"/>
        <v>60</v>
      </c>
      <c r="P590">
        <f t="shared" si="67"/>
        <v>1</v>
      </c>
      <c r="Q590" t="str">
        <f t="shared" si="70"/>
        <v>B</v>
      </c>
      <c r="R590">
        <f t="shared" si="68"/>
        <v>3</v>
      </c>
      <c r="S590">
        <f t="shared" si="69"/>
        <v>0</v>
      </c>
      <c r="T590" t="s">
        <v>1752</v>
      </c>
      <c r="U590" t="str">
        <f>VLOOKUP(T590,Sheet3!$A$2:$B$20,2,FALSE)</f>
        <v>Mr</v>
      </c>
    </row>
    <row r="591" spans="1:21" x14ac:dyDescent="0.3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66"/>
        <v>S</v>
      </c>
      <c r="N591">
        <f t="shared" si="64"/>
        <v>8.0500000000000007</v>
      </c>
      <c r="O591" s="3">
        <f t="shared" si="65"/>
        <v>22</v>
      </c>
      <c r="P591">
        <f t="shared" si="67"/>
        <v>1</v>
      </c>
      <c r="Q591" t="str">
        <f t="shared" si="70"/>
        <v>M</v>
      </c>
      <c r="R591">
        <f t="shared" si="68"/>
        <v>1</v>
      </c>
      <c r="S591">
        <f t="shared" si="69"/>
        <v>1</v>
      </c>
      <c r="T591" t="s">
        <v>1752</v>
      </c>
      <c r="U591" t="str">
        <f>VLOOKUP(T591,Sheet3!$A$2:$B$20,2,FALSE)</f>
        <v>Mr</v>
      </c>
    </row>
    <row r="592" spans="1:21" x14ac:dyDescent="0.3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66"/>
        <v>S</v>
      </c>
      <c r="N592">
        <f t="shared" si="64"/>
        <v>8.0500000000000007</v>
      </c>
      <c r="O592" s="3">
        <f t="shared" si="65"/>
        <v>25.962263610315187</v>
      </c>
      <c r="P592">
        <f t="shared" si="67"/>
        <v>1</v>
      </c>
      <c r="Q592" t="str">
        <f t="shared" si="70"/>
        <v>M</v>
      </c>
      <c r="R592">
        <f t="shared" si="68"/>
        <v>1</v>
      </c>
      <c r="S592">
        <f t="shared" si="69"/>
        <v>1</v>
      </c>
      <c r="T592" t="s">
        <v>1752</v>
      </c>
      <c r="U592" t="str">
        <f>VLOOKUP(T592,Sheet3!$A$2:$B$20,2,FALSE)</f>
        <v>Mr</v>
      </c>
    </row>
    <row r="593" spans="1:21" x14ac:dyDescent="0.3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66"/>
        <v>S</v>
      </c>
      <c r="N593">
        <f t="shared" si="64"/>
        <v>7.125</v>
      </c>
      <c r="O593" s="3">
        <f t="shared" si="65"/>
        <v>35</v>
      </c>
      <c r="P593">
        <f t="shared" si="67"/>
        <v>1</v>
      </c>
      <c r="Q593" t="str">
        <f t="shared" si="70"/>
        <v>M</v>
      </c>
      <c r="R593">
        <f t="shared" si="68"/>
        <v>1</v>
      </c>
      <c r="S593">
        <f t="shared" si="69"/>
        <v>1</v>
      </c>
      <c r="T593" t="s">
        <v>1752</v>
      </c>
      <c r="U593" t="str">
        <f>VLOOKUP(T593,Sheet3!$A$2:$B$20,2,FALSE)</f>
        <v>Mr</v>
      </c>
    </row>
    <row r="594" spans="1:21" x14ac:dyDescent="0.3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66"/>
        <v>C</v>
      </c>
      <c r="N594">
        <f t="shared" si="64"/>
        <v>78.2667</v>
      </c>
      <c r="O594" s="3">
        <f t="shared" si="65"/>
        <v>52</v>
      </c>
      <c r="P594">
        <f t="shared" si="67"/>
        <v>0</v>
      </c>
      <c r="Q594" t="str">
        <f t="shared" si="70"/>
        <v>D</v>
      </c>
      <c r="R594">
        <f t="shared" si="68"/>
        <v>2</v>
      </c>
      <c r="S594">
        <f t="shared" si="69"/>
        <v>0</v>
      </c>
      <c r="T594" t="s">
        <v>1753</v>
      </c>
      <c r="U594" t="str">
        <f>VLOOKUP(T594,Sheet3!$A$2:$B$20,2,FALSE)</f>
        <v>Mrs</v>
      </c>
    </row>
    <row r="595" spans="1:21" x14ac:dyDescent="0.3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66"/>
        <v>S</v>
      </c>
      <c r="N595">
        <f t="shared" si="64"/>
        <v>7.25</v>
      </c>
      <c r="O595" s="3">
        <f t="shared" si="65"/>
        <v>47</v>
      </c>
      <c r="P595">
        <f t="shared" si="67"/>
        <v>1</v>
      </c>
      <c r="Q595" t="str">
        <f t="shared" si="70"/>
        <v>M</v>
      </c>
      <c r="R595">
        <f t="shared" si="68"/>
        <v>1</v>
      </c>
      <c r="S595">
        <f t="shared" si="69"/>
        <v>1</v>
      </c>
      <c r="T595" t="s">
        <v>1752</v>
      </c>
      <c r="U595" t="str">
        <f>VLOOKUP(T595,Sheet3!$A$2:$B$20,2,FALSE)</f>
        <v>Mr</v>
      </c>
    </row>
    <row r="596" spans="1:21" x14ac:dyDescent="0.3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66"/>
        <v>Q</v>
      </c>
      <c r="N596">
        <f t="shared" si="64"/>
        <v>7.75</v>
      </c>
      <c r="O596" s="3">
        <f t="shared" si="65"/>
        <v>22.185328947368422</v>
      </c>
      <c r="P596">
        <f t="shared" si="67"/>
        <v>0</v>
      </c>
      <c r="Q596" t="str">
        <f t="shared" si="70"/>
        <v>M</v>
      </c>
      <c r="R596">
        <f t="shared" si="68"/>
        <v>3</v>
      </c>
      <c r="S596">
        <f t="shared" si="69"/>
        <v>0</v>
      </c>
      <c r="T596" t="s">
        <v>1754</v>
      </c>
      <c r="U596" t="str">
        <f>VLOOKUP(T596,Sheet3!$A$2:$B$20,2,FALSE)</f>
        <v>Miss</v>
      </c>
    </row>
    <row r="597" spans="1:21" x14ac:dyDescent="0.3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66"/>
        <v>S</v>
      </c>
      <c r="N597">
        <f t="shared" si="64"/>
        <v>26</v>
      </c>
      <c r="O597" s="3">
        <f t="shared" si="65"/>
        <v>37</v>
      </c>
      <c r="P597">
        <f t="shared" si="67"/>
        <v>1</v>
      </c>
      <c r="Q597" t="str">
        <f t="shared" si="70"/>
        <v>M</v>
      </c>
      <c r="R597">
        <f t="shared" si="68"/>
        <v>2</v>
      </c>
      <c r="S597">
        <f t="shared" si="69"/>
        <v>0</v>
      </c>
      <c r="T597" t="s">
        <v>1752</v>
      </c>
      <c r="U597" t="str">
        <f>VLOOKUP(T597,Sheet3!$A$2:$B$20,2,FALSE)</f>
        <v>Mr</v>
      </c>
    </row>
    <row r="598" spans="1:21" x14ac:dyDescent="0.3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66"/>
        <v>S</v>
      </c>
      <c r="N598">
        <f t="shared" si="64"/>
        <v>24.15</v>
      </c>
      <c r="O598" s="3">
        <f t="shared" si="65"/>
        <v>36</v>
      </c>
      <c r="P598">
        <f t="shared" si="67"/>
        <v>1</v>
      </c>
      <c r="Q598" t="str">
        <f t="shared" si="70"/>
        <v>M</v>
      </c>
      <c r="R598">
        <f t="shared" si="68"/>
        <v>3</v>
      </c>
      <c r="S598">
        <f t="shared" si="69"/>
        <v>0</v>
      </c>
      <c r="T598" t="s">
        <v>1752</v>
      </c>
      <c r="U598" t="str">
        <f>VLOOKUP(T598,Sheet3!$A$2:$B$20,2,FALSE)</f>
        <v>Mr</v>
      </c>
    </row>
    <row r="599" spans="1:21" x14ac:dyDescent="0.3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66"/>
        <v>S</v>
      </c>
      <c r="N599">
        <f t="shared" si="64"/>
        <v>33</v>
      </c>
      <c r="O599" s="3">
        <f t="shared" si="65"/>
        <v>27.499223300970876</v>
      </c>
      <c r="P599">
        <f t="shared" si="67"/>
        <v>0</v>
      </c>
      <c r="Q599" t="str">
        <f t="shared" si="70"/>
        <v>M</v>
      </c>
      <c r="R599">
        <f t="shared" si="68"/>
        <v>1</v>
      </c>
      <c r="S599">
        <f t="shared" si="69"/>
        <v>1</v>
      </c>
      <c r="T599" t="s">
        <v>1754</v>
      </c>
      <c r="U599" t="str">
        <f>VLOOKUP(T599,Sheet3!$A$2:$B$20,2,FALSE)</f>
        <v>Miss</v>
      </c>
    </row>
    <row r="600" spans="1:21" x14ac:dyDescent="0.3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66"/>
        <v>S</v>
      </c>
      <c r="N600">
        <f t="shared" si="64"/>
        <v>0</v>
      </c>
      <c r="O600" s="3">
        <f t="shared" si="65"/>
        <v>49</v>
      </c>
      <c r="P600">
        <f t="shared" si="67"/>
        <v>1</v>
      </c>
      <c r="Q600" t="str">
        <f t="shared" si="70"/>
        <v>M</v>
      </c>
      <c r="R600">
        <f t="shared" si="68"/>
        <v>1</v>
      </c>
      <c r="S600">
        <f t="shared" si="69"/>
        <v>1</v>
      </c>
      <c r="T600" t="s">
        <v>1752</v>
      </c>
      <c r="U600" t="str">
        <f>VLOOKUP(T600,Sheet3!$A$2:$B$20,2,FALSE)</f>
        <v>Mr</v>
      </c>
    </row>
    <row r="601" spans="1:21" x14ac:dyDescent="0.3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66"/>
        <v>C</v>
      </c>
      <c r="N601">
        <f t="shared" si="64"/>
        <v>7.2249999999999996</v>
      </c>
      <c r="O601" s="3">
        <f t="shared" si="65"/>
        <v>25.962263610315187</v>
      </c>
      <c r="P601">
        <f t="shared" si="67"/>
        <v>1</v>
      </c>
      <c r="Q601" t="str">
        <f t="shared" si="70"/>
        <v>M</v>
      </c>
      <c r="R601">
        <f t="shared" si="68"/>
        <v>1</v>
      </c>
      <c r="S601">
        <f t="shared" si="69"/>
        <v>1</v>
      </c>
      <c r="T601" t="s">
        <v>1752</v>
      </c>
      <c r="U601" t="str">
        <f>VLOOKUP(T601,Sheet3!$A$2:$B$20,2,FALSE)</f>
        <v>Mr</v>
      </c>
    </row>
    <row r="602" spans="1:21" x14ac:dyDescent="0.3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66"/>
        <v>C</v>
      </c>
      <c r="N602">
        <f t="shared" si="64"/>
        <v>56.929200000000002</v>
      </c>
      <c r="O602" s="3">
        <f t="shared" si="65"/>
        <v>49</v>
      </c>
      <c r="P602">
        <f t="shared" si="67"/>
        <v>1</v>
      </c>
      <c r="Q602" t="str">
        <f t="shared" si="70"/>
        <v>A</v>
      </c>
      <c r="R602">
        <f t="shared" si="68"/>
        <v>2</v>
      </c>
      <c r="S602">
        <f t="shared" si="69"/>
        <v>0</v>
      </c>
      <c r="T602" t="s">
        <v>1763</v>
      </c>
      <c r="U602" t="str">
        <f>VLOOKUP(T602,Sheet3!$A$2:$B$20,2,FALSE)</f>
        <v>Royalty</v>
      </c>
    </row>
    <row r="603" spans="1:21" x14ac:dyDescent="0.3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66"/>
        <v>S</v>
      </c>
      <c r="N603">
        <f t="shared" si="64"/>
        <v>27</v>
      </c>
      <c r="O603" s="3">
        <f t="shared" si="65"/>
        <v>24</v>
      </c>
      <c r="P603">
        <f t="shared" si="67"/>
        <v>0</v>
      </c>
      <c r="Q603" t="str">
        <f t="shared" si="70"/>
        <v>M</v>
      </c>
      <c r="R603">
        <f t="shared" si="68"/>
        <v>4</v>
      </c>
      <c r="S603">
        <f t="shared" si="69"/>
        <v>0</v>
      </c>
      <c r="T603" t="s">
        <v>1753</v>
      </c>
      <c r="U603" t="str">
        <f>VLOOKUP(T603,Sheet3!$A$2:$B$20,2,FALSE)</f>
        <v>Mrs</v>
      </c>
    </row>
    <row r="604" spans="1:21" x14ac:dyDescent="0.3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66"/>
        <v>S</v>
      </c>
      <c r="N604">
        <f t="shared" si="64"/>
        <v>7.8958000000000004</v>
      </c>
      <c r="O604" s="3">
        <f t="shared" si="65"/>
        <v>25.962263610315187</v>
      </c>
      <c r="P604">
        <f t="shared" si="67"/>
        <v>1</v>
      </c>
      <c r="Q604" t="str">
        <f t="shared" si="70"/>
        <v>M</v>
      </c>
      <c r="R604">
        <f t="shared" si="68"/>
        <v>1</v>
      </c>
      <c r="S604">
        <f t="shared" si="69"/>
        <v>1</v>
      </c>
      <c r="T604" t="s">
        <v>1752</v>
      </c>
      <c r="U604" t="str">
        <f>VLOOKUP(T604,Sheet3!$A$2:$B$20,2,FALSE)</f>
        <v>Mr</v>
      </c>
    </row>
    <row r="605" spans="1:21" x14ac:dyDescent="0.3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66"/>
        <v>S</v>
      </c>
      <c r="N605">
        <f t="shared" si="64"/>
        <v>42.4</v>
      </c>
      <c r="O605" s="3">
        <f t="shared" si="65"/>
        <v>41.029271523178807</v>
      </c>
      <c r="P605">
        <f t="shared" si="67"/>
        <v>1</v>
      </c>
      <c r="Q605" t="str">
        <f t="shared" si="70"/>
        <v>M</v>
      </c>
      <c r="R605">
        <f t="shared" si="68"/>
        <v>1</v>
      </c>
      <c r="S605">
        <f t="shared" si="69"/>
        <v>1</v>
      </c>
      <c r="T605" t="s">
        <v>1752</v>
      </c>
      <c r="U605" t="str">
        <f>VLOOKUP(T605,Sheet3!$A$2:$B$20,2,FALSE)</f>
        <v>Mr</v>
      </c>
    </row>
    <row r="606" spans="1:21" x14ac:dyDescent="0.3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66"/>
        <v>S</v>
      </c>
      <c r="N606">
        <f t="shared" si="64"/>
        <v>8.0500000000000007</v>
      </c>
      <c r="O606" s="3">
        <f t="shared" si="65"/>
        <v>44</v>
      </c>
      <c r="P606">
        <f t="shared" si="67"/>
        <v>1</v>
      </c>
      <c r="Q606" t="str">
        <f t="shared" si="70"/>
        <v>M</v>
      </c>
      <c r="R606">
        <f t="shared" si="68"/>
        <v>1</v>
      </c>
      <c r="S606">
        <f t="shared" si="69"/>
        <v>1</v>
      </c>
      <c r="T606" t="s">
        <v>1752</v>
      </c>
      <c r="U606" t="str">
        <f>VLOOKUP(T606,Sheet3!$A$2:$B$20,2,FALSE)</f>
        <v>Mr</v>
      </c>
    </row>
    <row r="607" spans="1:21" x14ac:dyDescent="0.3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66"/>
        <v>C</v>
      </c>
      <c r="N607">
        <f t="shared" si="64"/>
        <v>26.55</v>
      </c>
      <c r="O607" s="3">
        <f t="shared" si="65"/>
        <v>35</v>
      </c>
      <c r="P607">
        <f t="shared" si="67"/>
        <v>1</v>
      </c>
      <c r="Q607" t="str">
        <f t="shared" si="70"/>
        <v>M</v>
      </c>
      <c r="R607">
        <f t="shared" si="68"/>
        <v>1</v>
      </c>
      <c r="S607">
        <f t="shared" si="69"/>
        <v>1</v>
      </c>
      <c r="T607" t="s">
        <v>1752</v>
      </c>
      <c r="U607" t="str">
        <f>VLOOKUP(T607,Sheet3!$A$2:$B$20,2,FALSE)</f>
        <v>Mr</v>
      </c>
    </row>
    <row r="608" spans="1:21" x14ac:dyDescent="0.3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66"/>
        <v>S</v>
      </c>
      <c r="N608">
        <f t="shared" si="64"/>
        <v>15.55</v>
      </c>
      <c r="O608" s="3">
        <f t="shared" si="65"/>
        <v>36</v>
      </c>
      <c r="P608">
        <f t="shared" si="67"/>
        <v>1</v>
      </c>
      <c r="Q608" t="str">
        <f t="shared" si="70"/>
        <v>M</v>
      </c>
      <c r="R608">
        <f t="shared" si="68"/>
        <v>2</v>
      </c>
      <c r="S608">
        <f t="shared" si="69"/>
        <v>0</v>
      </c>
      <c r="T608" t="s">
        <v>1752</v>
      </c>
      <c r="U608" t="str">
        <f>VLOOKUP(T608,Sheet3!$A$2:$B$20,2,FALSE)</f>
        <v>Mr</v>
      </c>
    </row>
    <row r="609" spans="1:21" x14ac:dyDescent="0.3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66"/>
        <v>S</v>
      </c>
      <c r="N609">
        <f t="shared" si="64"/>
        <v>7.8958000000000004</v>
      </c>
      <c r="O609" s="3">
        <f t="shared" si="65"/>
        <v>30</v>
      </c>
      <c r="P609">
        <f t="shared" si="67"/>
        <v>1</v>
      </c>
      <c r="Q609" t="str">
        <f t="shared" si="70"/>
        <v>M</v>
      </c>
      <c r="R609">
        <f t="shared" si="68"/>
        <v>1</v>
      </c>
      <c r="S609">
        <f t="shared" si="69"/>
        <v>1</v>
      </c>
      <c r="T609" t="s">
        <v>1752</v>
      </c>
      <c r="U609" t="str">
        <f>VLOOKUP(T609,Sheet3!$A$2:$B$20,2,FALSE)</f>
        <v>Mr</v>
      </c>
    </row>
    <row r="610" spans="1:21" x14ac:dyDescent="0.3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66"/>
        <v>S</v>
      </c>
      <c r="N610">
        <f t="shared" si="64"/>
        <v>30.5</v>
      </c>
      <c r="O610" s="3">
        <f t="shared" si="65"/>
        <v>27</v>
      </c>
      <c r="P610">
        <f t="shared" si="67"/>
        <v>1</v>
      </c>
      <c r="Q610" t="str">
        <f t="shared" si="70"/>
        <v>M</v>
      </c>
      <c r="R610">
        <f t="shared" si="68"/>
        <v>1</v>
      </c>
      <c r="S610">
        <f t="shared" si="69"/>
        <v>1</v>
      </c>
      <c r="T610" t="s">
        <v>1752</v>
      </c>
      <c r="U610" t="str">
        <f>VLOOKUP(T610,Sheet3!$A$2:$B$20,2,FALSE)</f>
        <v>Mr</v>
      </c>
    </row>
    <row r="611" spans="1:21" x14ac:dyDescent="0.3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66"/>
        <v>C</v>
      </c>
      <c r="N611">
        <f t="shared" si="64"/>
        <v>41.5792</v>
      </c>
      <c r="O611" s="3">
        <f t="shared" si="65"/>
        <v>22</v>
      </c>
      <c r="P611">
        <f t="shared" si="67"/>
        <v>0</v>
      </c>
      <c r="Q611" t="str">
        <f t="shared" si="70"/>
        <v>M</v>
      </c>
      <c r="R611">
        <f t="shared" si="68"/>
        <v>4</v>
      </c>
      <c r="S611">
        <f t="shared" si="69"/>
        <v>0</v>
      </c>
      <c r="T611" t="s">
        <v>1753</v>
      </c>
      <c r="U611" t="str">
        <f>VLOOKUP(T611,Sheet3!$A$2:$B$20,2,FALSE)</f>
        <v>Mrs</v>
      </c>
    </row>
    <row r="612" spans="1:21" x14ac:dyDescent="0.3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66"/>
        <v>S</v>
      </c>
      <c r="N612">
        <f t="shared" si="64"/>
        <v>153.46250000000001</v>
      </c>
      <c r="O612" s="3">
        <f t="shared" si="65"/>
        <v>40</v>
      </c>
      <c r="P612">
        <f t="shared" si="67"/>
        <v>0</v>
      </c>
      <c r="Q612" t="str">
        <f t="shared" si="70"/>
        <v>C</v>
      </c>
      <c r="R612">
        <f t="shared" si="68"/>
        <v>1</v>
      </c>
      <c r="S612">
        <f t="shared" si="69"/>
        <v>1</v>
      </c>
      <c r="T612" t="s">
        <v>1754</v>
      </c>
      <c r="U612" t="str">
        <f>VLOOKUP(T612,Sheet3!$A$2:$B$20,2,FALSE)</f>
        <v>Miss</v>
      </c>
    </row>
    <row r="613" spans="1:21" x14ac:dyDescent="0.3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66"/>
        <v>S</v>
      </c>
      <c r="N613">
        <f t="shared" si="64"/>
        <v>31.274999999999999</v>
      </c>
      <c r="O613" s="3">
        <f t="shared" si="65"/>
        <v>39</v>
      </c>
      <c r="P613">
        <f t="shared" si="67"/>
        <v>0</v>
      </c>
      <c r="Q613" t="str">
        <f t="shared" si="70"/>
        <v>M</v>
      </c>
      <c r="R613">
        <f t="shared" si="68"/>
        <v>7</v>
      </c>
      <c r="S613">
        <f t="shared" si="69"/>
        <v>0</v>
      </c>
      <c r="T613" t="s">
        <v>1753</v>
      </c>
      <c r="U613" t="str">
        <f>VLOOKUP(T613,Sheet3!$A$2:$B$20,2,FALSE)</f>
        <v>Mrs</v>
      </c>
    </row>
    <row r="614" spans="1:21" x14ac:dyDescent="0.3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66"/>
        <v>S</v>
      </c>
      <c r="N614">
        <f t="shared" si="64"/>
        <v>7.05</v>
      </c>
      <c r="O614" s="3">
        <f t="shared" si="65"/>
        <v>25.962263610315187</v>
      </c>
      <c r="P614">
        <f t="shared" si="67"/>
        <v>1</v>
      </c>
      <c r="Q614" t="str">
        <f t="shared" si="70"/>
        <v>M</v>
      </c>
      <c r="R614">
        <f t="shared" si="68"/>
        <v>1</v>
      </c>
      <c r="S614">
        <f t="shared" si="69"/>
        <v>1</v>
      </c>
      <c r="T614" t="s">
        <v>1752</v>
      </c>
      <c r="U614" t="str">
        <f>VLOOKUP(T614,Sheet3!$A$2:$B$20,2,FALSE)</f>
        <v>Mr</v>
      </c>
    </row>
    <row r="615" spans="1:21" x14ac:dyDescent="0.3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66"/>
        <v>Q</v>
      </c>
      <c r="N615">
        <f t="shared" si="64"/>
        <v>15.5</v>
      </c>
      <c r="O615" s="3">
        <f t="shared" si="65"/>
        <v>22.185328947368422</v>
      </c>
      <c r="P615">
        <f t="shared" si="67"/>
        <v>0</v>
      </c>
      <c r="Q615" t="str">
        <f t="shared" si="70"/>
        <v>M</v>
      </c>
      <c r="R615">
        <f t="shared" si="68"/>
        <v>2</v>
      </c>
      <c r="S615">
        <f t="shared" si="69"/>
        <v>0</v>
      </c>
      <c r="T615" t="s">
        <v>1754</v>
      </c>
      <c r="U615" t="str">
        <f>VLOOKUP(T615,Sheet3!$A$2:$B$20,2,FALSE)</f>
        <v>Miss</v>
      </c>
    </row>
    <row r="616" spans="1:21" x14ac:dyDescent="0.3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66"/>
        <v>Q</v>
      </c>
      <c r="N616">
        <f t="shared" si="64"/>
        <v>7.75</v>
      </c>
      <c r="O616" s="3">
        <f t="shared" si="65"/>
        <v>25.962263610315187</v>
      </c>
      <c r="P616">
        <f t="shared" si="67"/>
        <v>1</v>
      </c>
      <c r="Q616" t="str">
        <f t="shared" si="70"/>
        <v>M</v>
      </c>
      <c r="R616">
        <f t="shared" si="68"/>
        <v>1</v>
      </c>
      <c r="S616">
        <f t="shared" si="69"/>
        <v>1</v>
      </c>
      <c r="T616" t="s">
        <v>1752</v>
      </c>
      <c r="U616" t="str">
        <f>VLOOKUP(T616,Sheet3!$A$2:$B$20,2,FALSE)</f>
        <v>Mr</v>
      </c>
    </row>
    <row r="617" spans="1:21" x14ac:dyDescent="0.3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66"/>
        <v>S</v>
      </c>
      <c r="N617">
        <f t="shared" si="64"/>
        <v>8.0500000000000007</v>
      </c>
      <c r="O617" s="3">
        <f t="shared" si="65"/>
        <v>35</v>
      </c>
      <c r="P617">
        <f t="shared" si="67"/>
        <v>1</v>
      </c>
      <c r="Q617" t="str">
        <f t="shared" si="70"/>
        <v>M</v>
      </c>
      <c r="R617">
        <f t="shared" si="68"/>
        <v>1</v>
      </c>
      <c r="S617">
        <f t="shared" si="69"/>
        <v>1</v>
      </c>
      <c r="T617" t="s">
        <v>1752</v>
      </c>
      <c r="U617" t="str">
        <f>VLOOKUP(T617,Sheet3!$A$2:$B$20,2,FALSE)</f>
        <v>Mr</v>
      </c>
    </row>
    <row r="618" spans="1:21" x14ac:dyDescent="0.3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66"/>
        <v>S</v>
      </c>
      <c r="N618">
        <f t="shared" si="64"/>
        <v>65</v>
      </c>
      <c r="O618" s="3">
        <f t="shared" si="65"/>
        <v>24</v>
      </c>
      <c r="P618">
        <f t="shared" si="67"/>
        <v>0</v>
      </c>
      <c r="Q618" t="str">
        <f t="shared" si="70"/>
        <v>M</v>
      </c>
      <c r="R618">
        <f t="shared" si="68"/>
        <v>4</v>
      </c>
      <c r="S618">
        <f t="shared" si="69"/>
        <v>0</v>
      </c>
      <c r="T618" t="s">
        <v>1754</v>
      </c>
      <c r="U618" t="str">
        <f>VLOOKUP(T618,Sheet3!$A$2:$B$20,2,FALSE)</f>
        <v>Miss</v>
      </c>
    </row>
    <row r="619" spans="1:21" x14ac:dyDescent="0.3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66"/>
        <v>S</v>
      </c>
      <c r="N619">
        <f t="shared" si="64"/>
        <v>14.4</v>
      </c>
      <c r="O619" s="3">
        <f t="shared" si="65"/>
        <v>34</v>
      </c>
      <c r="P619">
        <f t="shared" si="67"/>
        <v>1</v>
      </c>
      <c r="Q619" t="str">
        <f t="shared" si="70"/>
        <v>M</v>
      </c>
      <c r="R619">
        <f t="shared" si="68"/>
        <v>3</v>
      </c>
      <c r="S619">
        <f t="shared" si="69"/>
        <v>0</v>
      </c>
      <c r="T619" t="s">
        <v>1752</v>
      </c>
      <c r="U619" t="str">
        <f>VLOOKUP(T619,Sheet3!$A$2:$B$20,2,FALSE)</f>
        <v>Mr</v>
      </c>
    </row>
    <row r="620" spans="1:21" x14ac:dyDescent="0.3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66"/>
        <v>S</v>
      </c>
      <c r="N620">
        <f t="shared" si="64"/>
        <v>16.100000000000001</v>
      </c>
      <c r="O620" s="3">
        <f t="shared" si="65"/>
        <v>26</v>
      </c>
      <c r="P620">
        <f t="shared" si="67"/>
        <v>0</v>
      </c>
      <c r="Q620" t="str">
        <f t="shared" si="70"/>
        <v>M</v>
      </c>
      <c r="R620">
        <f t="shared" si="68"/>
        <v>2</v>
      </c>
      <c r="S620">
        <f t="shared" si="69"/>
        <v>0</v>
      </c>
      <c r="T620" t="s">
        <v>1753</v>
      </c>
      <c r="U620" t="str">
        <f>VLOOKUP(T620,Sheet3!$A$2:$B$20,2,FALSE)</f>
        <v>Mrs</v>
      </c>
    </row>
    <row r="621" spans="1:21" x14ac:dyDescent="0.3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66"/>
        <v>S</v>
      </c>
      <c r="N621">
        <f t="shared" si="64"/>
        <v>39</v>
      </c>
      <c r="O621" s="3">
        <f t="shared" si="65"/>
        <v>4</v>
      </c>
      <c r="P621">
        <f t="shared" si="67"/>
        <v>0</v>
      </c>
      <c r="Q621" t="str">
        <f t="shared" si="70"/>
        <v>F</v>
      </c>
      <c r="R621">
        <f t="shared" si="68"/>
        <v>4</v>
      </c>
      <c r="S621">
        <f t="shared" si="69"/>
        <v>0</v>
      </c>
      <c r="T621" t="s">
        <v>1754</v>
      </c>
      <c r="U621" t="str">
        <f>VLOOKUP(T621,Sheet3!$A$2:$B$20,2,FALSE)</f>
        <v>Miss</v>
      </c>
    </row>
    <row r="622" spans="1:21" x14ac:dyDescent="0.3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66"/>
        <v>S</v>
      </c>
      <c r="N622">
        <f t="shared" si="64"/>
        <v>10.5</v>
      </c>
      <c r="O622" s="3">
        <f t="shared" si="65"/>
        <v>26</v>
      </c>
      <c r="P622">
        <f t="shared" si="67"/>
        <v>1</v>
      </c>
      <c r="Q622" t="str">
        <f t="shared" si="70"/>
        <v>M</v>
      </c>
      <c r="R622">
        <f t="shared" si="68"/>
        <v>1</v>
      </c>
      <c r="S622">
        <f t="shared" si="69"/>
        <v>1</v>
      </c>
      <c r="T622" t="s">
        <v>1752</v>
      </c>
      <c r="U622" t="str">
        <f>VLOOKUP(T622,Sheet3!$A$2:$B$20,2,FALSE)</f>
        <v>Mr</v>
      </c>
    </row>
    <row r="623" spans="1:21" x14ac:dyDescent="0.3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66"/>
        <v>C</v>
      </c>
      <c r="N623">
        <f t="shared" si="64"/>
        <v>14.4542</v>
      </c>
      <c r="O623" s="3">
        <f t="shared" si="65"/>
        <v>27</v>
      </c>
      <c r="P623">
        <f t="shared" si="67"/>
        <v>1</v>
      </c>
      <c r="Q623" t="str">
        <f t="shared" si="70"/>
        <v>M</v>
      </c>
      <c r="R623">
        <f t="shared" si="68"/>
        <v>2</v>
      </c>
      <c r="S623">
        <f t="shared" si="69"/>
        <v>0</v>
      </c>
      <c r="T623" t="s">
        <v>1752</v>
      </c>
      <c r="U623" t="str">
        <f>VLOOKUP(T623,Sheet3!$A$2:$B$20,2,FALSE)</f>
        <v>Mr</v>
      </c>
    </row>
    <row r="624" spans="1:21" x14ac:dyDescent="0.3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66"/>
        <v>S</v>
      </c>
      <c r="N624">
        <f t="shared" si="64"/>
        <v>52.554200000000002</v>
      </c>
      <c r="O624" s="3">
        <f t="shared" si="65"/>
        <v>42</v>
      </c>
      <c r="P624">
        <f t="shared" si="67"/>
        <v>1</v>
      </c>
      <c r="Q624" t="str">
        <f t="shared" si="70"/>
        <v>D</v>
      </c>
      <c r="R624">
        <f t="shared" si="68"/>
        <v>2</v>
      </c>
      <c r="S624">
        <f t="shared" si="69"/>
        <v>0</v>
      </c>
      <c r="T624" t="s">
        <v>1752</v>
      </c>
      <c r="U624" t="str">
        <f>VLOOKUP(T624,Sheet3!$A$2:$B$20,2,FALSE)</f>
        <v>Mr</v>
      </c>
    </row>
    <row r="625" spans="1:21" x14ac:dyDescent="0.3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66"/>
        <v>C</v>
      </c>
      <c r="N625">
        <f t="shared" si="64"/>
        <v>15.7417</v>
      </c>
      <c r="O625" s="3">
        <f t="shared" si="65"/>
        <v>20</v>
      </c>
      <c r="P625">
        <f t="shared" si="67"/>
        <v>1</v>
      </c>
      <c r="Q625" t="str">
        <f t="shared" si="70"/>
        <v>M</v>
      </c>
      <c r="R625">
        <f t="shared" si="68"/>
        <v>3</v>
      </c>
      <c r="S625">
        <f t="shared" si="69"/>
        <v>0</v>
      </c>
      <c r="T625" t="s">
        <v>1752</v>
      </c>
      <c r="U625" t="str">
        <f>VLOOKUP(T625,Sheet3!$A$2:$B$20,2,FALSE)</f>
        <v>Mr</v>
      </c>
    </row>
    <row r="626" spans="1:21" x14ac:dyDescent="0.3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66"/>
        <v>S</v>
      </c>
      <c r="N626">
        <f t="shared" si="64"/>
        <v>7.8541999999999996</v>
      </c>
      <c r="O626" s="3">
        <f t="shared" si="65"/>
        <v>21</v>
      </c>
      <c r="P626">
        <f t="shared" si="67"/>
        <v>1</v>
      </c>
      <c r="Q626" t="str">
        <f t="shared" si="70"/>
        <v>M</v>
      </c>
      <c r="R626">
        <f t="shared" si="68"/>
        <v>1</v>
      </c>
      <c r="S626">
        <f t="shared" si="69"/>
        <v>1</v>
      </c>
      <c r="T626" t="s">
        <v>1752</v>
      </c>
      <c r="U626" t="str">
        <f>VLOOKUP(T626,Sheet3!$A$2:$B$20,2,FALSE)</f>
        <v>Mr</v>
      </c>
    </row>
    <row r="627" spans="1:21" x14ac:dyDescent="0.3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66"/>
        <v>S</v>
      </c>
      <c r="N627">
        <f t="shared" si="64"/>
        <v>16.100000000000001</v>
      </c>
      <c r="O627" s="3">
        <f t="shared" si="65"/>
        <v>21</v>
      </c>
      <c r="P627">
        <f t="shared" si="67"/>
        <v>1</v>
      </c>
      <c r="Q627" t="str">
        <f t="shared" si="70"/>
        <v>M</v>
      </c>
      <c r="R627">
        <f t="shared" si="68"/>
        <v>1</v>
      </c>
      <c r="S627">
        <f t="shared" si="69"/>
        <v>1</v>
      </c>
      <c r="T627" t="s">
        <v>1752</v>
      </c>
      <c r="U627" t="str">
        <f>VLOOKUP(T627,Sheet3!$A$2:$B$20,2,FALSE)</f>
        <v>Mr</v>
      </c>
    </row>
    <row r="628" spans="1:21" x14ac:dyDescent="0.3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66"/>
        <v>S</v>
      </c>
      <c r="N628">
        <f t="shared" si="64"/>
        <v>32.320799999999998</v>
      </c>
      <c r="O628" s="3">
        <f t="shared" si="65"/>
        <v>61</v>
      </c>
      <c r="P628">
        <f t="shared" si="67"/>
        <v>1</v>
      </c>
      <c r="Q628" t="str">
        <f t="shared" si="70"/>
        <v>D</v>
      </c>
      <c r="R628">
        <f t="shared" si="68"/>
        <v>1</v>
      </c>
      <c r="S628">
        <f t="shared" si="69"/>
        <v>1</v>
      </c>
      <c r="T628" t="s">
        <v>1752</v>
      </c>
      <c r="U628" t="str">
        <f>VLOOKUP(T628,Sheet3!$A$2:$B$20,2,FALSE)</f>
        <v>Mr</v>
      </c>
    </row>
    <row r="629" spans="1:21" x14ac:dyDescent="0.3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66"/>
        <v>Q</v>
      </c>
      <c r="N629">
        <f t="shared" si="64"/>
        <v>12.35</v>
      </c>
      <c r="O629" s="3">
        <f t="shared" si="65"/>
        <v>57</v>
      </c>
      <c r="P629">
        <f t="shared" si="67"/>
        <v>1</v>
      </c>
      <c r="Q629" t="str">
        <f t="shared" si="70"/>
        <v>M</v>
      </c>
      <c r="R629">
        <f t="shared" si="68"/>
        <v>1</v>
      </c>
      <c r="S629">
        <f t="shared" si="69"/>
        <v>1</v>
      </c>
      <c r="T629" t="s">
        <v>1757</v>
      </c>
      <c r="U629" t="str">
        <f>VLOOKUP(T629,Sheet3!$A$2:$B$20,2,FALSE)</f>
        <v>Royalty</v>
      </c>
    </row>
    <row r="630" spans="1:21" x14ac:dyDescent="0.3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66"/>
        <v>S</v>
      </c>
      <c r="N630">
        <f t="shared" si="64"/>
        <v>77.958299999999994</v>
      </c>
      <c r="O630" s="3">
        <f t="shared" si="65"/>
        <v>21</v>
      </c>
      <c r="P630">
        <f t="shared" si="67"/>
        <v>0</v>
      </c>
      <c r="Q630" t="str">
        <f t="shared" si="70"/>
        <v>D</v>
      </c>
      <c r="R630">
        <f t="shared" si="68"/>
        <v>1</v>
      </c>
      <c r="S630">
        <f t="shared" si="69"/>
        <v>1</v>
      </c>
      <c r="T630" t="s">
        <v>1754</v>
      </c>
      <c r="U630" t="str">
        <f>VLOOKUP(T630,Sheet3!$A$2:$B$20,2,FALSE)</f>
        <v>Miss</v>
      </c>
    </row>
    <row r="631" spans="1:21" x14ac:dyDescent="0.3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66"/>
        <v>S</v>
      </c>
      <c r="N631">
        <f t="shared" si="64"/>
        <v>7.8958000000000004</v>
      </c>
      <c r="O631" s="3">
        <f t="shared" si="65"/>
        <v>26</v>
      </c>
      <c r="P631">
        <f t="shared" si="67"/>
        <v>1</v>
      </c>
      <c r="Q631" t="str">
        <f t="shared" si="70"/>
        <v>M</v>
      </c>
      <c r="R631">
        <f t="shared" si="68"/>
        <v>1</v>
      </c>
      <c r="S631">
        <f t="shared" si="69"/>
        <v>1</v>
      </c>
      <c r="T631" t="s">
        <v>1752</v>
      </c>
      <c r="U631" t="str">
        <f>VLOOKUP(T631,Sheet3!$A$2:$B$20,2,FALSE)</f>
        <v>Mr</v>
      </c>
    </row>
    <row r="632" spans="1:21" x14ac:dyDescent="0.3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66"/>
        <v>Q</v>
      </c>
      <c r="N632">
        <f t="shared" si="64"/>
        <v>7.7332999999999998</v>
      </c>
      <c r="O632" s="3">
        <f t="shared" si="65"/>
        <v>25.962263610315187</v>
      </c>
      <c r="P632">
        <f t="shared" si="67"/>
        <v>1</v>
      </c>
      <c r="Q632" t="str">
        <f t="shared" si="70"/>
        <v>M</v>
      </c>
      <c r="R632">
        <f t="shared" si="68"/>
        <v>1</v>
      </c>
      <c r="S632">
        <f t="shared" si="69"/>
        <v>1</v>
      </c>
      <c r="T632" t="s">
        <v>1752</v>
      </c>
      <c r="U632" t="str">
        <f>VLOOKUP(T632,Sheet3!$A$2:$B$20,2,FALSE)</f>
        <v>Mr</v>
      </c>
    </row>
    <row r="633" spans="1:21" x14ac:dyDescent="0.3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66"/>
        <v>S</v>
      </c>
      <c r="N633">
        <f t="shared" si="64"/>
        <v>30</v>
      </c>
      <c r="O633" s="3">
        <f t="shared" si="65"/>
        <v>80</v>
      </c>
      <c r="P633">
        <f t="shared" si="67"/>
        <v>1</v>
      </c>
      <c r="Q633" t="str">
        <f t="shared" si="70"/>
        <v>A</v>
      </c>
      <c r="R633">
        <f t="shared" si="68"/>
        <v>1</v>
      </c>
      <c r="S633">
        <f t="shared" si="69"/>
        <v>1</v>
      </c>
      <c r="T633" t="s">
        <v>1752</v>
      </c>
      <c r="U633" t="str">
        <f>VLOOKUP(T633,Sheet3!$A$2:$B$20,2,FALSE)</f>
        <v>Mr</v>
      </c>
    </row>
    <row r="634" spans="1:21" x14ac:dyDescent="0.3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66"/>
        <v>S</v>
      </c>
      <c r="N634">
        <f t="shared" si="64"/>
        <v>7.0541999999999998</v>
      </c>
      <c r="O634" s="3">
        <f t="shared" si="65"/>
        <v>51</v>
      </c>
      <c r="P634">
        <f t="shared" si="67"/>
        <v>1</v>
      </c>
      <c r="Q634" t="str">
        <f t="shared" si="70"/>
        <v>M</v>
      </c>
      <c r="R634">
        <f t="shared" si="68"/>
        <v>1</v>
      </c>
      <c r="S634">
        <f t="shared" si="69"/>
        <v>1</v>
      </c>
      <c r="T634" t="s">
        <v>1752</v>
      </c>
      <c r="U634" t="str">
        <f>VLOOKUP(T634,Sheet3!$A$2:$B$20,2,FALSE)</f>
        <v>Mr</v>
      </c>
    </row>
    <row r="635" spans="1:21" x14ac:dyDescent="0.3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66"/>
        <v>C</v>
      </c>
      <c r="N635">
        <f t="shared" si="64"/>
        <v>30.5</v>
      </c>
      <c r="O635" s="3">
        <f t="shared" si="65"/>
        <v>32</v>
      </c>
      <c r="P635">
        <f t="shared" si="67"/>
        <v>1</v>
      </c>
      <c r="Q635" t="str">
        <f t="shared" si="70"/>
        <v>B</v>
      </c>
      <c r="R635">
        <f t="shared" si="68"/>
        <v>1</v>
      </c>
      <c r="S635">
        <f t="shared" si="69"/>
        <v>1</v>
      </c>
      <c r="T635" t="s">
        <v>1758</v>
      </c>
      <c r="U635" t="str">
        <f>VLOOKUP(T635,Sheet3!$A$2:$B$20,2,FALSE)</f>
        <v>Royalty</v>
      </c>
    </row>
    <row r="636" spans="1:21" x14ac:dyDescent="0.3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66"/>
        <v>S</v>
      </c>
      <c r="N636">
        <f t="shared" si="64"/>
        <v>0</v>
      </c>
      <c r="O636" s="3">
        <f t="shared" si="65"/>
        <v>41.029271523178807</v>
      </c>
      <c r="P636">
        <f t="shared" si="67"/>
        <v>1</v>
      </c>
      <c r="Q636" t="str">
        <f t="shared" si="70"/>
        <v>M</v>
      </c>
      <c r="R636">
        <f t="shared" si="68"/>
        <v>1</v>
      </c>
      <c r="S636">
        <f t="shared" si="69"/>
        <v>1</v>
      </c>
      <c r="T636" t="s">
        <v>1752</v>
      </c>
      <c r="U636" t="str">
        <f>VLOOKUP(T636,Sheet3!$A$2:$B$20,2,FALSE)</f>
        <v>Mr</v>
      </c>
    </row>
    <row r="637" spans="1:21" x14ac:dyDescent="0.3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66"/>
        <v>S</v>
      </c>
      <c r="N637">
        <f t="shared" si="64"/>
        <v>27.9</v>
      </c>
      <c r="O637" s="3">
        <f t="shared" si="65"/>
        <v>9</v>
      </c>
      <c r="P637">
        <f t="shared" si="67"/>
        <v>0</v>
      </c>
      <c r="Q637" t="str">
        <f t="shared" si="70"/>
        <v>M</v>
      </c>
      <c r="R637">
        <f t="shared" si="68"/>
        <v>6</v>
      </c>
      <c r="S637">
        <f t="shared" si="69"/>
        <v>0</v>
      </c>
      <c r="T637" t="s">
        <v>1754</v>
      </c>
      <c r="U637" t="str">
        <f>VLOOKUP(T637,Sheet3!$A$2:$B$20,2,FALSE)</f>
        <v>Miss</v>
      </c>
    </row>
    <row r="638" spans="1:21" x14ac:dyDescent="0.3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66"/>
        <v>S</v>
      </c>
      <c r="N638">
        <f t="shared" si="64"/>
        <v>13</v>
      </c>
      <c r="O638" s="3">
        <f t="shared" si="65"/>
        <v>28</v>
      </c>
      <c r="P638">
        <f t="shared" si="67"/>
        <v>0</v>
      </c>
      <c r="Q638" t="str">
        <f t="shared" si="70"/>
        <v>M</v>
      </c>
      <c r="R638">
        <f t="shared" si="68"/>
        <v>1</v>
      </c>
      <c r="S638">
        <f t="shared" si="69"/>
        <v>1</v>
      </c>
      <c r="T638" t="s">
        <v>1754</v>
      </c>
      <c r="U638" t="str">
        <f>VLOOKUP(T638,Sheet3!$A$2:$B$20,2,FALSE)</f>
        <v>Miss</v>
      </c>
    </row>
    <row r="639" spans="1:21" x14ac:dyDescent="0.3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66"/>
        <v>S</v>
      </c>
      <c r="N639">
        <f t="shared" si="64"/>
        <v>7.9249999999999998</v>
      </c>
      <c r="O639" s="3">
        <f t="shared" si="65"/>
        <v>32</v>
      </c>
      <c r="P639">
        <f t="shared" si="67"/>
        <v>1</v>
      </c>
      <c r="Q639" t="str">
        <f t="shared" si="70"/>
        <v>M</v>
      </c>
      <c r="R639">
        <f t="shared" si="68"/>
        <v>1</v>
      </c>
      <c r="S639">
        <f t="shared" si="69"/>
        <v>1</v>
      </c>
      <c r="T639" t="s">
        <v>1752</v>
      </c>
      <c r="U639" t="str">
        <f>VLOOKUP(T639,Sheet3!$A$2:$B$20,2,FALSE)</f>
        <v>Mr</v>
      </c>
    </row>
    <row r="640" spans="1:21" x14ac:dyDescent="0.3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66"/>
        <v>S</v>
      </c>
      <c r="N640">
        <f t="shared" si="64"/>
        <v>26.25</v>
      </c>
      <c r="O640" s="3">
        <f t="shared" si="65"/>
        <v>31</v>
      </c>
      <c r="P640">
        <f t="shared" si="67"/>
        <v>1</v>
      </c>
      <c r="Q640" t="str">
        <f t="shared" si="70"/>
        <v>M</v>
      </c>
      <c r="R640">
        <f t="shared" si="68"/>
        <v>3</v>
      </c>
      <c r="S640">
        <f t="shared" si="69"/>
        <v>0</v>
      </c>
      <c r="T640" t="s">
        <v>1752</v>
      </c>
      <c r="U640" t="str">
        <f>VLOOKUP(T640,Sheet3!$A$2:$B$20,2,FALSE)</f>
        <v>Mr</v>
      </c>
    </row>
    <row r="641" spans="1:21" x14ac:dyDescent="0.3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66"/>
        <v>S</v>
      </c>
      <c r="N641">
        <f t="shared" si="64"/>
        <v>39.6875</v>
      </c>
      <c r="O641" s="3">
        <f t="shared" si="65"/>
        <v>41</v>
      </c>
      <c r="P641">
        <f t="shared" si="67"/>
        <v>0</v>
      </c>
      <c r="Q641" t="str">
        <f t="shared" si="70"/>
        <v>M</v>
      </c>
      <c r="R641">
        <f t="shared" si="68"/>
        <v>6</v>
      </c>
      <c r="S641">
        <f t="shared" si="69"/>
        <v>0</v>
      </c>
      <c r="T641" t="s">
        <v>1753</v>
      </c>
      <c r="U641" t="str">
        <f>VLOOKUP(T641,Sheet3!$A$2:$B$20,2,FALSE)</f>
        <v>Mrs</v>
      </c>
    </row>
    <row r="642" spans="1:21" x14ac:dyDescent="0.3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66"/>
        <v>S</v>
      </c>
      <c r="N642">
        <f t="shared" si="64"/>
        <v>16.100000000000001</v>
      </c>
      <c r="O642" s="3">
        <f t="shared" si="65"/>
        <v>25.962263610315187</v>
      </c>
      <c r="P642">
        <f t="shared" si="67"/>
        <v>1</v>
      </c>
      <c r="Q642" t="str">
        <f t="shared" si="70"/>
        <v>M</v>
      </c>
      <c r="R642">
        <f t="shared" si="68"/>
        <v>2</v>
      </c>
      <c r="S642">
        <f t="shared" si="69"/>
        <v>0</v>
      </c>
      <c r="T642" t="s">
        <v>1752</v>
      </c>
      <c r="U642" t="str">
        <f>VLOOKUP(T642,Sheet3!$A$2:$B$20,2,FALSE)</f>
        <v>Mr</v>
      </c>
    </row>
    <row r="643" spans="1:21" x14ac:dyDescent="0.3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66"/>
        <v>S</v>
      </c>
      <c r="N643">
        <f t="shared" ref="N643:N706" si="71">IF(J643="",MEDIAN(Fare),J643)</f>
        <v>7.8541999999999996</v>
      </c>
      <c r="O643" s="3">
        <f t="shared" ref="O643:O706" si="72">IF(F643="",SUMIFS(Avg_Age,Pclass_Age,C643,Sex_Age,E643),F643)</f>
        <v>20</v>
      </c>
      <c r="P643">
        <f t="shared" si="67"/>
        <v>1</v>
      </c>
      <c r="Q643" t="str">
        <f t="shared" si="70"/>
        <v>M</v>
      </c>
      <c r="R643">
        <f t="shared" si="68"/>
        <v>1</v>
      </c>
      <c r="S643">
        <f t="shared" si="69"/>
        <v>1</v>
      </c>
      <c r="T643" t="s">
        <v>1752</v>
      </c>
      <c r="U643" t="str">
        <f>VLOOKUP(T643,Sheet3!$A$2:$B$20,2,FALSE)</f>
        <v>Mr</v>
      </c>
    </row>
    <row r="644" spans="1:21" x14ac:dyDescent="0.3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73">IF(L644="","S",L644)</f>
        <v>C</v>
      </c>
      <c r="N644">
        <f t="shared" si="71"/>
        <v>69.3</v>
      </c>
      <c r="O644" s="3">
        <f t="shared" si="72"/>
        <v>24</v>
      </c>
      <c r="P644">
        <f t="shared" ref="P644:P707" si="74">IF(E644="male",1,0)</f>
        <v>0</v>
      </c>
      <c r="Q644" t="str">
        <f t="shared" si="70"/>
        <v>B</v>
      </c>
      <c r="R644">
        <f t="shared" ref="R644:R707" si="75">SUM(G644:H644,1)</f>
        <v>1</v>
      </c>
      <c r="S644">
        <f t="shared" ref="S644:S707" si="76">IF(R644=1,1,0)</f>
        <v>1</v>
      </c>
      <c r="T644" t="s">
        <v>1764</v>
      </c>
      <c r="U644" t="str">
        <f>VLOOKUP(T644,Sheet3!$A$2:$B$20,2,FALSE)</f>
        <v>Miss</v>
      </c>
    </row>
    <row r="645" spans="1:21" x14ac:dyDescent="0.3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73"/>
        <v>S</v>
      </c>
      <c r="N645">
        <f t="shared" si="71"/>
        <v>27.9</v>
      </c>
      <c r="O645" s="3">
        <f t="shared" si="72"/>
        <v>2</v>
      </c>
      <c r="P645">
        <f t="shared" si="74"/>
        <v>0</v>
      </c>
      <c r="Q645" t="str">
        <f t="shared" ref="Q645:Q708" si="77">IF(K645="","M",LEFT(K645,1))</f>
        <v>M</v>
      </c>
      <c r="R645">
        <f t="shared" si="75"/>
        <v>6</v>
      </c>
      <c r="S645">
        <f t="shared" si="76"/>
        <v>0</v>
      </c>
      <c r="T645" t="s">
        <v>1754</v>
      </c>
      <c r="U645" t="str">
        <f>VLOOKUP(T645,Sheet3!$A$2:$B$20,2,FALSE)</f>
        <v>Miss</v>
      </c>
    </row>
    <row r="646" spans="1:21" x14ac:dyDescent="0.3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73"/>
        <v>S</v>
      </c>
      <c r="N646">
        <f t="shared" si="71"/>
        <v>56.495800000000003</v>
      </c>
      <c r="O646" s="3">
        <f t="shared" si="72"/>
        <v>25.962263610315187</v>
      </c>
      <c r="P646">
        <f t="shared" si="74"/>
        <v>1</v>
      </c>
      <c r="Q646" t="str">
        <f t="shared" si="77"/>
        <v>M</v>
      </c>
      <c r="R646">
        <f t="shared" si="75"/>
        <v>1</v>
      </c>
      <c r="S646">
        <f t="shared" si="76"/>
        <v>1</v>
      </c>
      <c r="T646" t="s">
        <v>1752</v>
      </c>
      <c r="U646" t="str">
        <f>VLOOKUP(T646,Sheet3!$A$2:$B$20,2,FALSE)</f>
        <v>Mr</v>
      </c>
    </row>
    <row r="647" spans="1:21" x14ac:dyDescent="0.3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73"/>
        <v>C</v>
      </c>
      <c r="N647">
        <f t="shared" si="71"/>
        <v>19.258299999999998</v>
      </c>
      <c r="O647" s="3">
        <f t="shared" si="72"/>
        <v>0.75</v>
      </c>
      <c r="P647">
        <f t="shared" si="74"/>
        <v>0</v>
      </c>
      <c r="Q647" t="str">
        <f t="shared" si="77"/>
        <v>M</v>
      </c>
      <c r="R647">
        <f t="shared" si="75"/>
        <v>4</v>
      </c>
      <c r="S647">
        <f t="shared" si="76"/>
        <v>0</v>
      </c>
      <c r="T647" t="s">
        <v>1754</v>
      </c>
      <c r="U647" t="str">
        <f>VLOOKUP(T647,Sheet3!$A$2:$B$20,2,FALSE)</f>
        <v>Miss</v>
      </c>
    </row>
    <row r="648" spans="1:21" x14ac:dyDescent="0.3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73"/>
        <v>C</v>
      </c>
      <c r="N648">
        <f t="shared" si="71"/>
        <v>76.729200000000006</v>
      </c>
      <c r="O648" s="3">
        <f t="shared" si="72"/>
        <v>48</v>
      </c>
      <c r="P648">
        <f t="shared" si="74"/>
        <v>1</v>
      </c>
      <c r="Q648" t="str">
        <f t="shared" si="77"/>
        <v>D</v>
      </c>
      <c r="R648">
        <f t="shared" si="75"/>
        <v>2</v>
      </c>
      <c r="S648">
        <f t="shared" si="76"/>
        <v>0</v>
      </c>
      <c r="T648" t="s">
        <v>1752</v>
      </c>
      <c r="U648" t="str">
        <f>VLOOKUP(T648,Sheet3!$A$2:$B$20,2,FALSE)</f>
        <v>Mr</v>
      </c>
    </row>
    <row r="649" spans="1:21" x14ac:dyDescent="0.3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73"/>
        <v>S</v>
      </c>
      <c r="N649">
        <f t="shared" si="71"/>
        <v>7.8958000000000004</v>
      </c>
      <c r="O649" s="3">
        <f t="shared" si="72"/>
        <v>19</v>
      </c>
      <c r="P649">
        <f t="shared" si="74"/>
        <v>1</v>
      </c>
      <c r="Q649" t="str">
        <f t="shared" si="77"/>
        <v>M</v>
      </c>
      <c r="R649">
        <f t="shared" si="75"/>
        <v>1</v>
      </c>
      <c r="S649">
        <f t="shared" si="76"/>
        <v>1</v>
      </c>
      <c r="T649" t="s">
        <v>1752</v>
      </c>
      <c r="U649" t="str">
        <f>VLOOKUP(T649,Sheet3!$A$2:$B$20,2,FALSE)</f>
        <v>Mr</v>
      </c>
    </row>
    <row r="650" spans="1:21" x14ac:dyDescent="0.3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73"/>
        <v>C</v>
      </c>
      <c r="N650">
        <f t="shared" si="71"/>
        <v>35.5</v>
      </c>
      <c r="O650" s="3">
        <f t="shared" si="72"/>
        <v>56</v>
      </c>
      <c r="P650">
        <f t="shared" si="74"/>
        <v>1</v>
      </c>
      <c r="Q650" t="str">
        <f t="shared" si="77"/>
        <v>A</v>
      </c>
      <c r="R650">
        <f t="shared" si="75"/>
        <v>1</v>
      </c>
      <c r="S650">
        <f t="shared" si="76"/>
        <v>1</v>
      </c>
      <c r="T650" t="s">
        <v>1765</v>
      </c>
      <c r="U650" t="str">
        <f>VLOOKUP(T650,Sheet3!$A$2:$B$20,2,FALSE)</f>
        <v>Royalty</v>
      </c>
    </row>
    <row r="651" spans="1:21" x14ac:dyDescent="0.3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73"/>
        <v>S</v>
      </c>
      <c r="N651">
        <f t="shared" si="71"/>
        <v>7.55</v>
      </c>
      <c r="O651" s="3">
        <f t="shared" si="72"/>
        <v>25.962263610315187</v>
      </c>
      <c r="P651">
        <f t="shared" si="74"/>
        <v>1</v>
      </c>
      <c r="Q651" t="str">
        <f t="shared" si="77"/>
        <v>M</v>
      </c>
      <c r="R651">
        <f t="shared" si="75"/>
        <v>1</v>
      </c>
      <c r="S651">
        <f t="shared" si="76"/>
        <v>1</v>
      </c>
      <c r="T651" t="s">
        <v>1752</v>
      </c>
      <c r="U651" t="str">
        <f>VLOOKUP(T651,Sheet3!$A$2:$B$20,2,FALSE)</f>
        <v>Mr</v>
      </c>
    </row>
    <row r="652" spans="1:21" x14ac:dyDescent="0.3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73"/>
        <v>S</v>
      </c>
      <c r="N652">
        <f t="shared" si="71"/>
        <v>7.55</v>
      </c>
      <c r="O652" s="3">
        <f t="shared" si="72"/>
        <v>23</v>
      </c>
      <c r="P652">
        <f t="shared" si="74"/>
        <v>0</v>
      </c>
      <c r="Q652" t="str">
        <f t="shared" si="77"/>
        <v>M</v>
      </c>
      <c r="R652">
        <f t="shared" si="75"/>
        <v>1</v>
      </c>
      <c r="S652">
        <f t="shared" si="76"/>
        <v>1</v>
      </c>
      <c r="T652" t="s">
        <v>1754</v>
      </c>
      <c r="U652" t="str">
        <f>VLOOKUP(T652,Sheet3!$A$2:$B$20,2,FALSE)</f>
        <v>Miss</v>
      </c>
    </row>
    <row r="653" spans="1:21" x14ac:dyDescent="0.3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73"/>
        <v>S</v>
      </c>
      <c r="N653">
        <f t="shared" si="71"/>
        <v>7.8958000000000004</v>
      </c>
      <c r="O653" s="3">
        <f t="shared" si="72"/>
        <v>25.962263610315187</v>
      </c>
      <c r="P653">
        <f t="shared" si="74"/>
        <v>1</v>
      </c>
      <c r="Q653" t="str">
        <f t="shared" si="77"/>
        <v>M</v>
      </c>
      <c r="R653">
        <f t="shared" si="75"/>
        <v>1</v>
      </c>
      <c r="S653">
        <f t="shared" si="76"/>
        <v>1</v>
      </c>
      <c r="T653" t="s">
        <v>1752</v>
      </c>
      <c r="U653" t="str">
        <f>VLOOKUP(T653,Sheet3!$A$2:$B$20,2,FALSE)</f>
        <v>Mr</v>
      </c>
    </row>
    <row r="654" spans="1:21" x14ac:dyDescent="0.3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73"/>
        <v>S</v>
      </c>
      <c r="N654">
        <f t="shared" si="71"/>
        <v>23</v>
      </c>
      <c r="O654" s="3">
        <f t="shared" si="72"/>
        <v>18</v>
      </c>
      <c r="P654">
        <f t="shared" si="74"/>
        <v>0</v>
      </c>
      <c r="Q654" t="str">
        <f t="shared" si="77"/>
        <v>M</v>
      </c>
      <c r="R654">
        <f t="shared" si="75"/>
        <v>2</v>
      </c>
      <c r="S654">
        <f t="shared" si="76"/>
        <v>0</v>
      </c>
      <c r="T654" t="s">
        <v>1754</v>
      </c>
      <c r="U654" t="str">
        <f>VLOOKUP(T654,Sheet3!$A$2:$B$20,2,FALSE)</f>
        <v>Miss</v>
      </c>
    </row>
    <row r="655" spans="1:21" x14ac:dyDescent="0.3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73"/>
        <v>S</v>
      </c>
      <c r="N655">
        <f t="shared" si="71"/>
        <v>8.4332999999999991</v>
      </c>
      <c r="O655" s="3">
        <f t="shared" si="72"/>
        <v>21</v>
      </c>
      <c r="P655">
        <f t="shared" si="74"/>
        <v>1</v>
      </c>
      <c r="Q655" t="str">
        <f t="shared" si="77"/>
        <v>M</v>
      </c>
      <c r="R655">
        <f t="shared" si="75"/>
        <v>1</v>
      </c>
      <c r="S655">
        <f t="shared" si="76"/>
        <v>1</v>
      </c>
      <c r="T655" t="s">
        <v>1752</v>
      </c>
      <c r="U655" t="str">
        <f>VLOOKUP(T655,Sheet3!$A$2:$B$20,2,FALSE)</f>
        <v>Mr</v>
      </c>
    </row>
    <row r="656" spans="1:21" x14ac:dyDescent="0.3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73"/>
        <v>Q</v>
      </c>
      <c r="N656">
        <f t="shared" si="71"/>
        <v>7.8292000000000002</v>
      </c>
      <c r="O656" s="3">
        <f t="shared" si="72"/>
        <v>22.185328947368422</v>
      </c>
      <c r="P656">
        <f t="shared" si="74"/>
        <v>0</v>
      </c>
      <c r="Q656" t="str">
        <f t="shared" si="77"/>
        <v>M</v>
      </c>
      <c r="R656">
        <f t="shared" si="75"/>
        <v>1</v>
      </c>
      <c r="S656">
        <f t="shared" si="76"/>
        <v>1</v>
      </c>
      <c r="T656" t="s">
        <v>1754</v>
      </c>
      <c r="U656" t="str">
        <f>VLOOKUP(T656,Sheet3!$A$2:$B$20,2,FALSE)</f>
        <v>Miss</v>
      </c>
    </row>
    <row r="657" spans="1:21" x14ac:dyDescent="0.3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73"/>
        <v>Q</v>
      </c>
      <c r="N657">
        <f t="shared" si="71"/>
        <v>6.75</v>
      </c>
      <c r="O657" s="3">
        <f t="shared" si="72"/>
        <v>18</v>
      </c>
      <c r="P657">
        <f t="shared" si="74"/>
        <v>0</v>
      </c>
      <c r="Q657" t="str">
        <f t="shared" si="77"/>
        <v>M</v>
      </c>
      <c r="R657">
        <f t="shared" si="75"/>
        <v>1</v>
      </c>
      <c r="S657">
        <f t="shared" si="76"/>
        <v>1</v>
      </c>
      <c r="T657" t="s">
        <v>1754</v>
      </c>
      <c r="U657" t="str">
        <f>VLOOKUP(T657,Sheet3!$A$2:$B$20,2,FALSE)</f>
        <v>Miss</v>
      </c>
    </row>
    <row r="658" spans="1:21" x14ac:dyDescent="0.3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73"/>
        <v>S</v>
      </c>
      <c r="N658">
        <f t="shared" si="71"/>
        <v>73.5</v>
      </c>
      <c r="O658" s="3">
        <f t="shared" si="72"/>
        <v>24</v>
      </c>
      <c r="P658">
        <f t="shared" si="74"/>
        <v>1</v>
      </c>
      <c r="Q658" t="str">
        <f t="shared" si="77"/>
        <v>M</v>
      </c>
      <c r="R658">
        <f t="shared" si="75"/>
        <v>3</v>
      </c>
      <c r="S658">
        <f t="shared" si="76"/>
        <v>0</v>
      </c>
      <c r="T658" t="s">
        <v>1752</v>
      </c>
      <c r="U658" t="str">
        <f>VLOOKUP(T658,Sheet3!$A$2:$B$20,2,FALSE)</f>
        <v>Mr</v>
      </c>
    </row>
    <row r="659" spans="1:21" x14ac:dyDescent="0.3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73"/>
        <v>S</v>
      </c>
      <c r="N659">
        <f t="shared" si="71"/>
        <v>7.8958000000000004</v>
      </c>
      <c r="O659" s="3">
        <f t="shared" si="72"/>
        <v>25.962263610315187</v>
      </c>
      <c r="P659">
        <f t="shared" si="74"/>
        <v>1</v>
      </c>
      <c r="Q659" t="str">
        <f t="shared" si="77"/>
        <v>M</v>
      </c>
      <c r="R659">
        <f t="shared" si="75"/>
        <v>1</v>
      </c>
      <c r="S659">
        <f t="shared" si="76"/>
        <v>1</v>
      </c>
      <c r="T659" t="s">
        <v>1752</v>
      </c>
      <c r="U659" t="str">
        <f>VLOOKUP(T659,Sheet3!$A$2:$B$20,2,FALSE)</f>
        <v>Mr</v>
      </c>
    </row>
    <row r="660" spans="1:21" x14ac:dyDescent="0.3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73"/>
        <v>Q</v>
      </c>
      <c r="N660">
        <f t="shared" si="71"/>
        <v>15.5</v>
      </c>
      <c r="O660" s="3">
        <f t="shared" si="72"/>
        <v>32</v>
      </c>
      <c r="P660">
        <f t="shared" si="74"/>
        <v>0</v>
      </c>
      <c r="Q660" t="str">
        <f t="shared" si="77"/>
        <v>M</v>
      </c>
      <c r="R660">
        <f t="shared" si="75"/>
        <v>3</v>
      </c>
      <c r="S660">
        <f t="shared" si="76"/>
        <v>0</v>
      </c>
      <c r="T660" t="s">
        <v>1753</v>
      </c>
      <c r="U660" t="str">
        <f>VLOOKUP(T660,Sheet3!$A$2:$B$20,2,FALSE)</f>
        <v>Mrs</v>
      </c>
    </row>
    <row r="661" spans="1:21" x14ac:dyDescent="0.3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73"/>
        <v>S</v>
      </c>
      <c r="N661">
        <f t="shared" si="71"/>
        <v>13</v>
      </c>
      <c r="O661" s="3">
        <f t="shared" si="72"/>
        <v>23</v>
      </c>
      <c r="P661">
        <f t="shared" si="74"/>
        <v>1</v>
      </c>
      <c r="Q661" t="str">
        <f t="shared" si="77"/>
        <v>M</v>
      </c>
      <c r="R661">
        <f t="shared" si="75"/>
        <v>1</v>
      </c>
      <c r="S661">
        <f t="shared" si="76"/>
        <v>1</v>
      </c>
      <c r="T661" t="s">
        <v>1752</v>
      </c>
      <c r="U661" t="str">
        <f>VLOOKUP(T661,Sheet3!$A$2:$B$20,2,FALSE)</f>
        <v>Mr</v>
      </c>
    </row>
    <row r="662" spans="1:21" x14ac:dyDescent="0.3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73"/>
        <v>C</v>
      </c>
      <c r="N662">
        <f t="shared" si="71"/>
        <v>113.27500000000001</v>
      </c>
      <c r="O662" s="3">
        <f t="shared" si="72"/>
        <v>58</v>
      </c>
      <c r="P662">
        <f t="shared" si="74"/>
        <v>1</v>
      </c>
      <c r="Q662" t="str">
        <f t="shared" si="77"/>
        <v>D</v>
      </c>
      <c r="R662">
        <f t="shared" si="75"/>
        <v>3</v>
      </c>
      <c r="S662">
        <f t="shared" si="76"/>
        <v>0</v>
      </c>
      <c r="T662" t="s">
        <v>1752</v>
      </c>
      <c r="U662" t="str">
        <f>VLOOKUP(T662,Sheet3!$A$2:$B$20,2,FALSE)</f>
        <v>Mr</v>
      </c>
    </row>
    <row r="663" spans="1:21" x14ac:dyDescent="0.3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73"/>
        <v>S</v>
      </c>
      <c r="N663">
        <f t="shared" si="71"/>
        <v>133.65</v>
      </c>
      <c r="O663" s="3">
        <f t="shared" si="72"/>
        <v>50</v>
      </c>
      <c r="P663">
        <f t="shared" si="74"/>
        <v>1</v>
      </c>
      <c r="Q663" t="str">
        <f t="shared" si="77"/>
        <v>M</v>
      </c>
      <c r="R663">
        <f t="shared" si="75"/>
        <v>3</v>
      </c>
      <c r="S663">
        <f t="shared" si="76"/>
        <v>0</v>
      </c>
      <c r="T663" t="s">
        <v>1758</v>
      </c>
      <c r="U663" t="str">
        <f>VLOOKUP(T663,Sheet3!$A$2:$B$20,2,FALSE)</f>
        <v>Royalty</v>
      </c>
    </row>
    <row r="664" spans="1:21" x14ac:dyDescent="0.3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73"/>
        <v>C</v>
      </c>
      <c r="N664">
        <f t="shared" si="71"/>
        <v>7.2249999999999996</v>
      </c>
      <c r="O664" s="3">
        <f t="shared" si="72"/>
        <v>40</v>
      </c>
      <c r="P664">
        <f t="shared" si="74"/>
        <v>1</v>
      </c>
      <c r="Q664" t="str">
        <f t="shared" si="77"/>
        <v>M</v>
      </c>
      <c r="R664">
        <f t="shared" si="75"/>
        <v>1</v>
      </c>
      <c r="S664">
        <f t="shared" si="76"/>
        <v>1</v>
      </c>
      <c r="T664" t="s">
        <v>1752</v>
      </c>
      <c r="U664" t="str">
        <f>VLOOKUP(T664,Sheet3!$A$2:$B$20,2,FALSE)</f>
        <v>Mr</v>
      </c>
    </row>
    <row r="665" spans="1:21" x14ac:dyDescent="0.3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73"/>
        <v>S</v>
      </c>
      <c r="N665">
        <f t="shared" si="71"/>
        <v>25.587499999999999</v>
      </c>
      <c r="O665" s="3">
        <f t="shared" si="72"/>
        <v>47</v>
      </c>
      <c r="P665">
        <f t="shared" si="74"/>
        <v>1</v>
      </c>
      <c r="Q665" t="str">
        <f t="shared" si="77"/>
        <v>E</v>
      </c>
      <c r="R665">
        <f t="shared" si="75"/>
        <v>1</v>
      </c>
      <c r="S665">
        <f t="shared" si="76"/>
        <v>1</v>
      </c>
      <c r="T665" t="s">
        <v>1752</v>
      </c>
      <c r="U665" t="str">
        <f>VLOOKUP(T665,Sheet3!$A$2:$B$20,2,FALSE)</f>
        <v>Mr</v>
      </c>
    </row>
    <row r="666" spans="1:21" x14ac:dyDescent="0.3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73"/>
        <v>S</v>
      </c>
      <c r="N666">
        <f t="shared" si="71"/>
        <v>7.4958</v>
      </c>
      <c r="O666" s="3">
        <f t="shared" si="72"/>
        <v>36</v>
      </c>
      <c r="P666">
        <f t="shared" si="74"/>
        <v>1</v>
      </c>
      <c r="Q666" t="str">
        <f t="shared" si="77"/>
        <v>M</v>
      </c>
      <c r="R666">
        <f t="shared" si="75"/>
        <v>1</v>
      </c>
      <c r="S666">
        <f t="shared" si="76"/>
        <v>1</v>
      </c>
      <c r="T666" t="s">
        <v>1752</v>
      </c>
      <c r="U666" t="str">
        <f>VLOOKUP(T666,Sheet3!$A$2:$B$20,2,FALSE)</f>
        <v>Mr</v>
      </c>
    </row>
    <row r="667" spans="1:21" x14ac:dyDescent="0.3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73"/>
        <v>S</v>
      </c>
      <c r="N667">
        <f t="shared" si="71"/>
        <v>7.9249999999999998</v>
      </c>
      <c r="O667" s="3">
        <f t="shared" si="72"/>
        <v>20</v>
      </c>
      <c r="P667">
        <f t="shared" si="74"/>
        <v>1</v>
      </c>
      <c r="Q667" t="str">
        <f t="shared" si="77"/>
        <v>M</v>
      </c>
      <c r="R667">
        <f t="shared" si="75"/>
        <v>2</v>
      </c>
      <c r="S667">
        <f t="shared" si="76"/>
        <v>0</v>
      </c>
      <c r="T667" t="s">
        <v>1752</v>
      </c>
      <c r="U667" t="str">
        <f>VLOOKUP(T667,Sheet3!$A$2:$B$20,2,FALSE)</f>
        <v>Mr</v>
      </c>
    </row>
    <row r="668" spans="1:21" x14ac:dyDescent="0.3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73"/>
        <v>S</v>
      </c>
      <c r="N668">
        <f t="shared" si="71"/>
        <v>73.5</v>
      </c>
      <c r="O668" s="3">
        <f t="shared" si="72"/>
        <v>32</v>
      </c>
      <c r="P668">
        <f t="shared" si="74"/>
        <v>1</v>
      </c>
      <c r="Q668" t="str">
        <f t="shared" si="77"/>
        <v>M</v>
      </c>
      <c r="R668">
        <f t="shared" si="75"/>
        <v>3</v>
      </c>
      <c r="S668">
        <f t="shared" si="76"/>
        <v>0</v>
      </c>
      <c r="T668" t="s">
        <v>1752</v>
      </c>
      <c r="U668" t="str">
        <f>VLOOKUP(T668,Sheet3!$A$2:$B$20,2,FALSE)</f>
        <v>Mr</v>
      </c>
    </row>
    <row r="669" spans="1:21" x14ac:dyDescent="0.3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73"/>
        <v>S</v>
      </c>
      <c r="N669">
        <f t="shared" si="71"/>
        <v>13</v>
      </c>
      <c r="O669" s="3">
        <f t="shared" si="72"/>
        <v>25</v>
      </c>
      <c r="P669">
        <f t="shared" si="74"/>
        <v>1</v>
      </c>
      <c r="Q669" t="str">
        <f t="shared" si="77"/>
        <v>M</v>
      </c>
      <c r="R669">
        <f t="shared" si="75"/>
        <v>1</v>
      </c>
      <c r="S669">
        <f t="shared" si="76"/>
        <v>1</v>
      </c>
      <c r="T669" t="s">
        <v>1752</v>
      </c>
      <c r="U669" t="str">
        <f>VLOOKUP(T669,Sheet3!$A$2:$B$20,2,FALSE)</f>
        <v>Mr</v>
      </c>
    </row>
    <row r="670" spans="1:21" x14ac:dyDescent="0.3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73"/>
        <v>S</v>
      </c>
      <c r="N670">
        <f t="shared" si="71"/>
        <v>7.7750000000000004</v>
      </c>
      <c r="O670" s="3">
        <f t="shared" si="72"/>
        <v>25.962263610315187</v>
      </c>
      <c r="P670">
        <f t="shared" si="74"/>
        <v>1</v>
      </c>
      <c r="Q670" t="str">
        <f t="shared" si="77"/>
        <v>M</v>
      </c>
      <c r="R670">
        <f t="shared" si="75"/>
        <v>1</v>
      </c>
      <c r="S670">
        <f t="shared" si="76"/>
        <v>1</v>
      </c>
      <c r="T670" t="s">
        <v>1752</v>
      </c>
      <c r="U670" t="str">
        <f>VLOOKUP(T670,Sheet3!$A$2:$B$20,2,FALSE)</f>
        <v>Mr</v>
      </c>
    </row>
    <row r="671" spans="1:21" x14ac:dyDescent="0.3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73"/>
        <v>S</v>
      </c>
      <c r="N671">
        <f t="shared" si="71"/>
        <v>8.0500000000000007</v>
      </c>
      <c r="O671" s="3">
        <f t="shared" si="72"/>
        <v>43</v>
      </c>
      <c r="P671">
        <f t="shared" si="74"/>
        <v>1</v>
      </c>
      <c r="Q671" t="str">
        <f t="shared" si="77"/>
        <v>M</v>
      </c>
      <c r="R671">
        <f t="shared" si="75"/>
        <v>1</v>
      </c>
      <c r="S671">
        <f t="shared" si="76"/>
        <v>1</v>
      </c>
      <c r="T671" t="s">
        <v>1752</v>
      </c>
      <c r="U671" t="str">
        <f>VLOOKUP(T671,Sheet3!$A$2:$B$20,2,FALSE)</f>
        <v>Mr</v>
      </c>
    </row>
    <row r="672" spans="1:21" x14ac:dyDescent="0.3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73"/>
        <v>S</v>
      </c>
      <c r="N672">
        <f t="shared" si="71"/>
        <v>52</v>
      </c>
      <c r="O672" s="3">
        <f t="shared" si="72"/>
        <v>37.037593984962406</v>
      </c>
      <c r="P672">
        <f t="shared" si="74"/>
        <v>0</v>
      </c>
      <c r="Q672" t="str">
        <f t="shared" si="77"/>
        <v>C</v>
      </c>
      <c r="R672">
        <f t="shared" si="75"/>
        <v>2</v>
      </c>
      <c r="S672">
        <f t="shared" si="76"/>
        <v>0</v>
      </c>
      <c r="T672" t="s">
        <v>1753</v>
      </c>
      <c r="U672" t="str">
        <f>VLOOKUP(T672,Sheet3!$A$2:$B$20,2,FALSE)</f>
        <v>Mrs</v>
      </c>
    </row>
    <row r="673" spans="1:21" x14ac:dyDescent="0.3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73"/>
        <v>S</v>
      </c>
      <c r="N673">
        <f t="shared" si="71"/>
        <v>39</v>
      </c>
      <c r="O673" s="3">
        <f t="shared" si="72"/>
        <v>40</v>
      </c>
      <c r="P673">
        <f t="shared" si="74"/>
        <v>0</v>
      </c>
      <c r="Q673" t="str">
        <f t="shared" si="77"/>
        <v>M</v>
      </c>
      <c r="R673">
        <f t="shared" si="75"/>
        <v>3</v>
      </c>
      <c r="S673">
        <f t="shared" si="76"/>
        <v>0</v>
      </c>
      <c r="T673" t="s">
        <v>1753</v>
      </c>
      <c r="U673" t="str">
        <f>VLOOKUP(T673,Sheet3!$A$2:$B$20,2,FALSE)</f>
        <v>Mrs</v>
      </c>
    </row>
    <row r="674" spans="1:21" x14ac:dyDescent="0.3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73"/>
        <v>S</v>
      </c>
      <c r="N674">
        <f t="shared" si="71"/>
        <v>52</v>
      </c>
      <c r="O674" s="3">
        <f t="shared" si="72"/>
        <v>31</v>
      </c>
      <c r="P674">
        <f t="shared" si="74"/>
        <v>1</v>
      </c>
      <c r="Q674" t="str">
        <f t="shared" si="77"/>
        <v>B</v>
      </c>
      <c r="R674">
        <f t="shared" si="75"/>
        <v>2</v>
      </c>
      <c r="S674">
        <f t="shared" si="76"/>
        <v>0</v>
      </c>
      <c r="T674" t="s">
        <v>1752</v>
      </c>
      <c r="U674" t="str">
        <f>VLOOKUP(T674,Sheet3!$A$2:$B$20,2,FALSE)</f>
        <v>Mr</v>
      </c>
    </row>
    <row r="675" spans="1:21" x14ac:dyDescent="0.3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73"/>
        <v>S</v>
      </c>
      <c r="N675">
        <f t="shared" si="71"/>
        <v>10.5</v>
      </c>
      <c r="O675" s="3">
        <f t="shared" si="72"/>
        <v>70</v>
      </c>
      <c r="P675">
        <f t="shared" si="74"/>
        <v>1</v>
      </c>
      <c r="Q675" t="str">
        <f t="shared" si="77"/>
        <v>M</v>
      </c>
      <c r="R675">
        <f t="shared" si="75"/>
        <v>1</v>
      </c>
      <c r="S675">
        <f t="shared" si="76"/>
        <v>1</v>
      </c>
      <c r="T675" t="s">
        <v>1752</v>
      </c>
      <c r="U675" t="str">
        <f>VLOOKUP(T675,Sheet3!$A$2:$B$20,2,FALSE)</f>
        <v>Mr</v>
      </c>
    </row>
    <row r="676" spans="1:21" x14ac:dyDescent="0.3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73"/>
        <v>S</v>
      </c>
      <c r="N676">
        <f t="shared" si="71"/>
        <v>13</v>
      </c>
      <c r="O676" s="3">
        <f t="shared" si="72"/>
        <v>31</v>
      </c>
      <c r="P676">
        <f t="shared" si="74"/>
        <v>1</v>
      </c>
      <c r="Q676" t="str">
        <f t="shared" si="77"/>
        <v>M</v>
      </c>
      <c r="R676">
        <f t="shared" si="75"/>
        <v>1</v>
      </c>
      <c r="S676">
        <f t="shared" si="76"/>
        <v>1</v>
      </c>
      <c r="T676" t="s">
        <v>1752</v>
      </c>
      <c r="U676" t="str">
        <f>VLOOKUP(T676,Sheet3!$A$2:$B$20,2,FALSE)</f>
        <v>Mr</v>
      </c>
    </row>
    <row r="677" spans="1:21" x14ac:dyDescent="0.3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73"/>
        <v>S</v>
      </c>
      <c r="N677">
        <f t="shared" si="71"/>
        <v>0</v>
      </c>
      <c r="O677" s="3">
        <f t="shared" si="72"/>
        <v>30.815379746835443</v>
      </c>
      <c r="P677">
        <f t="shared" si="74"/>
        <v>1</v>
      </c>
      <c r="Q677" t="str">
        <f t="shared" si="77"/>
        <v>M</v>
      </c>
      <c r="R677">
        <f t="shared" si="75"/>
        <v>1</v>
      </c>
      <c r="S677">
        <f t="shared" si="76"/>
        <v>1</v>
      </c>
      <c r="T677" t="s">
        <v>1752</v>
      </c>
      <c r="U677" t="str">
        <f>VLOOKUP(T677,Sheet3!$A$2:$B$20,2,FALSE)</f>
        <v>Mr</v>
      </c>
    </row>
    <row r="678" spans="1:21" x14ac:dyDescent="0.3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73"/>
        <v>S</v>
      </c>
      <c r="N678">
        <f t="shared" si="71"/>
        <v>7.7750000000000004</v>
      </c>
      <c r="O678" s="3">
        <f t="shared" si="72"/>
        <v>18</v>
      </c>
      <c r="P678">
        <f t="shared" si="74"/>
        <v>1</v>
      </c>
      <c r="Q678" t="str">
        <f t="shared" si="77"/>
        <v>M</v>
      </c>
      <c r="R678">
        <f t="shared" si="75"/>
        <v>1</v>
      </c>
      <c r="S678">
        <f t="shared" si="76"/>
        <v>1</v>
      </c>
      <c r="T678" t="s">
        <v>1752</v>
      </c>
      <c r="U678" t="str">
        <f>VLOOKUP(T678,Sheet3!$A$2:$B$20,2,FALSE)</f>
        <v>Mr</v>
      </c>
    </row>
    <row r="679" spans="1:21" x14ac:dyDescent="0.3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73"/>
        <v>S</v>
      </c>
      <c r="N679">
        <f t="shared" si="71"/>
        <v>8.0500000000000007</v>
      </c>
      <c r="O679" s="3">
        <f t="shared" si="72"/>
        <v>24.5</v>
      </c>
      <c r="P679">
        <f t="shared" si="74"/>
        <v>1</v>
      </c>
      <c r="Q679" t="str">
        <f t="shared" si="77"/>
        <v>M</v>
      </c>
      <c r="R679">
        <f t="shared" si="75"/>
        <v>1</v>
      </c>
      <c r="S679">
        <f t="shared" si="76"/>
        <v>1</v>
      </c>
      <c r="T679" t="s">
        <v>1752</v>
      </c>
      <c r="U679" t="str">
        <f>VLOOKUP(T679,Sheet3!$A$2:$B$20,2,FALSE)</f>
        <v>Mr</v>
      </c>
    </row>
    <row r="680" spans="1:21" x14ac:dyDescent="0.3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73"/>
        <v>S</v>
      </c>
      <c r="N680">
        <f t="shared" si="71"/>
        <v>9.8416999999999994</v>
      </c>
      <c r="O680" s="3">
        <f t="shared" si="72"/>
        <v>18</v>
      </c>
      <c r="P680">
        <f t="shared" si="74"/>
        <v>0</v>
      </c>
      <c r="Q680" t="str">
        <f t="shared" si="77"/>
        <v>M</v>
      </c>
      <c r="R680">
        <f t="shared" si="75"/>
        <v>1</v>
      </c>
      <c r="S680">
        <f t="shared" si="76"/>
        <v>1</v>
      </c>
      <c r="T680" t="s">
        <v>1754</v>
      </c>
      <c r="U680" t="str">
        <f>VLOOKUP(T680,Sheet3!$A$2:$B$20,2,FALSE)</f>
        <v>Miss</v>
      </c>
    </row>
    <row r="681" spans="1:21" x14ac:dyDescent="0.3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73"/>
        <v>S</v>
      </c>
      <c r="N681">
        <f t="shared" si="71"/>
        <v>46.9</v>
      </c>
      <c r="O681" s="3">
        <f t="shared" si="72"/>
        <v>43</v>
      </c>
      <c r="P681">
        <f t="shared" si="74"/>
        <v>0</v>
      </c>
      <c r="Q681" t="str">
        <f t="shared" si="77"/>
        <v>M</v>
      </c>
      <c r="R681">
        <f t="shared" si="75"/>
        <v>8</v>
      </c>
      <c r="S681">
        <f t="shared" si="76"/>
        <v>0</v>
      </c>
      <c r="T681" t="s">
        <v>1753</v>
      </c>
      <c r="U681" t="str">
        <f>VLOOKUP(T681,Sheet3!$A$2:$B$20,2,FALSE)</f>
        <v>Mrs</v>
      </c>
    </row>
    <row r="682" spans="1:21" x14ac:dyDescent="0.3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73"/>
        <v>C</v>
      </c>
      <c r="N682">
        <f t="shared" si="71"/>
        <v>512.32920000000001</v>
      </c>
      <c r="O682" s="3">
        <f t="shared" si="72"/>
        <v>36</v>
      </c>
      <c r="P682">
        <f t="shared" si="74"/>
        <v>1</v>
      </c>
      <c r="Q682" t="str">
        <f t="shared" si="77"/>
        <v>B</v>
      </c>
      <c r="R682">
        <f t="shared" si="75"/>
        <v>2</v>
      </c>
      <c r="S682">
        <f t="shared" si="76"/>
        <v>0</v>
      </c>
      <c r="T682" t="s">
        <v>1752</v>
      </c>
      <c r="U682" t="str">
        <f>VLOOKUP(T682,Sheet3!$A$2:$B$20,2,FALSE)</f>
        <v>Mr</v>
      </c>
    </row>
    <row r="683" spans="1:21" x14ac:dyDescent="0.3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73"/>
        <v>Q</v>
      </c>
      <c r="N683">
        <f t="shared" si="71"/>
        <v>8.1374999999999993</v>
      </c>
      <c r="O683" s="3">
        <f t="shared" si="72"/>
        <v>22.185328947368422</v>
      </c>
      <c r="P683">
        <f t="shared" si="74"/>
        <v>0</v>
      </c>
      <c r="Q683" t="str">
        <f t="shared" si="77"/>
        <v>M</v>
      </c>
      <c r="R683">
        <f t="shared" si="75"/>
        <v>1</v>
      </c>
      <c r="S683">
        <f t="shared" si="76"/>
        <v>1</v>
      </c>
      <c r="T683" t="s">
        <v>1754</v>
      </c>
      <c r="U683" t="str">
        <f>VLOOKUP(T683,Sheet3!$A$2:$B$20,2,FALSE)</f>
        <v>Miss</v>
      </c>
    </row>
    <row r="684" spans="1:21" x14ac:dyDescent="0.3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73"/>
        <v>C</v>
      </c>
      <c r="N684">
        <f t="shared" si="71"/>
        <v>76.729200000000006</v>
      </c>
      <c r="O684" s="3">
        <f t="shared" si="72"/>
        <v>27</v>
      </c>
      <c r="P684">
        <f t="shared" si="74"/>
        <v>1</v>
      </c>
      <c r="Q684" t="str">
        <f t="shared" si="77"/>
        <v>D</v>
      </c>
      <c r="R684">
        <f t="shared" si="75"/>
        <v>1</v>
      </c>
      <c r="S684">
        <f t="shared" si="76"/>
        <v>1</v>
      </c>
      <c r="T684" t="s">
        <v>1752</v>
      </c>
      <c r="U684" t="str">
        <f>VLOOKUP(T684,Sheet3!$A$2:$B$20,2,FALSE)</f>
        <v>Mr</v>
      </c>
    </row>
    <row r="685" spans="1:21" x14ac:dyDescent="0.3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73"/>
        <v>S</v>
      </c>
      <c r="N685">
        <f t="shared" si="71"/>
        <v>9.2249999999999996</v>
      </c>
      <c r="O685" s="3">
        <f t="shared" si="72"/>
        <v>20</v>
      </c>
      <c r="P685">
        <f t="shared" si="74"/>
        <v>1</v>
      </c>
      <c r="Q685" t="str">
        <f t="shared" si="77"/>
        <v>M</v>
      </c>
      <c r="R685">
        <f t="shared" si="75"/>
        <v>1</v>
      </c>
      <c r="S685">
        <f t="shared" si="76"/>
        <v>1</v>
      </c>
      <c r="T685" t="s">
        <v>1752</v>
      </c>
      <c r="U685" t="str">
        <f>VLOOKUP(T685,Sheet3!$A$2:$B$20,2,FALSE)</f>
        <v>Mr</v>
      </c>
    </row>
    <row r="686" spans="1:21" x14ac:dyDescent="0.3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73"/>
        <v>S</v>
      </c>
      <c r="N686">
        <f t="shared" si="71"/>
        <v>46.9</v>
      </c>
      <c r="O686" s="3">
        <f t="shared" si="72"/>
        <v>14</v>
      </c>
      <c r="P686">
        <f t="shared" si="74"/>
        <v>1</v>
      </c>
      <c r="Q686" t="str">
        <f t="shared" si="77"/>
        <v>M</v>
      </c>
      <c r="R686">
        <f t="shared" si="75"/>
        <v>8</v>
      </c>
      <c r="S686">
        <f t="shared" si="76"/>
        <v>0</v>
      </c>
      <c r="T686" t="s">
        <v>1752</v>
      </c>
      <c r="U686" t="str">
        <f>VLOOKUP(T686,Sheet3!$A$2:$B$20,2,FALSE)</f>
        <v>Mr</v>
      </c>
    </row>
    <row r="687" spans="1:21" x14ac:dyDescent="0.3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73"/>
        <v>S</v>
      </c>
      <c r="N687">
        <f t="shared" si="71"/>
        <v>39</v>
      </c>
      <c r="O687" s="3">
        <f t="shared" si="72"/>
        <v>60</v>
      </c>
      <c r="P687">
        <f t="shared" si="74"/>
        <v>1</v>
      </c>
      <c r="Q687" t="str">
        <f t="shared" si="77"/>
        <v>M</v>
      </c>
      <c r="R687">
        <f t="shared" si="75"/>
        <v>3</v>
      </c>
      <c r="S687">
        <f t="shared" si="76"/>
        <v>0</v>
      </c>
      <c r="T687" t="s">
        <v>1752</v>
      </c>
      <c r="U687" t="str">
        <f>VLOOKUP(T687,Sheet3!$A$2:$B$20,2,FALSE)</f>
        <v>Mr</v>
      </c>
    </row>
    <row r="688" spans="1:21" x14ac:dyDescent="0.3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73"/>
        <v>C</v>
      </c>
      <c r="N688">
        <f t="shared" si="71"/>
        <v>41.5792</v>
      </c>
      <c r="O688" s="3">
        <f t="shared" si="72"/>
        <v>25</v>
      </c>
      <c r="P688">
        <f t="shared" si="74"/>
        <v>1</v>
      </c>
      <c r="Q688" t="str">
        <f t="shared" si="77"/>
        <v>M</v>
      </c>
      <c r="R688">
        <f t="shared" si="75"/>
        <v>4</v>
      </c>
      <c r="S688">
        <f t="shared" si="76"/>
        <v>0</v>
      </c>
      <c r="T688" t="s">
        <v>1752</v>
      </c>
      <c r="U688" t="str">
        <f>VLOOKUP(T688,Sheet3!$A$2:$B$20,2,FALSE)</f>
        <v>Mr</v>
      </c>
    </row>
    <row r="689" spans="1:21" x14ac:dyDescent="0.3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73"/>
        <v>S</v>
      </c>
      <c r="N689">
        <f t="shared" si="71"/>
        <v>39.6875</v>
      </c>
      <c r="O689" s="3">
        <f t="shared" si="72"/>
        <v>14</v>
      </c>
      <c r="P689">
        <f t="shared" si="74"/>
        <v>1</v>
      </c>
      <c r="Q689" t="str">
        <f t="shared" si="77"/>
        <v>M</v>
      </c>
      <c r="R689">
        <f t="shared" si="75"/>
        <v>6</v>
      </c>
      <c r="S689">
        <f t="shared" si="76"/>
        <v>0</v>
      </c>
      <c r="T689" t="s">
        <v>1752</v>
      </c>
      <c r="U689" t="str">
        <f>VLOOKUP(T689,Sheet3!$A$2:$B$20,2,FALSE)</f>
        <v>Mr</v>
      </c>
    </row>
    <row r="690" spans="1:21" x14ac:dyDescent="0.3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73"/>
        <v>S</v>
      </c>
      <c r="N690">
        <f t="shared" si="71"/>
        <v>10.1708</v>
      </c>
      <c r="O690" s="3">
        <f t="shared" si="72"/>
        <v>19</v>
      </c>
      <c r="P690">
        <f t="shared" si="74"/>
        <v>1</v>
      </c>
      <c r="Q690" t="str">
        <f t="shared" si="77"/>
        <v>M</v>
      </c>
      <c r="R690">
        <f t="shared" si="75"/>
        <v>1</v>
      </c>
      <c r="S690">
        <f t="shared" si="76"/>
        <v>1</v>
      </c>
      <c r="T690" t="s">
        <v>1752</v>
      </c>
      <c r="U690" t="str">
        <f>VLOOKUP(T690,Sheet3!$A$2:$B$20,2,FALSE)</f>
        <v>Mr</v>
      </c>
    </row>
    <row r="691" spans="1:21" x14ac:dyDescent="0.3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73"/>
        <v>S</v>
      </c>
      <c r="N691">
        <f t="shared" si="71"/>
        <v>7.7957999999999998</v>
      </c>
      <c r="O691" s="3">
        <f t="shared" si="72"/>
        <v>18</v>
      </c>
      <c r="P691">
        <f t="shared" si="74"/>
        <v>1</v>
      </c>
      <c r="Q691" t="str">
        <f t="shared" si="77"/>
        <v>M</v>
      </c>
      <c r="R691">
        <f t="shared" si="75"/>
        <v>1</v>
      </c>
      <c r="S691">
        <f t="shared" si="76"/>
        <v>1</v>
      </c>
      <c r="T691" t="s">
        <v>1752</v>
      </c>
      <c r="U691" t="str">
        <f>VLOOKUP(T691,Sheet3!$A$2:$B$20,2,FALSE)</f>
        <v>Mr</v>
      </c>
    </row>
    <row r="692" spans="1:21" x14ac:dyDescent="0.3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73"/>
        <v>S</v>
      </c>
      <c r="N692">
        <f t="shared" si="71"/>
        <v>211.33750000000001</v>
      </c>
      <c r="O692" s="3">
        <f t="shared" si="72"/>
        <v>15</v>
      </c>
      <c r="P692">
        <f t="shared" si="74"/>
        <v>0</v>
      </c>
      <c r="Q692" t="str">
        <f t="shared" si="77"/>
        <v>B</v>
      </c>
      <c r="R692">
        <f t="shared" si="75"/>
        <v>2</v>
      </c>
      <c r="S692">
        <f t="shared" si="76"/>
        <v>0</v>
      </c>
      <c r="T692" t="s">
        <v>1754</v>
      </c>
      <c r="U692" t="str">
        <f>VLOOKUP(T692,Sheet3!$A$2:$B$20,2,FALSE)</f>
        <v>Miss</v>
      </c>
    </row>
    <row r="693" spans="1:21" x14ac:dyDescent="0.3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73"/>
        <v>S</v>
      </c>
      <c r="N693">
        <f t="shared" si="71"/>
        <v>57</v>
      </c>
      <c r="O693" s="3">
        <f t="shared" si="72"/>
        <v>31</v>
      </c>
      <c r="P693">
        <f t="shared" si="74"/>
        <v>1</v>
      </c>
      <c r="Q693" t="str">
        <f t="shared" si="77"/>
        <v>B</v>
      </c>
      <c r="R693">
        <f t="shared" si="75"/>
        <v>2</v>
      </c>
      <c r="S693">
        <f t="shared" si="76"/>
        <v>0</v>
      </c>
      <c r="T693" t="s">
        <v>1752</v>
      </c>
      <c r="U693" t="str">
        <f>VLOOKUP(T693,Sheet3!$A$2:$B$20,2,FALSE)</f>
        <v>Mr</v>
      </c>
    </row>
    <row r="694" spans="1:21" x14ac:dyDescent="0.3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73"/>
        <v>C</v>
      </c>
      <c r="N694">
        <f t="shared" si="71"/>
        <v>13.416700000000001</v>
      </c>
      <c r="O694" s="3">
        <f t="shared" si="72"/>
        <v>4</v>
      </c>
      <c r="P694">
        <f t="shared" si="74"/>
        <v>0</v>
      </c>
      <c r="Q694" t="str">
        <f t="shared" si="77"/>
        <v>M</v>
      </c>
      <c r="R694">
        <f t="shared" si="75"/>
        <v>2</v>
      </c>
      <c r="S694">
        <f t="shared" si="76"/>
        <v>0</v>
      </c>
      <c r="T694" t="s">
        <v>1754</v>
      </c>
      <c r="U694" t="str">
        <f>VLOOKUP(T694,Sheet3!$A$2:$B$20,2,FALSE)</f>
        <v>Miss</v>
      </c>
    </row>
    <row r="695" spans="1:21" x14ac:dyDescent="0.3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73"/>
        <v>S</v>
      </c>
      <c r="N695">
        <f t="shared" si="71"/>
        <v>56.495800000000003</v>
      </c>
      <c r="O695" s="3">
        <f t="shared" si="72"/>
        <v>25.962263610315187</v>
      </c>
      <c r="P695">
        <f t="shared" si="74"/>
        <v>1</v>
      </c>
      <c r="Q695" t="str">
        <f t="shared" si="77"/>
        <v>M</v>
      </c>
      <c r="R695">
        <f t="shared" si="75"/>
        <v>1</v>
      </c>
      <c r="S695">
        <f t="shared" si="76"/>
        <v>1</v>
      </c>
      <c r="T695" t="s">
        <v>1752</v>
      </c>
      <c r="U695" t="str">
        <f>VLOOKUP(T695,Sheet3!$A$2:$B$20,2,FALSE)</f>
        <v>Mr</v>
      </c>
    </row>
    <row r="696" spans="1:21" x14ac:dyDescent="0.3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73"/>
        <v>C</v>
      </c>
      <c r="N696">
        <f t="shared" si="71"/>
        <v>7.2249999999999996</v>
      </c>
      <c r="O696" s="3">
        <f t="shared" si="72"/>
        <v>25</v>
      </c>
      <c r="P696">
        <f t="shared" si="74"/>
        <v>1</v>
      </c>
      <c r="Q696" t="str">
        <f t="shared" si="77"/>
        <v>M</v>
      </c>
      <c r="R696">
        <f t="shared" si="75"/>
        <v>1</v>
      </c>
      <c r="S696">
        <f t="shared" si="76"/>
        <v>1</v>
      </c>
      <c r="T696" t="s">
        <v>1752</v>
      </c>
      <c r="U696" t="str">
        <f>VLOOKUP(T696,Sheet3!$A$2:$B$20,2,FALSE)</f>
        <v>Mr</v>
      </c>
    </row>
    <row r="697" spans="1:21" x14ac:dyDescent="0.3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73"/>
        <v>S</v>
      </c>
      <c r="N697">
        <f t="shared" si="71"/>
        <v>26.55</v>
      </c>
      <c r="O697" s="3">
        <f t="shared" si="72"/>
        <v>60</v>
      </c>
      <c r="P697">
        <f t="shared" si="74"/>
        <v>1</v>
      </c>
      <c r="Q697" t="str">
        <f t="shared" si="77"/>
        <v>M</v>
      </c>
      <c r="R697">
        <f t="shared" si="75"/>
        <v>1</v>
      </c>
      <c r="S697">
        <f t="shared" si="76"/>
        <v>1</v>
      </c>
      <c r="T697" t="s">
        <v>1765</v>
      </c>
      <c r="U697" t="str">
        <f>VLOOKUP(T697,Sheet3!$A$2:$B$20,2,FALSE)</f>
        <v>Royalty</v>
      </c>
    </row>
    <row r="698" spans="1:21" x14ac:dyDescent="0.3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73"/>
        <v>S</v>
      </c>
      <c r="N698">
        <f t="shared" si="71"/>
        <v>13.5</v>
      </c>
      <c r="O698" s="3">
        <f t="shared" si="72"/>
        <v>52</v>
      </c>
      <c r="P698">
        <f t="shared" si="74"/>
        <v>1</v>
      </c>
      <c r="Q698" t="str">
        <f t="shared" si="77"/>
        <v>M</v>
      </c>
      <c r="R698">
        <f t="shared" si="75"/>
        <v>1</v>
      </c>
      <c r="S698">
        <f t="shared" si="76"/>
        <v>1</v>
      </c>
      <c r="T698" t="s">
        <v>1752</v>
      </c>
      <c r="U698" t="str">
        <f>VLOOKUP(T698,Sheet3!$A$2:$B$20,2,FALSE)</f>
        <v>Mr</v>
      </c>
    </row>
    <row r="699" spans="1:21" x14ac:dyDescent="0.3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73"/>
        <v>S</v>
      </c>
      <c r="N699">
        <f t="shared" si="71"/>
        <v>8.0500000000000007</v>
      </c>
      <c r="O699" s="3">
        <f t="shared" si="72"/>
        <v>44</v>
      </c>
      <c r="P699">
        <f t="shared" si="74"/>
        <v>1</v>
      </c>
      <c r="Q699" t="str">
        <f t="shared" si="77"/>
        <v>M</v>
      </c>
      <c r="R699">
        <f t="shared" si="75"/>
        <v>1</v>
      </c>
      <c r="S699">
        <f t="shared" si="76"/>
        <v>1</v>
      </c>
      <c r="T699" t="s">
        <v>1752</v>
      </c>
      <c r="U699" t="str">
        <f>VLOOKUP(T699,Sheet3!$A$2:$B$20,2,FALSE)</f>
        <v>Mr</v>
      </c>
    </row>
    <row r="700" spans="1:21" x14ac:dyDescent="0.3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73"/>
        <v>Q</v>
      </c>
      <c r="N700">
        <f t="shared" si="71"/>
        <v>7.7332999999999998</v>
      </c>
      <c r="O700" s="3">
        <f t="shared" si="72"/>
        <v>22.185328947368422</v>
      </c>
      <c r="P700">
        <f t="shared" si="74"/>
        <v>0</v>
      </c>
      <c r="Q700" t="str">
        <f t="shared" si="77"/>
        <v>M</v>
      </c>
      <c r="R700">
        <f t="shared" si="75"/>
        <v>1</v>
      </c>
      <c r="S700">
        <f t="shared" si="76"/>
        <v>1</v>
      </c>
      <c r="T700" t="s">
        <v>1754</v>
      </c>
      <c r="U700" t="str">
        <f>VLOOKUP(T700,Sheet3!$A$2:$B$20,2,FALSE)</f>
        <v>Miss</v>
      </c>
    </row>
    <row r="701" spans="1:21" x14ac:dyDescent="0.3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73"/>
        <v>C</v>
      </c>
      <c r="N701">
        <f t="shared" si="71"/>
        <v>110.88330000000001</v>
      </c>
      <c r="O701" s="3">
        <f t="shared" si="72"/>
        <v>49</v>
      </c>
      <c r="P701">
        <f t="shared" si="74"/>
        <v>1</v>
      </c>
      <c r="Q701" t="str">
        <f t="shared" si="77"/>
        <v>C</v>
      </c>
      <c r="R701">
        <f t="shared" si="75"/>
        <v>3</v>
      </c>
      <c r="S701">
        <f t="shared" si="76"/>
        <v>0</v>
      </c>
      <c r="T701" t="s">
        <v>1752</v>
      </c>
      <c r="U701" t="str">
        <f>VLOOKUP(T701,Sheet3!$A$2:$B$20,2,FALSE)</f>
        <v>Mr</v>
      </c>
    </row>
    <row r="702" spans="1:21" x14ac:dyDescent="0.3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73"/>
        <v>S</v>
      </c>
      <c r="N702">
        <f t="shared" si="71"/>
        <v>7.65</v>
      </c>
      <c r="O702" s="3">
        <f t="shared" si="72"/>
        <v>42</v>
      </c>
      <c r="P702">
        <f t="shared" si="74"/>
        <v>1</v>
      </c>
      <c r="Q702" t="str">
        <f t="shared" si="77"/>
        <v>F</v>
      </c>
      <c r="R702">
        <f t="shared" si="75"/>
        <v>1</v>
      </c>
      <c r="S702">
        <f t="shared" si="76"/>
        <v>1</v>
      </c>
      <c r="T702" t="s">
        <v>1752</v>
      </c>
      <c r="U702" t="str">
        <f>VLOOKUP(T702,Sheet3!$A$2:$B$20,2,FALSE)</f>
        <v>Mr</v>
      </c>
    </row>
    <row r="703" spans="1:21" x14ac:dyDescent="0.3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73"/>
        <v>C</v>
      </c>
      <c r="N703">
        <f t="shared" si="71"/>
        <v>227.52500000000001</v>
      </c>
      <c r="O703" s="3">
        <f t="shared" si="72"/>
        <v>18</v>
      </c>
      <c r="P703">
        <f t="shared" si="74"/>
        <v>0</v>
      </c>
      <c r="Q703" t="str">
        <f t="shared" si="77"/>
        <v>C</v>
      </c>
      <c r="R703">
        <f t="shared" si="75"/>
        <v>2</v>
      </c>
      <c r="S703">
        <f t="shared" si="76"/>
        <v>0</v>
      </c>
      <c r="T703" t="s">
        <v>1753</v>
      </c>
      <c r="U703" t="str">
        <f>VLOOKUP(T703,Sheet3!$A$2:$B$20,2,FALSE)</f>
        <v>Mrs</v>
      </c>
    </row>
    <row r="704" spans="1:21" x14ac:dyDescent="0.3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73"/>
        <v>S</v>
      </c>
      <c r="N704">
        <f t="shared" si="71"/>
        <v>26.287500000000001</v>
      </c>
      <c r="O704" s="3">
        <f t="shared" si="72"/>
        <v>35</v>
      </c>
      <c r="P704">
        <f t="shared" si="74"/>
        <v>1</v>
      </c>
      <c r="Q704" t="str">
        <f t="shared" si="77"/>
        <v>E</v>
      </c>
      <c r="R704">
        <f t="shared" si="75"/>
        <v>1</v>
      </c>
      <c r="S704">
        <f t="shared" si="76"/>
        <v>1</v>
      </c>
      <c r="T704" t="s">
        <v>1752</v>
      </c>
      <c r="U704" t="str">
        <f>VLOOKUP(T704,Sheet3!$A$2:$B$20,2,FALSE)</f>
        <v>Mr</v>
      </c>
    </row>
    <row r="705" spans="1:21" x14ac:dyDescent="0.3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73"/>
        <v>C</v>
      </c>
      <c r="N705">
        <f t="shared" si="71"/>
        <v>14.4542</v>
      </c>
      <c r="O705" s="3">
        <f t="shared" si="72"/>
        <v>18</v>
      </c>
      <c r="P705">
        <f t="shared" si="74"/>
        <v>0</v>
      </c>
      <c r="Q705" t="str">
        <f t="shared" si="77"/>
        <v>M</v>
      </c>
      <c r="R705">
        <f t="shared" si="75"/>
        <v>2</v>
      </c>
      <c r="S705">
        <f t="shared" si="76"/>
        <v>0</v>
      </c>
      <c r="T705" t="s">
        <v>1754</v>
      </c>
      <c r="U705" t="str">
        <f>VLOOKUP(T705,Sheet3!$A$2:$B$20,2,FALSE)</f>
        <v>Miss</v>
      </c>
    </row>
    <row r="706" spans="1:21" x14ac:dyDescent="0.3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73"/>
        <v>Q</v>
      </c>
      <c r="N706">
        <f t="shared" si="71"/>
        <v>7.7416999999999998</v>
      </c>
      <c r="O706" s="3">
        <f t="shared" si="72"/>
        <v>25</v>
      </c>
      <c r="P706">
        <f t="shared" si="74"/>
        <v>1</v>
      </c>
      <c r="Q706" t="str">
        <f t="shared" si="77"/>
        <v>M</v>
      </c>
      <c r="R706">
        <f t="shared" si="75"/>
        <v>1</v>
      </c>
      <c r="S706">
        <f t="shared" si="76"/>
        <v>1</v>
      </c>
      <c r="T706" t="s">
        <v>1752</v>
      </c>
      <c r="U706" t="str">
        <f>VLOOKUP(T706,Sheet3!$A$2:$B$20,2,FALSE)</f>
        <v>Mr</v>
      </c>
    </row>
    <row r="707" spans="1:21" x14ac:dyDescent="0.3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73"/>
        <v>S</v>
      </c>
      <c r="N707">
        <f t="shared" ref="N707:N770" si="78">IF(J707="",MEDIAN(Fare),J707)</f>
        <v>7.8541999999999996</v>
      </c>
      <c r="O707" s="3">
        <f t="shared" ref="O707:O770" si="79">IF(F707="",SUMIFS(Avg_Age,Pclass_Age,C707,Sex_Age,E707),F707)</f>
        <v>26</v>
      </c>
      <c r="P707">
        <f t="shared" si="74"/>
        <v>1</v>
      </c>
      <c r="Q707" t="str">
        <f t="shared" si="77"/>
        <v>M</v>
      </c>
      <c r="R707">
        <f t="shared" si="75"/>
        <v>2</v>
      </c>
      <c r="S707">
        <f t="shared" si="76"/>
        <v>0</v>
      </c>
      <c r="T707" t="s">
        <v>1752</v>
      </c>
      <c r="U707" t="str">
        <f>VLOOKUP(T707,Sheet3!$A$2:$B$20,2,FALSE)</f>
        <v>Mr</v>
      </c>
    </row>
    <row r="708" spans="1:21" x14ac:dyDescent="0.3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80">IF(L708="","S",L708)</f>
        <v>S</v>
      </c>
      <c r="N708">
        <f t="shared" si="78"/>
        <v>26</v>
      </c>
      <c r="O708" s="3">
        <f t="shared" si="79"/>
        <v>39</v>
      </c>
      <c r="P708">
        <f t="shared" ref="P708:P771" si="81">IF(E708="male",1,0)</f>
        <v>1</v>
      </c>
      <c r="Q708" t="str">
        <f t="shared" si="77"/>
        <v>M</v>
      </c>
      <c r="R708">
        <f t="shared" ref="R708:R771" si="82">SUM(G708:H708,1)</f>
        <v>1</v>
      </c>
      <c r="S708">
        <f t="shared" ref="S708:S771" si="83">IF(R708=1,1,0)</f>
        <v>1</v>
      </c>
      <c r="T708" t="s">
        <v>1752</v>
      </c>
      <c r="U708" t="str">
        <f>VLOOKUP(T708,Sheet3!$A$2:$B$20,2,FALSE)</f>
        <v>Mr</v>
      </c>
    </row>
    <row r="709" spans="1:21" x14ac:dyDescent="0.3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80"/>
        <v>S</v>
      </c>
      <c r="N709">
        <f t="shared" si="78"/>
        <v>13.5</v>
      </c>
      <c r="O709" s="3">
        <f t="shared" si="79"/>
        <v>45</v>
      </c>
      <c r="P709">
        <f t="shared" si="81"/>
        <v>0</v>
      </c>
      <c r="Q709" t="str">
        <f t="shared" ref="Q709:Q772" si="84">IF(K709="","M",LEFT(K709,1))</f>
        <v>M</v>
      </c>
      <c r="R709">
        <f t="shared" si="82"/>
        <v>1</v>
      </c>
      <c r="S709">
        <f t="shared" si="83"/>
        <v>1</v>
      </c>
      <c r="T709" t="s">
        <v>1753</v>
      </c>
      <c r="U709" t="str">
        <f>VLOOKUP(T709,Sheet3!$A$2:$B$20,2,FALSE)</f>
        <v>Mrs</v>
      </c>
    </row>
    <row r="710" spans="1:21" x14ac:dyDescent="0.3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80"/>
        <v>S</v>
      </c>
      <c r="N710">
        <f t="shared" si="78"/>
        <v>26.287500000000001</v>
      </c>
      <c r="O710" s="3">
        <f t="shared" si="79"/>
        <v>42</v>
      </c>
      <c r="P710">
        <f t="shared" si="81"/>
        <v>1</v>
      </c>
      <c r="Q710" t="str">
        <f t="shared" si="84"/>
        <v>E</v>
      </c>
      <c r="R710">
        <f t="shared" si="82"/>
        <v>1</v>
      </c>
      <c r="S710">
        <f t="shared" si="83"/>
        <v>1</v>
      </c>
      <c r="T710" t="s">
        <v>1752</v>
      </c>
      <c r="U710" t="str">
        <f>VLOOKUP(T710,Sheet3!$A$2:$B$20,2,FALSE)</f>
        <v>Mr</v>
      </c>
    </row>
    <row r="711" spans="1:21" x14ac:dyDescent="0.3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80"/>
        <v>S</v>
      </c>
      <c r="N711">
        <f t="shared" si="78"/>
        <v>151.55000000000001</v>
      </c>
      <c r="O711" s="3">
        <f t="shared" si="79"/>
        <v>22</v>
      </c>
      <c r="P711">
        <f t="shared" si="81"/>
        <v>0</v>
      </c>
      <c r="Q711" t="str">
        <f t="shared" si="84"/>
        <v>M</v>
      </c>
      <c r="R711">
        <f t="shared" si="82"/>
        <v>1</v>
      </c>
      <c r="S711">
        <f t="shared" si="83"/>
        <v>1</v>
      </c>
      <c r="T711" t="s">
        <v>1754</v>
      </c>
      <c r="U711" t="str">
        <f>VLOOKUP(T711,Sheet3!$A$2:$B$20,2,FALSE)</f>
        <v>Miss</v>
      </c>
    </row>
    <row r="712" spans="1:21" x14ac:dyDescent="0.3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80"/>
        <v>C</v>
      </c>
      <c r="N712">
        <f t="shared" si="78"/>
        <v>15.245799999999999</v>
      </c>
      <c r="O712" s="3">
        <f t="shared" si="79"/>
        <v>25.962263610315187</v>
      </c>
      <c r="P712">
        <f t="shared" si="81"/>
        <v>1</v>
      </c>
      <c r="Q712" t="str">
        <f t="shared" si="84"/>
        <v>M</v>
      </c>
      <c r="R712">
        <f t="shared" si="82"/>
        <v>3</v>
      </c>
      <c r="S712">
        <f t="shared" si="83"/>
        <v>0</v>
      </c>
      <c r="T712" t="s">
        <v>1755</v>
      </c>
      <c r="U712" t="str">
        <f>VLOOKUP(T712,Sheet3!$A$2:$B$20,2,FALSE)</f>
        <v>Master</v>
      </c>
    </row>
    <row r="713" spans="1:21" x14ac:dyDescent="0.3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80"/>
        <v>C</v>
      </c>
      <c r="N713">
        <f t="shared" si="78"/>
        <v>49.504199999999997</v>
      </c>
      <c r="O713" s="3">
        <f t="shared" si="79"/>
        <v>24</v>
      </c>
      <c r="P713">
        <f t="shared" si="81"/>
        <v>0</v>
      </c>
      <c r="Q713" t="str">
        <f t="shared" si="84"/>
        <v>C</v>
      </c>
      <c r="R713">
        <f t="shared" si="82"/>
        <v>1</v>
      </c>
      <c r="S713">
        <f t="shared" si="83"/>
        <v>1</v>
      </c>
      <c r="T713" t="s">
        <v>1764</v>
      </c>
      <c r="U713" t="str">
        <f>VLOOKUP(T713,Sheet3!$A$2:$B$20,2,FALSE)</f>
        <v>Miss</v>
      </c>
    </row>
    <row r="714" spans="1:21" x14ac:dyDescent="0.3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80"/>
        <v>S</v>
      </c>
      <c r="N714">
        <f t="shared" si="78"/>
        <v>26.55</v>
      </c>
      <c r="O714" s="3">
        <f t="shared" si="79"/>
        <v>41.029271523178807</v>
      </c>
      <c r="P714">
        <f t="shared" si="81"/>
        <v>1</v>
      </c>
      <c r="Q714" t="str">
        <f t="shared" si="84"/>
        <v>C</v>
      </c>
      <c r="R714">
        <f t="shared" si="82"/>
        <v>1</v>
      </c>
      <c r="S714">
        <f t="shared" si="83"/>
        <v>1</v>
      </c>
      <c r="T714" t="s">
        <v>1752</v>
      </c>
      <c r="U714" t="str">
        <f>VLOOKUP(T714,Sheet3!$A$2:$B$20,2,FALSE)</f>
        <v>Mr</v>
      </c>
    </row>
    <row r="715" spans="1:21" x14ac:dyDescent="0.3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80"/>
        <v>S</v>
      </c>
      <c r="N715">
        <f t="shared" si="78"/>
        <v>52</v>
      </c>
      <c r="O715" s="3">
        <f t="shared" si="79"/>
        <v>48</v>
      </c>
      <c r="P715">
        <f t="shared" si="81"/>
        <v>1</v>
      </c>
      <c r="Q715" t="str">
        <f t="shared" si="84"/>
        <v>C</v>
      </c>
      <c r="R715">
        <f t="shared" si="82"/>
        <v>2</v>
      </c>
      <c r="S715">
        <f t="shared" si="83"/>
        <v>0</v>
      </c>
      <c r="T715" t="s">
        <v>1752</v>
      </c>
      <c r="U715" t="str">
        <f>VLOOKUP(T715,Sheet3!$A$2:$B$20,2,FALSE)</f>
        <v>Mr</v>
      </c>
    </row>
    <row r="716" spans="1:21" x14ac:dyDescent="0.3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80"/>
        <v>S</v>
      </c>
      <c r="N716">
        <f t="shared" si="78"/>
        <v>9.4832999999999998</v>
      </c>
      <c r="O716" s="3">
        <f t="shared" si="79"/>
        <v>29</v>
      </c>
      <c r="P716">
        <f t="shared" si="81"/>
        <v>1</v>
      </c>
      <c r="Q716" t="str">
        <f t="shared" si="84"/>
        <v>M</v>
      </c>
      <c r="R716">
        <f t="shared" si="82"/>
        <v>1</v>
      </c>
      <c r="S716">
        <f t="shared" si="83"/>
        <v>1</v>
      </c>
      <c r="T716" t="s">
        <v>1752</v>
      </c>
      <c r="U716" t="str">
        <f>VLOOKUP(T716,Sheet3!$A$2:$B$20,2,FALSE)</f>
        <v>Mr</v>
      </c>
    </row>
    <row r="717" spans="1:21" x14ac:dyDescent="0.3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80"/>
        <v>S</v>
      </c>
      <c r="N717">
        <f t="shared" si="78"/>
        <v>13</v>
      </c>
      <c r="O717" s="3">
        <f t="shared" si="79"/>
        <v>52</v>
      </c>
      <c r="P717">
        <f t="shared" si="81"/>
        <v>1</v>
      </c>
      <c r="Q717" t="str">
        <f t="shared" si="84"/>
        <v>M</v>
      </c>
      <c r="R717">
        <f t="shared" si="82"/>
        <v>1</v>
      </c>
      <c r="S717">
        <f t="shared" si="83"/>
        <v>1</v>
      </c>
      <c r="T717" t="s">
        <v>1752</v>
      </c>
      <c r="U717" t="str">
        <f>VLOOKUP(T717,Sheet3!$A$2:$B$20,2,FALSE)</f>
        <v>Mr</v>
      </c>
    </row>
    <row r="718" spans="1:21" x14ac:dyDescent="0.3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80"/>
        <v>S</v>
      </c>
      <c r="N718">
        <f t="shared" si="78"/>
        <v>7.65</v>
      </c>
      <c r="O718" s="3">
        <f t="shared" si="79"/>
        <v>19</v>
      </c>
      <c r="P718">
        <f t="shared" si="81"/>
        <v>1</v>
      </c>
      <c r="Q718" t="str">
        <f t="shared" si="84"/>
        <v>F</v>
      </c>
      <c r="R718">
        <f t="shared" si="82"/>
        <v>1</v>
      </c>
      <c r="S718">
        <f t="shared" si="83"/>
        <v>1</v>
      </c>
      <c r="T718" t="s">
        <v>1752</v>
      </c>
      <c r="U718" t="str">
        <f>VLOOKUP(T718,Sheet3!$A$2:$B$20,2,FALSE)</f>
        <v>Mr</v>
      </c>
    </row>
    <row r="719" spans="1:21" x14ac:dyDescent="0.3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80"/>
        <v>C</v>
      </c>
      <c r="N719">
        <f t="shared" si="78"/>
        <v>227.52500000000001</v>
      </c>
      <c r="O719" s="3">
        <f t="shared" si="79"/>
        <v>38</v>
      </c>
      <c r="P719">
        <f t="shared" si="81"/>
        <v>0</v>
      </c>
      <c r="Q719" t="str">
        <f t="shared" si="84"/>
        <v>C</v>
      </c>
      <c r="R719">
        <f t="shared" si="82"/>
        <v>1</v>
      </c>
      <c r="S719">
        <f t="shared" si="83"/>
        <v>1</v>
      </c>
      <c r="T719" t="s">
        <v>1754</v>
      </c>
      <c r="U719" t="str">
        <f>VLOOKUP(T719,Sheet3!$A$2:$B$20,2,FALSE)</f>
        <v>Miss</v>
      </c>
    </row>
    <row r="720" spans="1:21" x14ac:dyDescent="0.3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80"/>
        <v>S</v>
      </c>
      <c r="N720">
        <f t="shared" si="78"/>
        <v>10.5</v>
      </c>
      <c r="O720" s="3">
        <f t="shared" si="79"/>
        <v>27</v>
      </c>
      <c r="P720">
        <f t="shared" si="81"/>
        <v>0</v>
      </c>
      <c r="Q720" t="str">
        <f t="shared" si="84"/>
        <v>E</v>
      </c>
      <c r="R720">
        <f t="shared" si="82"/>
        <v>1</v>
      </c>
      <c r="S720">
        <f t="shared" si="83"/>
        <v>1</v>
      </c>
      <c r="T720" t="s">
        <v>1754</v>
      </c>
      <c r="U720" t="str">
        <f>VLOOKUP(T720,Sheet3!$A$2:$B$20,2,FALSE)</f>
        <v>Miss</v>
      </c>
    </row>
    <row r="721" spans="1:21" x14ac:dyDescent="0.3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80"/>
        <v>Q</v>
      </c>
      <c r="N721">
        <f t="shared" si="78"/>
        <v>15.5</v>
      </c>
      <c r="O721" s="3">
        <f t="shared" si="79"/>
        <v>25.962263610315187</v>
      </c>
      <c r="P721">
        <f t="shared" si="81"/>
        <v>1</v>
      </c>
      <c r="Q721" t="str">
        <f t="shared" si="84"/>
        <v>M</v>
      </c>
      <c r="R721">
        <f t="shared" si="82"/>
        <v>1</v>
      </c>
      <c r="S721">
        <f t="shared" si="83"/>
        <v>1</v>
      </c>
      <c r="T721" t="s">
        <v>1752</v>
      </c>
      <c r="U721" t="str">
        <f>VLOOKUP(T721,Sheet3!$A$2:$B$20,2,FALSE)</f>
        <v>Mr</v>
      </c>
    </row>
    <row r="722" spans="1:21" x14ac:dyDescent="0.3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80"/>
        <v>S</v>
      </c>
      <c r="N722">
        <f t="shared" si="78"/>
        <v>7.7750000000000004</v>
      </c>
      <c r="O722" s="3">
        <f t="shared" si="79"/>
        <v>33</v>
      </c>
      <c r="P722">
        <f t="shared" si="81"/>
        <v>1</v>
      </c>
      <c r="Q722" t="str">
        <f t="shared" si="84"/>
        <v>M</v>
      </c>
      <c r="R722">
        <f t="shared" si="82"/>
        <v>1</v>
      </c>
      <c r="S722">
        <f t="shared" si="83"/>
        <v>1</v>
      </c>
      <c r="T722" t="s">
        <v>1752</v>
      </c>
      <c r="U722" t="str">
        <f>VLOOKUP(T722,Sheet3!$A$2:$B$20,2,FALSE)</f>
        <v>Mr</v>
      </c>
    </row>
    <row r="723" spans="1:21" x14ac:dyDescent="0.3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80"/>
        <v>S</v>
      </c>
      <c r="N723">
        <f t="shared" si="78"/>
        <v>33</v>
      </c>
      <c r="O723" s="3">
        <f t="shared" si="79"/>
        <v>6</v>
      </c>
      <c r="P723">
        <f t="shared" si="81"/>
        <v>0</v>
      </c>
      <c r="Q723" t="str">
        <f t="shared" si="84"/>
        <v>M</v>
      </c>
      <c r="R723">
        <f t="shared" si="82"/>
        <v>2</v>
      </c>
      <c r="S723">
        <f t="shared" si="83"/>
        <v>0</v>
      </c>
      <c r="T723" t="s">
        <v>1754</v>
      </c>
      <c r="U723" t="str">
        <f>VLOOKUP(T723,Sheet3!$A$2:$B$20,2,FALSE)</f>
        <v>Miss</v>
      </c>
    </row>
    <row r="724" spans="1:21" x14ac:dyDescent="0.3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80"/>
        <v>S</v>
      </c>
      <c r="N724">
        <f t="shared" si="78"/>
        <v>7.0541999999999998</v>
      </c>
      <c r="O724" s="3">
        <f t="shared" si="79"/>
        <v>17</v>
      </c>
      <c r="P724">
        <f t="shared" si="81"/>
        <v>1</v>
      </c>
      <c r="Q724" t="str">
        <f t="shared" si="84"/>
        <v>M</v>
      </c>
      <c r="R724">
        <f t="shared" si="82"/>
        <v>2</v>
      </c>
      <c r="S724">
        <f t="shared" si="83"/>
        <v>0</v>
      </c>
      <c r="T724" t="s">
        <v>1752</v>
      </c>
      <c r="U724" t="str">
        <f>VLOOKUP(T724,Sheet3!$A$2:$B$20,2,FALSE)</f>
        <v>Mr</v>
      </c>
    </row>
    <row r="725" spans="1:21" x14ac:dyDescent="0.3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80"/>
        <v>S</v>
      </c>
      <c r="N725">
        <f t="shared" si="78"/>
        <v>13</v>
      </c>
      <c r="O725" s="3">
        <f t="shared" si="79"/>
        <v>34</v>
      </c>
      <c r="P725">
        <f t="shared" si="81"/>
        <v>1</v>
      </c>
      <c r="Q725" t="str">
        <f t="shared" si="84"/>
        <v>M</v>
      </c>
      <c r="R725">
        <f t="shared" si="82"/>
        <v>1</v>
      </c>
      <c r="S725">
        <f t="shared" si="83"/>
        <v>1</v>
      </c>
      <c r="T725" t="s">
        <v>1752</v>
      </c>
      <c r="U725" t="str">
        <f>VLOOKUP(T725,Sheet3!$A$2:$B$20,2,FALSE)</f>
        <v>Mr</v>
      </c>
    </row>
    <row r="726" spans="1:21" x14ac:dyDescent="0.3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80"/>
        <v>S</v>
      </c>
      <c r="N726">
        <f t="shared" si="78"/>
        <v>13</v>
      </c>
      <c r="O726" s="3">
        <f t="shared" si="79"/>
        <v>50</v>
      </c>
      <c r="P726">
        <f t="shared" si="81"/>
        <v>1</v>
      </c>
      <c r="Q726" t="str">
        <f t="shared" si="84"/>
        <v>M</v>
      </c>
      <c r="R726">
        <f t="shared" si="82"/>
        <v>1</v>
      </c>
      <c r="S726">
        <f t="shared" si="83"/>
        <v>1</v>
      </c>
      <c r="T726" t="s">
        <v>1752</v>
      </c>
      <c r="U726" t="str">
        <f>VLOOKUP(T726,Sheet3!$A$2:$B$20,2,FALSE)</f>
        <v>Mr</v>
      </c>
    </row>
    <row r="727" spans="1:21" x14ac:dyDescent="0.3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80"/>
        <v>S</v>
      </c>
      <c r="N727">
        <f t="shared" si="78"/>
        <v>53.1</v>
      </c>
      <c r="O727" s="3">
        <f t="shared" si="79"/>
        <v>27</v>
      </c>
      <c r="P727">
        <f t="shared" si="81"/>
        <v>1</v>
      </c>
      <c r="Q727" t="str">
        <f t="shared" si="84"/>
        <v>E</v>
      </c>
      <c r="R727">
        <f t="shared" si="82"/>
        <v>2</v>
      </c>
      <c r="S727">
        <f t="shared" si="83"/>
        <v>0</v>
      </c>
      <c r="T727" t="s">
        <v>1752</v>
      </c>
      <c r="U727" t="str">
        <f>VLOOKUP(T727,Sheet3!$A$2:$B$20,2,FALSE)</f>
        <v>Mr</v>
      </c>
    </row>
    <row r="728" spans="1:21" x14ac:dyDescent="0.3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80"/>
        <v>S</v>
      </c>
      <c r="N728">
        <f t="shared" si="78"/>
        <v>8.6624999999999996</v>
      </c>
      <c r="O728" s="3">
        <f t="shared" si="79"/>
        <v>20</v>
      </c>
      <c r="P728">
        <f t="shared" si="81"/>
        <v>1</v>
      </c>
      <c r="Q728" t="str">
        <f t="shared" si="84"/>
        <v>M</v>
      </c>
      <c r="R728">
        <f t="shared" si="82"/>
        <v>1</v>
      </c>
      <c r="S728">
        <f t="shared" si="83"/>
        <v>1</v>
      </c>
      <c r="T728" t="s">
        <v>1752</v>
      </c>
      <c r="U728" t="str">
        <f>VLOOKUP(T728,Sheet3!$A$2:$B$20,2,FALSE)</f>
        <v>Mr</v>
      </c>
    </row>
    <row r="729" spans="1:21" x14ac:dyDescent="0.3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80"/>
        <v>S</v>
      </c>
      <c r="N729">
        <f t="shared" si="78"/>
        <v>21</v>
      </c>
      <c r="O729" s="3">
        <f t="shared" si="79"/>
        <v>30</v>
      </c>
      <c r="P729">
        <f t="shared" si="81"/>
        <v>0</v>
      </c>
      <c r="Q729" t="str">
        <f t="shared" si="84"/>
        <v>M</v>
      </c>
      <c r="R729">
        <f t="shared" si="82"/>
        <v>4</v>
      </c>
      <c r="S729">
        <f t="shared" si="83"/>
        <v>0</v>
      </c>
      <c r="T729" t="s">
        <v>1753</v>
      </c>
      <c r="U729" t="str">
        <f>VLOOKUP(T729,Sheet3!$A$2:$B$20,2,FALSE)</f>
        <v>Mrs</v>
      </c>
    </row>
    <row r="730" spans="1:21" x14ac:dyDescent="0.3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80"/>
        <v>Q</v>
      </c>
      <c r="N730">
        <f t="shared" si="78"/>
        <v>7.7374999999999998</v>
      </c>
      <c r="O730" s="3">
        <f t="shared" si="79"/>
        <v>22.185328947368422</v>
      </c>
      <c r="P730">
        <f t="shared" si="81"/>
        <v>0</v>
      </c>
      <c r="Q730" t="str">
        <f t="shared" si="84"/>
        <v>M</v>
      </c>
      <c r="R730">
        <f t="shared" si="82"/>
        <v>1</v>
      </c>
      <c r="S730">
        <f t="shared" si="83"/>
        <v>1</v>
      </c>
      <c r="T730" t="s">
        <v>1754</v>
      </c>
      <c r="U730" t="str">
        <f>VLOOKUP(T730,Sheet3!$A$2:$B$20,2,FALSE)</f>
        <v>Miss</v>
      </c>
    </row>
    <row r="731" spans="1:21" x14ac:dyDescent="0.3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80"/>
        <v>S</v>
      </c>
      <c r="N731">
        <f t="shared" si="78"/>
        <v>26</v>
      </c>
      <c r="O731" s="3">
        <f t="shared" si="79"/>
        <v>25</v>
      </c>
      <c r="P731">
        <f t="shared" si="81"/>
        <v>1</v>
      </c>
      <c r="Q731" t="str">
        <f t="shared" si="84"/>
        <v>M</v>
      </c>
      <c r="R731">
        <f t="shared" si="82"/>
        <v>2</v>
      </c>
      <c r="S731">
        <f t="shared" si="83"/>
        <v>0</v>
      </c>
      <c r="T731" t="s">
        <v>1752</v>
      </c>
      <c r="U731" t="str">
        <f>VLOOKUP(T731,Sheet3!$A$2:$B$20,2,FALSE)</f>
        <v>Mr</v>
      </c>
    </row>
    <row r="732" spans="1:21" x14ac:dyDescent="0.3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80"/>
        <v>S</v>
      </c>
      <c r="N732">
        <f t="shared" si="78"/>
        <v>7.9249999999999998</v>
      </c>
      <c r="O732" s="3">
        <f t="shared" si="79"/>
        <v>25</v>
      </c>
      <c r="P732">
        <f t="shared" si="81"/>
        <v>0</v>
      </c>
      <c r="Q732" t="str">
        <f t="shared" si="84"/>
        <v>M</v>
      </c>
      <c r="R732">
        <f t="shared" si="82"/>
        <v>2</v>
      </c>
      <c r="S732">
        <f t="shared" si="83"/>
        <v>0</v>
      </c>
      <c r="T732" t="s">
        <v>1754</v>
      </c>
      <c r="U732" t="str">
        <f>VLOOKUP(T732,Sheet3!$A$2:$B$20,2,FALSE)</f>
        <v>Miss</v>
      </c>
    </row>
    <row r="733" spans="1:21" x14ac:dyDescent="0.3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80"/>
        <v>S</v>
      </c>
      <c r="N733">
        <f t="shared" si="78"/>
        <v>211.33750000000001</v>
      </c>
      <c r="O733" s="3">
        <f t="shared" si="79"/>
        <v>29</v>
      </c>
      <c r="P733">
        <f t="shared" si="81"/>
        <v>0</v>
      </c>
      <c r="Q733" t="str">
        <f t="shared" si="84"/>
        <v>B</v>
      </c>
      <c r="R733">
        <f t="shared" si="82"/>
        <v>1</v>
      </c>
      <c r="S733">
        <f t="shared" si="83"/>
        <v>1</v>
      </c>
      <c r="T733" t="s">
        <v>1754</v>
      </c>
      <c r="U733" t="str">
        <f>VLOOKUP(T733,Sheet3!$A$2:$B$20,2,FALSE)</f>
        <v>Miss</v>
      </c>
    </row>
    <row r="734" spans="1:21" x14ac:dyDescent="0.3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80"/>
        <v>C</v>
      </c>
      <c r="N734">
        <f t="shared" si="78"/>
        <v>18.787500000000001</v>
      </c>
      <c r="O734" s="3">
        <f t="shared" si="79"/>
        <v>11</v>
      </c>
      <c r="P734">
        <f t="shared" si="81"/>
        <v>1</v>
      </c>
      <c r="Q734" t="str">
        <f t="shared" si="84"/>
        <v>M</v>
      </c>
      <c r="R734">
        <f t="shared" si="82"/>
        <v>1</v>
      </c>
      <c r="S734">
        <f t="shared" si="83"/>
        <v>1</v>
      </c>
      <c r="T734" t="s">
        <v>1752</v>
      </c>
      <c r="U734" t="str">
        <f>VLOOKUP(T734,Sheet3!$A$2:$B$20,2,FALSE)</f>
        <v>Mr</v>
      </c>
    </row>
    <row r="735" spans="1:21" x14ac:dyDescent="0.3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80"/>
        <v>S</v>
      </c>
      <c r="N735">
        <f t="shared" si="78"/>
        <v>0</v>
      </c>
      <c r="O735" s="3">
        <f t="shared" si="79"/>
        <v>30.815379746835443</v>
      </c>
      <c r="P735">
        <f t="shared" si="81"/>
        <v>1</v>
      </c>
      <c r="Q735" t="str">
        <f t="shared" si="84"/>
        <v>M</v>
      </c>
      <c r="R735">
        <f t="shared" si="82"/>
        <v>1</v>
      </c>
      <c r="S735">
        <f t="shared" si="83"/>
        <v>1</v>
      </c>
      <c r="T735" t="s">
        <v>1752</v>
      </c>
      <c r="U735" t="str">
        <f>VLOOKUP(T735,Sheet3!$A$2:$B$20,2,FALSE)</f>
        <v>Mr</v>
      </c>
    </row>
    <row r="736" spans="1:21" x14ac:dyDescent="0.3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80"/>
        <v>S</v>
      </c>
      <c r="N736">
        <f t="shared" si="78"/>
        <v>13</v>
      </c>
      <c r="O736" s="3">
        <f t="shared" si="79"/>
        <v>23</v>
      </c>
      <c r="P736">
        <f t="shared" si="81"/>
        <v>1</v>
      </c>
      <c r="Q736" t="str">
        <f t="shared" si="84"/>
        <v>M</v>
      </c>
      <c r="R736">
        <f t="shared" si="82"/>
        <v>1</v>
      </c>
      <c r="S736">
        <f t="shared" si="83"/>
        <v>1</v>
      </c>
      <c r="T736" t="s">
        <v>1752</v>
      </c>
      <c r="U736" t="str">
        <f>VLOOKUP(T736,Sheet3!$A$2:$B$20,2,FALSE)</f>
        <v>Mr</v>
      </c>
    </row>
    <row r="737" spans="1:21" x14ac:dyDescent="0.3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80"/>
        <v>S</v>
      </c>
      <c r="N737">
        <f t="shared" si="78"/>
        <v>13</v>
      </c>
      <c r="O737" s="3">
        <f t="shared" si="79"/>
        <v>23</v>
      </c>
      <c r="P737">
        <f t="shared" si="81"/>
        <v>1</v>
      </c>
      <c r="Q737" t="str">
        <f t="shared" si="84"/>
        <v>M</v>
      </c>
      <c r="R737">
        <f t="shared" si="82"/>
        <v>1</v>
      </c>
      <c r="S737">
        <f t="shared" si="83"/>
        <v>1</v>
      </c>
      <c r="T737" t="s">
        <v>1752</v>
      </c>
      <c r="U737" t="str">
        <f>VLOOKUP(T737,Sheet3!$A$2:$B$20,2,FALSE)</f>
        <v>Mr</v>
      </c>
    </row>
    <row r="738" spans="1:21" x14ac:dyDescent="0.3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80"/>
        <v>S</v>
      </c>
      <c r="N738">
        <f t="shared" si="78"/>
        <v>16.100000000000001</v>
      </c>
      <c r="O738" s="3">
        <f t="shared" si="79"/>
        <v>28.5</v>
      </c>
      <c r="P738">
        <f t="shared" si="81"/>
        <v>1</v>
      </c>
      <c r="Q738" t="str">
        <f t="shared" si="84"/>
        <v>M</v>
      </c>
      <c r="R738">
        <f t="shared" si="82"/>
        <v>1</v>
      </c>
      <c r="S738">
        <f t="shared" si="83"/>
        <v>1</v>
      </c>
      <c r="T738" t="s">
        <v>1752</v>
      </c>
      <c r="U738" t="str">
        <f>VLOOKUP(T738,Sheet3!$A$2:$B$20,2,FALSE)</f>
        <v>Mr</v>
      </c>
    </row>
    <row r="739" spans="1:21" x14ac:dyDescent="0.3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80"/>
        <v>S</v>
      </c>
      <c r="N739">
        <f t="shared" si="78"/>
        <v>34.375</v>
      </c>
      <c r="O739" s="3">
        <f t="shared" si="79"/>
        <v>48</v>
      </c>
      <c r="P739">
        <f t="shared" si="81"/>
        <v>0</v>
      </c>
      <c r="Q739" t="str">
        <f t="shared" si="84"/>
        <v>M</v>
      </c>
      <c r="R739">
        <f t="shared" si="82"/>
        <v>5</v>
      </c>
      <c r="S739">
        <f t="shared" si="83"/>
        <v>0</v>
      </c>
      <c r="T739" t="s">
        <v>1753</v>
      </c>
      <c r="U739" t="str">
        <f>VLOOKUP(T739,Sheet3!$A$2:$B$20,2,FALSE)</f>
        <v>Mrs</v>
      </c>
    </row>
    <row r="740" spans="1:21" x14ac:dyDescent="0.3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80"/>
        <v>C</v>
      </c>
      <c r="N740">
        <f t="shared" si="78"/>
        <v>512.32920000000001</v>
      </c>
      <c r="O740" s="3">
        <f t="shared" si="79"/>
        <v>35</v>
      </c>
      <c r="P740">
        <f t="shared" si="81"/>
        <v>1</v>
      </c>
      <c r="Q740" t="str">
        <f t="shared" si="84"/>
        <v>B</v>
      </c>
      <c r="R740">
        <f t="shared" si="82"/>
        <v>1</v>
      </c>
      <c r="S740">
        <f t="shared" si="83"/>
        <v>1</v>
      </c>
      <c r="T740" t="s">
        <v>1752</v>
      </c>
      <c r="U740" t="str">
        <f>VLOOKUP(T740,Sheet3!$A$2:$B$20,2,FALSE)</f>
        <v>Mr</v>
      </c>
    </row>
    <row r="741" spans="1:21" x14ac:dyDescent="0.3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80"/>
        <v>S</v>
      </c>
      <c r="N741">
        <f t="shared" si="78"/>
        <v>7.8958000000000004</v>
      </c>
      <c r="O741" s="3">
        <f t="shared" si="79"/>
        <v>25.962263610315187</v>
      </c>
      <c r="P741">
        <f t="shared" si="81"/>
        <v>1</v>
      </c>
      <c r="Q741" t="str">
        <f t="shared" si="84"/>
        <v>M</v>
      </c>
      <c r="R741">
        <f t="shared" si="82"/>
        <v>1</v>
      </c>
      <c r="S741">
        <f t="shared" si="83"/>
        <v>1</v>
      </c>
      <c r="T741" t="s">
        <v>1752</v>
      </c>
      <c r="U741" t="str">
        <f>VLOOKUP(T741,Sheet3!$A$2:$B$20,2,FALSE)</f>
        <v>Mr</v>
      </c>
    </row>
    <row r="742" spans="1:21" x14ac:dyDescent="0.3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80"/>
        <v>S</v>
      </c>
      <c r="N742">
        <f t="shared" si="78"/>
        <v>7.8958000000000004</v>
      </c>
      <c r="O742" s="3">
        <f t="shared" si="79"/>
        <v>25.962263610315187</v>
      </c>
      <c r="P742">
        <f t="shared" si="81"/>
        <v>1</v>
      </c>
      <c r="Q742" t="str">
        <f t="shared" si="84"/>
        <v>M</v>
      </c>
      <c r="R742">
        <f t="shared" si="82"/>
        <v>1</v>
      </c>
      <c r="S742">
        <f t="shared" si="83"/>
        <v>1</v>
      </c>
      <c r="T742" t="s">
        <v>1752</v>
      </c>
      <c r="U742" t="str">
        <f>VLOOKUP(T742,Sheet3!$A$2:$B$20,2,FALSE)</f>
        <v>Mr</v>
      </c>
    </row>
    <row r="743" spans="1:21" x14ac:dyDescent="0.3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80"/>
        <v>S</v>
      </c>
      <c r="N743">
        <f t="shared" si="78"/>
        <v>30</v>
      </c>
      <c r="O743" s="3">
        <f t="shared" si="79"/>
        <v>41.029271523178807</v>
      </c>
      <c r="P743">
        <f t="shared" si="81"/>
        <v>1</v>
      </c>
      <c r="Q743" t="str">
        <f t="shared" si="84"/>
        <v>D</v>
      </c>
      <c r="R743">
        <f t="shared" si="82"/>
        <v>1</v>
      </c>
      <c r="S743">
        <f t="shared" si="83"/>
        <v>1</v>
      </c>
      <c r="T743" t="s">
        <v>1752</v>
      </c>
      <c r="U743" t="str">
        <f>VLOOKUP(T743,Sheet3!$A$2:$B$20,2,FALSE)</f>
        <v>Mr</v>
      </c>
    </row>
    <row r="744" spans="1:21" x14ac:dyDescent="0.3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80"/>
        <v>S</v>
      </c>
      <c r="N744">
        <f t="shared" si="78"/>
        <v>78.849999999999994</v>
      </c>
      <c r="O744" s="3">
        <f t="shared" si="79"/>
        <v>36</v>
      </c>
      <c r="P744">
        <f t="shared" si="81"/>
        <v>1</v>
      </c>
      <c r="Q744" t="str">
        <f t="shared" si="84"/>
        <v>C</v>
      </c>
      <c r="R744">
        <f t="shared" si="82"/>
        <v>2</v>
      </c>
      <c r="S744">
        <f t="shared" si="83"/>
        <v>0</v>
      </c>
      <c r="T744" t="s">
        <v>1752</v>
      </c>
      <c r="U744" t="str">
        <f>VLOOKUP(T744,Sheet3!$A$2:$B$20,2,FALSE)</f>
        <v>Mr</v>
      </c>
    </row>
    <row r="745" spans="1:21" x14ac:dyDescent="0.3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80"/>
        <v>C</v>
      </c>
      <c r="N745">
        <f t="shared" si="78"/>
        <v>262.375</v>
      </c>
      <c r="O745" s="3">
        <f t="shared" si="79"/>
        <v>21</v>
      </c>
      <c r="P745">
        <f t="shared" si="81"/>
        <v>0</v>
      </c>
      <c r="Q745" t="str">
        <f t="shared" si="84"/>
        <v>B</v>
      </c>
      <c r="R745">
        <f t="shared" si="82"/>
        <v>5</v>
      </c>
      <c r="S745">
        <f t="shared" si="83"/>
        <v>0</v>
      </c>
      <c r="T745" t="s">
        <v>1754</v>
      </c>
      <c r="U745" t="str">
        <f>VLOOKUP(T745,Sheet3!$A$2:$B$20,2,FALSE)</f>
        <v>Miss</v>
      </c>
    </row>
    <row r="746" spans="1:21" x14ac:dyDescent="0.3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80"/>
        <v>S</v>
      </c>
      <c r="N746">
        <f t="shared" si="78"/>
        <v>16.100000000000001</v>
      </c>
      <c r="O746" s="3">
        <f t="shared" si="79"/>
        <v>24</v>
      </c>
      <c r="P746">
        <f t="shared" si="81"/>
        <v>1</v>
      </c>
      <c r="Q746" t="str">
        <f t="shared" si="84"/>
        <v>M</v>
      </c>
      <c r="R746">
        <f t="shared" si="82"/>
        <v>2</v>
      </c>
      <c r="S746">
        <f t="shared" si="83"/>
        <v>0</v>
      </c>
      <c r="T746" t="s">
        <v>1752</v>
      </c>
      <c r="U746" t="str">
        <f>VLOOKUP(T746,Sheet3!$A$2:$B$20,2,FALSE)</f>
        <v>Mr</v>
      </c>
    </row>
    <row r="747" spans="1:21" x14ac:dyDescent="0.3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80"/>
        <v>S</v>
      </c>
      <c r="N747">
        <f t="shared" si="78"/>
        <v>7.9249999999999998</v>
      </c>
      <c r="O747" s="3">
        <f t="shared" si="79"/>
        <v>31</v>
      </c>
      <c r="P747">
        <f t="shared" si="81"/>
        <v>1</v>
      </c>
      <c r="Q747" t="str">
        <f t="shared" si="84"/>
        <v>M</v>
      </c>
      <c r="R747">
        <f t="shared" si="82"/>
        <v>1</v>
      </c>
      <c r="S747">
        <f t="shared" si="83"/>
        <v>1</v>
      </c>
      <c r="T747" t="s">
        <v>1752</v>
      </c>
      <c r="U747" t="str">
        <f>VLOOKUP(T747,Sheet3!$A$2:$B$20,2,FALSE)</f>
        <v>Mr</v>
      </c>
    </row>
    <row r="748" spans="1:21" x14ac:dyDescent="0.3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80"/>
        <v>S</v>
      </c>
      <c r="N748">
        <f t="shared" si="78"/>
        <v>71</v>
      </c>
      <c r="O748" s="3">
        <f t="shared" si="79"/>
        <v>70</v>
      </c>
      <c r="P748">
        <f t="shared" si="81"/>
        <v>1</v>
      </c>
      <c r="Q748" t="str">
        <f t="shared" si="84"/>
        <v>B</v>
      </c>
      <c r="R748">
        <f t="shared" si="82"/>
        <v>3</v>
      </c>
      <c r="S748">
        <f t="shared" si="83"/>
        <v>0</v>
      </c>
      <c r="T748" t="s">
        <v>1766</v>
      </c>
      <c r="U748" t="str">
        <f>VLOOKUP(T748,Sheet3!$A$2:$B$20,2,FALSE)</f>
        <v>Royalty</v>
      </c>
    </row>
    <row r="749" spans="1:21" x14ac:dyDescent="0.3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80"/>
        <v>S</v>
      </c>
      <c r="N749">
        <f t="shared" si="78"/>
        <v>20.25</v>
      </c>
      <c r="O749" s="3">
        <f t="shared" si="79"/>
        <v>16</v>
      </c>
      <c r="P749">
        <f t="shared" si="81"/>
        <v>1</v>
      </c>
      <c r="Q749" t="str">
        <f t="shared" si="84"/>
        <v>M</v>
      </c>
      <c r="R749">
        <f t="shared" si="82"/>
        <v>3</v>
      </c>
      <c r="S749">
        <f t="shared" si="83"/>
        <v>0</v>
      </c>
      <c r="T749" t="s">
        <v>1752</v>
      </c>
      <c r="U749" t="str">
        <f>VLOOKUP(T749,Sheet3!$A$2:$B$20,2,FALSE)</f>
        <v>Mr</v>
      </c>
    </row>
    <row r="750" spans="1:21" x14ac:dyDescent="0.3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80"/>
        <v>S</v>
      </c>
      <c r="N750">
        <f t="shared" si="78"/>
        <v>13</v>
      </c>
      <c r="O750" s="3">
        <f t="shared" si="79"/>
        <v>30</v>
      </c>
      <c r="P750">
        <f t="shared" si="81"/>
        <v>0</v>
      </c>
      <c r="Q750" t="str">
        <f t="shared" si="84"/>
        <v>M</v>
      </c>
      <c r="R750">
        <f t="shared" si="82"/>
        <v>1</v>
      </c>
      <c r="S750">
        <f t="shared" si="83"/>
        <v>1</v>
      </c>
      <c r="T750" t="s">
        <v>1754</v>
      </c>
      <c r="U750" t="str">
        <f>VLOOKUP(T750,Sheet3!$A$2:$B$20,2,FALSE)</f>
        <v>Miss</v>
      </c>
    </row>
    <row r="751" spans="1:21" x14ac:dyDescent="0.3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80"/>
        <v>S</v>
      </c>
      <c r="N751">
        <f t="shared" si="78"/>
        <v>53.1</v>
      </c>
      <c r="O751" s="3">
        <f t="shared" si="79"/>
        <v>19</v>
      </c>
      <c r="P751">
        <f t="shared" si="81"/>
        <v>1</v>
      </c>
      <c r="Q751" t="str">
        <f t="shared" si="84"/>
        <v>D</v>
      </c>
      <c r="R751">
        <f t="shared" si="82"/>
        <v>2</v>
      </c>
      <c r="S751">
        <f t="shared" si="83"/>
        <v>0</v>
      </c>
      <c r="T751" t="s">
        <v>1752</v>
      </c>
      <c r="U751" t="str">
        <f>VLOOKUP(T751,Sheet3!$A$2:$B$20,2,FALSE)</f>
        <v>Mr</v>
      </c>
    </row>
    <row r="752" spans="1:21" x14ac:dyDescent="0.3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80"/>
        <v>Q</v>
      </c>
      <c r="N752">
        <f t="shared" si="78"/>
        <v>7.75</v>
      </c>
      <c r="O752" s="3">
        <f t="shared" si="79"/>
        <v>31</v>
      </c>
      <c r="P752">
        <f t="shared" si="81"/>
        <v>1</v>
      </c>
      <c r="Q752" t="str">
        <f t="shared" si="84"/>
        <v>M</v>
      </c>
      <c r="R752">
        <f t="shared" si="82"/>
        <v>1</v>
      </c>
      <c r="S752">
        <f t="shared" si="83"/>
        <v>1</v>
      </c>
      <c r="T752" t="s">
        <v>1752</v>
      </c>
      <c r="U752" t="str">
        <f>VLOOKUP(T752,Sheet3!$A$2:$B$20,2,FALSE)</f>
        <v>Mr</v>
      </c>
    </row>
    <row r="753" spans="1:21" x14ac:dyDescent="0.3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80"/>
        <v>S</v>
      </c>
      <c r="N753">
        <f t="shared" si="78"/>
        <v>23</v>
      </c>
      <c r="O753" s="3">
        <f t="shared" si="79"/>
        <v>4</v>
      </c>
      <c r="P753">
        <f t="shared" si="81"/>
        <v>0</v>
      </c>
      <c r="Q753" t="str">
        <f t="shared" si="84"/>
        <v>M</v>
      </c>
      <c r="R753">
        <f t="shared" si="82"/>
        <v>3</v>
      </c>
      <c r="S753">
        <f t="shared" si="83"/>
        <v>0</v>
      </c>
      <c r="T753" t="s">
        <v>1754</v>
      </c>
      <c r="U753" t="str">
        <f>VLOOKUP(T753,Sheet3!$A$2:$B$20,2,FALSE)</f>
        <v>Miss</v>
      </c>
    </row>
    <row r="754" spans="1:21" x14ac:dyDescent="0.3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80"/>
        <v>S</v>
      </c>
      <c r="N754">
        <f t="shared" si="78"/>
        <v>12.475</v>
      </c>
      <c r="O754" s="3">
        <f t="shared" si="79"/>
        <v>6</v>
      </c>
      <c r="P754">
        <f t="shared" si="81"/>
        <v>1</v>
      </c>
      <c r="Q754" t="str">
        <f t="shared" si="84"/>
        <v>E</v>
      </c>
      <c r="R754">
        <f t="shared" si="82"/>
        <v>2</v>
      </c>
      <c r="S754">
        <f t="shared" si="83"/>
        <v>0</v>
      </c>
      <c r="T754" t="s">
        <v>1755</v>
      </c>
      <c r="U754" t="str">
        <f>VLOOKUP(T754,Sheet3!$A$2:$B$20,2,FALSE)</f>
        <v>Master</v>
      </c>
    </row>
    <row r="755" spans="1:21" x14ac:dyDescent="0.3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80"/>
        <v>S</v>
      </c>
      <c r="N755">
        <f t="shared" si="78"/>
        <v>9.5</v>
      </c>
      <c r="O755" s="3">
        <f t="shared" si="79"/>
        <v>33</v>
      </c>
      <c r="P755">
        <f t="shared" si="81"/>
        <v>1</v>
      </c>
      <c r="Q755" t="str">
        <f t="shared" si="84"/>
        <v>M</v>
      </c>
      <c r="R755">
        <f t="shared" si="82"/>
        <v>1</v>
      </c>
      <c r="S755">
        <f t="shared" si="83"/>
        <v>1</v>
      </c>
      <c r="T755" t="s">
        <v>1752</v>
      </c>
      <c r="U755" t="str">
        <f>VLOOKUP(T755,Sheet3!$A$2:$B$20,2,FALSE)</f>
        <v>Mr</v>
      </c>
    </row>
    <row r="756" spans="1:21" x14ac:dyDescent="0.3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80"/>
        <v>S</v>
      </c>
      <c r="N756">
        <f t="shared" si="78"/>
        <v>7.8958000000000004</v>
      </c>
      <c r="O756" s="3">
        <f t="shared" si="79"/>
        <v>23</v>
      </c>
      <c r="P756">
        <f t="shared" si="81"/>
        <v>1</v>
      </c>
      <c r="Q756" t="str">
        <f t="shared" si="84"/>
        <v>M</v>
      </c>
      <c r="R756">
        <f t="shared" si="82"/>
        <v>1</v>
      </c>
      <c r="S756">
        <f t="shared" si="83"/>
        <v>1</v>
      </c>
      <c r="T756" t="s">
        <v>1752</v>
      </c>
      <c r="U756" t="str">
        <f>VLOOKUP(T756,Sheet3!$A$2:$B$20,2,FALSE)</f>
        <v>Mr</v>
      </c>
    </row>
    <row r="757" spans="1:21" x14ac:dyDescent="0.3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80"/>
        <v>S</v>
      </c>
      <c r="N757">
        <f t="shared" si="78"/>
        <v>65</v>
      </c>
      <c r="O757" s="3">
        <f t="shared" si="79"/>
        <v>48</v>
      </c>
      <c r="P757">
        <f t="shared" si="81"/>
        <v>0</v>
      </c>
      <c r="Q757" t="str">
        <f t="shared" si="84"/>
        <v>M</v>
      </c>
      <c r="R757">
        <f t="shared" si="82"/>
        <v>4</v>
      </c>
      <c r="S757">
        <f t="shared" si="83"/>
        <v>0</v>
      </c>
      <c r="T757" t="s">
        <v>1753</v>
      </c>
      <c r="U757" t="str">
        <f>VLOOKUP(T757,Sheet3!$A$2:$B$20,2,FALSE)</f>
        <v>Mrs</v>
      </c>
    </row>
    <row r="758" spans="1:21" x14ac:dyDescent="0.3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80"/>
        <v>S</v>
      </c>
      <c r="N758">
        <f t="shared" si="78"/>
        <v>14.5</v>
      </c>
      <c r="O758" s="3">
        <f t="shared" si="79"/>
        <v>0.67</v>
      </c>
      <c r="P758">
        <f t="shared" si="81"/>
        <v>1</v>
      </c>
      <c r="Q758" t="str">
        <f t="shared" si="84"/>
        <v>M</v>
      </c>
      <c r="R758">
        <f t="shared" si="82"/>
        <v>3</v>
      </c>
      <c r="S758">
        <f t="shared" si="83"/>
        <v>0</v>
      </c>
      <c r="T758" t="s">
        <v>1755</v>
      </c>
      <c r="U758" t="str">
        <f>VLOOKUP(T758,Sheet3!$A$2:$B$20,2,FALSE)</f>
        <v>Master</v>
      </c>
    </row>
    <row r="759" spans="1:21" x14ac:dyDescent="0.3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80"/>
        <v>S</v>
      </c>
      <c r="N759">
        <f t="shared" si="78"/>
        <v>7.7957999999999998</v>
      </c>
      <c r="O759" s="3">
        <f t="shared" si="79"/>
        <v>28</v>
      </c>
      <c r="P759">
        <f t="shared" si="81"/>
        <v>1</v>
      </c>
      <c r="Q759" t="str">
        <f t="shared" si="84"/>
        <v>M</v>
      </c>
      <c r="R759">
        <f t="shared" si="82"/>
        <v>1</v>
      </c>
      <c r="S759">
        <f t="shared" si="83"/>
        <v>1</v>
      </c>
      <c r="T759" t="s">
        <v>1752</v>
      </c>
      <c r="U759" t="str">
        <f>VLOOKUP(T759,Sheet3!$A$2:$B$20,2,FALSE)</f>
        <v>Mr</v>
      </c>
    </row>
    <row r="760" spans="1:21" x14ac:dyDescent="0.3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80"/>
        <v>S</v>
      </c>
      <c r="N760">
        <f t="shared" si="78"/>
        <v>11.5</v>
      </c>
      <c r="O760" s="3">
        <f t="shared" si="79"/>
        <v>18</v>
      </c>
      <c r="P760">
        <f t="shared" si="81"/>
        <v>1</v>
      </c>
      <c r="Q760" t="str">
        <f t="shared" si="84"/>
        <v>M</v>
      </c>
      <c r="R760">
        <f t="shared" si="82"/>
        <v>1</v>
      </c>
      <c r="S760">
        <f t="shared" si="83"/>
        <v>1</v>
      </c>
      <c r="T760" t="s">
        <v>1752</v>
      </c>
      <c r="U760" t="str">
        <f>VLOOKUP(T760,Sheet3!$A$2:$B$20,2,FALSE)</f>
        <v>Mr</v>
      </c>
    </row>
    <row r="761" spans="1:21" x14ac:dyDescent="0.3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80"/>
        <v>S</v>
      </c>
      <c r="N761">
        <f t="shared" si="78"/>
        <v>8.0500000000000007</v>
      </c>
      <c r="O761" s="3">
        <f t="shared" si="79"/>
        <v>34</v>
      </c>
      <c r="P761">
        <f t="shared" si="81"/>
        <v>1</v>
      </c>
      <c r="Q761" t="str">
        <f t="shared" si="84"/>
        <v>M</v>
      </c>
      <c r="R761">
        <f t="shared" si="82"/>
        <v>1</v>
      </c>
      <c r="S761">
        <f t="shared" si="83"/>
        <v>1</v>
      </c>
      <c r="T761" t="s">
        <v>1752</v>
      </c>
      <c r="U761" t="str">
        <f>VLOOKUP(T761,Sheet3!$A$2:$B$20,2,FALSE)</f>
        <v>Mr</v>
      </c>
    </row>
    <row r="762" spans="1:21" x14ac:dyDescent="0.3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80"/>
        <v>S</v>
      </c>
      <c r="N762">
        <f t="shared" si="78"/>
        <v>86.5</v>
      </c>
      <c r="O762" s="3">
        <f t="shared" si="79"/>
        <v>33</v>
      </c>
      <c r="P762">
        <f t="shared" si="81"/>
        <v>0</v>
      </c>
      <c r="Q762" t="str">
        <f t="shared" si="84"/>
        <v>B</v>
      </c>
      <c r="R762">
        <f t="shared" si="82"/>
        <v>1</v>
      </c>
      <c r="S762">
        <f t="shared" si="83"/>
        <v>1</v>
      </c>
      <c r="T762" t="s">
        <v>1767</v>
      </c>
      <c r="U762" t="str">
        <f>VLOOKUP(T762,Sheet3!$A$2:$B$20,2,FALSE)</f>
        <v>Royalty</v>
      </c>
    </row>
    <row r="763" spans="1:21" x14ac:dyDescent="0.3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80"/>
        <v>S</v>
      </c>
      <c r="N763">
        <f t="shared" si="78"/>
        <v>14.5</v>
      </c>
      <c r="O763" s="3">
        <f t="shared" si="79"/>
        <v>25.962263610315187</v>
      </c>
      <c r="P763">
        <f t="shared" si="81"/>
        <v>1</v>
      </c>
      <c r="Q763" t="str">
        <f t="shared" si="84"/>
        <v>M</v>
      </c>
      <c r="R763">
        <f t="shared" si="82"/>
        <v>1</v>
      </c>
      <c r="S763">
        <f t="shared" si="83"/>
        <v>1</v>
      </c>
      <c r="T763" t="s">
        <v>1752</v>
      </c>
      <c r="U763" t="str">
        <f>VLOOKUP(T763,Sheet3!$A$2:$B$20,2,FALSE)</f>
        <v>Mr</v>
      </c>
    </row>
    <row r="764" spans="1:21" x14ac:dyDescent="0.3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80"/>
        <v>S</v>
      </c>
      <c r="N764">
        <f t="shared" si="78"/>
        <v>7.125</v>
      </c>
      <c r="O764" s="3">
        <f t="shared" si="79"/>
        <v>41</v>
      </c>
      <c r="P764">
        <f t="shared" si="81"/>
        <v>1</v>
      </c>
      <c r="Q764" t="str">
        <f t="shared" si="84"/>
        <v>M</v>
      </c>
      <c r="R764">
        <f t="shared" si="82"/>
        <v>1</v>
      </c>
      <c r="S764">
        <f t="shared" si="83"/>
        <v>1</v>
      </c>
      <c r="T764" t="s">
        <v>1752</v>
      </c>
      <c r="U764" t="str">
        <f>VLOOKUP(T764,Sheet3!$A$2:$B$20,2,FALSE)</f>
        <v>Mr</v>
      </c>
    </row>
    <row r="765" spans="1:21" x14ac:dyDescent="0.3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80"/>
        <v>C</v>
      </c>
      <c r="N765">
        <f t="shared" si="78"/>
        <v>7.2291999999999996</v>
      </c>
      <c r="O765" s="3">
        <f t="shared" si="79"/>
        <v>20</v>
      </c>
      <c r="P765">
        <f t="shared" si="81"/>
        <v>1</v>
      </c>
      <c r="Q765" t="str">
        <f t="shared" si="84"/>
        <v>M</v>
      </c>
      <c r="R765">
        <f t="shared" si="82"/>
        <v>1</v>
      </c>
      <c r="S765">
        <f t="shared" si="83"/>
        <v>1</v>
      </c>
      <c r="T765" t="s">
        <v>1752</v>
      </c>
      <c r="U765" t="str">
        <f>VLOOKUP(T765,Sheet3!$A$2:$B$20,2,FALSE)</f>
        <v>Mr</v>
      </c>
    </row>
    <row r="766" spans="1:21" x14ac:dyDescent="0.3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80"/>
        <v>S</v>
      </c>
      <c r="N766">
        <f t="shared" si="78"/>
        <v>120</v>
      </c>
      <c r="O766" s="3">
        <f t="shared" si="79"/>
        <v>36</v>
      </c>
      <c r="P766">
        <f t="shared" si="81"/>
        <v>0</v>
      </c>
      <c r="Q766" t="str">
        <f t="shared" si="84"/>
        <v>B</v>
      </c>
      <c r="R766">
        <f t="shared" si="82"/>
        <v>4</v>
      </c>
      <c r="S766">
        <f t="shared" si="83"/>
        <v>0</v>
      </c>
      <c r="T766" t="s">
        <v>1753</v>
      </c>
      <c r="U766" t="str">
        <f>VLOOKUP(T766,Sheet3!$A$2:$B$20,2,FALSE)</f>
        <v>Mrs</v>
      </c>
    </row>
    <row r="767" spans="1:21" x14ac:dyDescent="0.3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80"/>
        <v>S</v>
      </c>
      <c r="N767">
        <f t="shared" si="78"/>
        <v>7.7750000000000004</v>
      </c>
      <c r="O767" s="3">
        <f t="shared" si="79"/>
        <v>16</v>
      </c>
      <c r="P767">
        <f t="shared" si="81"/>
        <v>1</v>
      </c>
      <c r="Q767" t="str">
        <f t="shared" si="84"/>
        <v>M</v>
      </c>
      <c r="R767">
        <f t="shared" si="82"/>
        <v>1</v>
      </c>
      <c r="S767">
        <f t="shared" si="83"/>
        <v>1</v>
      </c>
      <c r="T767" t="s">
        <v>1752</v>
      </c>
      <c r="U767" t="str">
        <f>VLOOKUP(T767,Sheet3!$A$2:$B$20,2,FALSE)</f>
        <v>Mr</v>
      </c>
    </row>
    <row r="768" spans="1:21" x14ac:dyDescent="0.3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80"/>
        <v>S</v>
      </c>
      <c r="N768">
        <f t="shared" si="78"/>
        <v>77.958299999999994</v>
      </c>
      <c r="O768" s="3">
        <f t="shared" si="79"/>
        <v>51</v>
      </c>
      <c r="P768">
        <f t="shared" si="81"/>
        <v>0</v>
      </c>
      <c r="Q768" t="str">
        <f t="shared" si="84"/>
        <v>D</v>
      </c>
      <c r="R768">
        <f t="shared" si="82"/>
        <v>2</v>
      </c>
      <c r="S768">
        <f t="shared" si="83"/>
        <v>0</v>
      </c>
      <c r="T768" t="s">
        <v>1753</v>
      </c>
      <c r="U768" t="str">
        <f>VLOOKUP(T768,Sheet3!$A$2:$B$20,2,FALSE)</f>
        <v>Mrs</v>
      </c>
    </row>
    <row r="769" spans="1:21" x14ac:dyDescent="0.3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80"/>
        <v>C</v>
      </c>
      <c r="N769">
        <f t="shared" si="78"/>
        <v>39.6</v>
      </c>
      <c r="O769" s="3">
        <f t="shared" si="79"/>
        <v>41.029271523178807</v>
      </c>
      <c r="P769">
        <f t="shared" si="81"/>
        <v>1</v>
      </c>
      <c r="Q769" t="str">
        <f t="shared" si="84"/>
        <v>M</v>
      </c>
      <c r="R769">
        <f t="shared" si="82"/>
        <v>1</v>
      </c>
      <c r="S769">
        <f t="shared" si="83"/>
        <v>1</v>
      </c>
      <c r="T769" t="s">
        <v>1758</v>
      </c>
      <c r="U769" t="str">
        <f>VLOOKUP(T769,Sheet3!$A$2:$B$20,2,FALSE)</f>
        <v>Royalty</v>
      </c>
    </row>
    <row r="770" spans="1:21" x14ac:dyDescent="0.3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80"/>
        <v>Q</v>
      </c>
      <c r="N770">
        <f t="shared" si="78"/>
        <v>7.75</v>
      </c>
      <c r="O770" s="3">
        <f t="shared" si="79"/>
        <v>30.5</v>
      </c>
      <c r="P770">
        <f t="shared" si="81"/>
        <v>0</v>
      </c>
      <c r="Q770" t="str">
        <f t="shared" si="84"/>
        <v>M</v>
      </c>
      <c r="R770">
        <f t="shared" si="82"/>
        <v>1</v>
      </c>
      <c r="S770">
        <f t="shared" si="83"/>
        <v>1</v>
      </c>
      <c r="T770" t="s">
        <v>1754</v>
      </c>
      <c r="U770" t="str">
        <f>VLOOKUP(T770,Sheet3!$A$2:$B$20,2,FALSE)</f>
        <v>Miss</v>
      </c>
    </row>
    <row r="771" spans="1:21" x14ac:dyDescent="0.3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80"/>
        <v>Q</v>
      </c>
      <c r="N771">
        <f t="shared" ref="N771:N834" si="85">IF(J771="",MEDIAN(Fare),J771)</f>
        <v>24.15</v>
      </c>
      <c r="O771" s="3">
        <f t="shared" ref="O771:O834" si="86">IF(F771="",SUMIFS(Avg_Age,Pclass_Age,C771,Sex_Age,E771),F771)</f>
        <v>25.962263610315187</v>
      </c>
      <c r="P771">
        <f t="shared" si="81"/>
        <v>1</v>
      </c>
      <c r="Q771" t="str">
        <f t="shared" si="84"/>
        <v>M</v>
      </c>
      <c r="R771">
        <f t="shared" si="82"/>
        <v>2</v>
      </c>
      <c r="S771">
        <f t="shared" si="83"/>
        <v>0</v>
      </c>
      <c r="T771" t="s">
        <v>1752</v>
      </c>
      <c r="U771" t="str">
        <f>VLOOKUP(T771,Sheet3!$A$2:$B$20,2,FALSE)</f>
        <v>Mr</v>
      </c>
    </row>
    <row r="772" spans="1:21" x14ac:dyDescent="0.3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87">IF(L772="","S",L772)</f>
        <v>S</v>
      </c>
      <c r="N772">
        <f t="shared" si="85"/>
        <v>8.3625000000000007</v>
      </c>
      <c r="O772" s="3">
        <f t="shared" si="86"/>
        <v>32</v>
      </c>
      <c r="P772">
        <f t="shared" ref="P772:P835" si="88">IF(E772="male",1,0)</f>
        <v>1</v>
      </c>
      <c r="Q772" t="str">
        <f t="shared" si="84"/>
        <v>M</v>
      </c>
      <c r="R772">
        <f t="shared" ref="R772:R835" si="89">SUM(G772:H772,1)</f>
        <v>1</v>
      </c>
      <c r="S772">
        <f t="shared" ref="S772:S835" si="90">IF(R772=1,1,0)</f>
        <v>1</v>
      </c>
      <c r="T772" t="s">
        <v>1752</v>
      </c>
      <c r="U772" t="str">
        <f>VLOOKUP(T772,Sheet3!$A$2:$B$20,2,FALSE)</f>
        <v>Mr</v>
      </c>
    </row>
    <row r="773" spans="1:21" x14ac:dyDescent="0.3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87"/>
        <v>S</v>
      </c>
      <c r="N773">
        <f t="shared" si="85"/>
        <v>9.5</v>
      </c>
      <c r="O773" s="3">
        <f t="shared" si="86"/>
        <v>24</v>
      </c>
      <c r="P773">
        <f t="shared" si="88"/>
        <v>1</v>
      </c>
      <c r="Q773" t="str">
        <f t="shared" ref="Q773:Q836" si="91">IF(K773="","M",LEFT(K773,1))</f>
        <v>M</v>
      </c>
      <c r="R773">
        <f t="shared" si="89"/>
        <v>1</v>
      </c>
      <c r="S773">
        <f t="shared" si="90"/>
        <v>1</v>
      </c>
      <c r="T773" t="s">
        <v>1752</v>
      </c>
      <c r="U773" t="str">
        <f>VLOOKUP(T773,Sheet3!$A$2:$B$20,2,FALSE)</f>
        <v>Mr</v>
      </c>
    </row>
    <row r="774" spans="1:21" x14ac:dyDescent="0.3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87"/>
        <v>S</v>
      </c>
      <c r="N774">
        <f t="shared" si="85"/>
        <v>7.8541999999999996</v>
      </c>
      <c r="O774" s="3">
        <f t="shared" si="86"/>
        <v>48</v>
      </c>
      <c r="P774">
        <f t="shared" si="88"/>
        <v>1</v>
      </c>
      <c r="Q774" t="str">
        <f t="shared" si="91"/>
        <v>M</v>
      </c>
      <c r="R774">
        <f t="shared" si="89"/>
        <v>1</v>
      </c>
      <c r="S774">
        <f t="shared" si="90"/>
        <v>1</v>
      </c>
      <c r="T774" t="s">
        <v>1752</v>
      </c>
      <c r="U774" t="str">
        <f>VLOOKUP(T774,Sheet3!$A$2:$B$20,2,FALSE)</f>
        <v>Mr</v>
      </c>
    </row>
    <row r="775" spans="1:21" x14ac:dyDescent="0.3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87"/>
        <v>S</v>
      </c>
      <c r="N775">
        <f t="shared" si="85"/>
        <v>10.5</v>
      </c>
      <c r="O775" s="3">
        <f t="shared" si="86"/>
        <v>57</v>
      </c>
      <c r="P775">
        <f t="shared" si="88"/>
        <v>0</v>
      </c>
      <c r="Q775" t="str">
        <f t="shared" si="91"/>
        <v>E</v>
      </c>
      <c r="R775">
        <f t="shared" si="89"/>
        <v>1</v>
      </c>
      <c r="S775">
        <f t="shared" si="90"/>
        <v>1</v>
      </c>
      <c r="T775" t="s">
        <v>1753</v>
      </c>
      <c r="U775" t="str">
        <f>VLOOKUP(T775,Sheet3!$A$2:$B$20,2,FALSE)</f>
        <v>Mrs</v>
      </c>
    </row>
    <row r="776" spans="1:21" x14ac:dyDescent="0.3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87"/>
        <v>C</v>
      </c>
      <c r="N776">
        <f t="shared" si="85"/>
        <v>7.2249999999999996</v>
      </c>
      <c r="O776" s="3">
        <f t="shared" si="86"/>
        <v>25.962263610315187</v>
      </c>
      <c r="P776">
        <f t="shared" si="88"/>
        <v>1</v>
      </c>
      <c r="Q776" t="str">
        <f t="shared" si="91"/>
        <v>M</v>
      </c>
      <c r="R776">
        <f t="shared" si="89"/>
        <v>1</v>
      </c>
      <c r="S776">
        <f t="shared" si="90"/>
        <v>1</v>
      </c>
      <c r="T776" t="s">
        <v>1752</v>
      </c>
      <c r="U776" t="str">
        <f>VLOOKUP(T776,Sheet3!$A$2:$B$20,2,FALSE)</f>
        <v>Mr</v>
      </c>
    </row>
    <row r="777" spans="1:21" x14ac:dyDescent="0.3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87"/>
        <v>S</v>
      </c>
      <c r="N777">
        <f t="shared" si="85"/>
        <v>23</v>
      </c>
      <c r="O777" s="3">
        <f t="shared" si="86"/>
        <v>54</v>
      </c>
      <c r="P777">
        <f t="shared" si="88"/>
        <v>0</v>
      </c>
      <c r="Q777" t="str">
        <f t="shared" si="91"/>
        <v>M</v>
      </c>
      <c r="R777">
        <f t="shared" si="89"/>
        <v>5</v>
      </c>
      <c r="S777">
        <f t="shared" si="90"/>
        <v>0</v>
      </c>
      <c r="T777" t="s">
        <v>1753</v>
      </c>
      <c r="U777" t="str">
        <f>VLOOKUP(T777,Sheet3!$A$2:$B$20,2,FALSE)</f>
        <v>Mrs</v>
      </c>
    </row>
    <row r="778" spans="1:21" x14ac:dyDescent="0.3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87"/>
        <v>S</v>
      </c>
      <c r="N778">
        <f t="shared" si="85"/>
        <v>7.75</v>
      </c>
      <c r="O778" s="3">
        <f t="shared" si="86"/>
        <v>18</v>
      </c>
      <c r="P778">
        <f t="shared" si="88"/>
        <v>1</v>
      </c>
      <c r="Q778" t="str">
        <f t="shared" si="91"/>
        <v>M</v>
      </c>
      <c r="R778">
        <f t="shared" si="89"/>
        <v>1</v>
      </c>
      <c r="S778">
        <f t="shared" si="90"/>
        <v>1</v>
      </c>
      <c r="T778" t="s">
        <v>1752</v>
      </c>
      <c r="U778" t="str">
        <f>VLOOKUP(T778,Sheet3!$A$2:$B$20,2,FALSE)</f>
        <v>Mr</v>
      </c>
    </row>
    <row r="779" spans="1:21" x14ac:dyDescent="0.3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87"/>
        <v>Q</v>
      </c>
      <c r="N779">
        <f t="shared" si="85"/>
        <v>7.75</v>
      </c>
      <c r="O779" s="3">
        <f t="shared" si="86"/>
        <v>25.962263610315187</v>
      </c>
      <c r="P779">
        <f t="shared" si="88"/>
        <v>1</v>
      </c>
      <c r="Q779" t="str">
        <f t="shared" si="91"/>
        <v>F</v>
      </c>
      <c r="R779">
        <f t="shared" si="89"/>
        <v>1</v>
      </c>
      <c r="S779">
        <f t="shared" si="90"/>
        <v>1</v>
      </c>
      <c r="T779" t="s">
        <v>1752</v>
      </c>
      <c r="U779" t="str">
        <f>VLOOKUP(T779,Sheet3!$A$2:$B$20,2,FALSE)</f>
        <v>Mr</v>
      </c>
    </row>
    <row r="780" spans="1:21" x14ac:dyDescent="0.3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87"/>
        <v>S</v>
      </c>
      <c r="N780">
        <f t="shared" si="85"/>
        <v>12.475</v>
      </c>
      <c r="O780" s="3">
        <f t="shared" si="86"/>
        <v>5</v>
      </c>
      <c r="P780">
        <f t="shared" si="88"/>
        <v>0</v>
      </c>
      <c r="Q780" t="str">
        <f t="shared" si="91"/>
        <v>M</v>
      </c>
      <c r="R780">
        <f t="shared" si="89"/>
        <v>1</v>
      </c>
      <c r="S780">
        <f t="shared" si="90"/>
        <v>1</v>
      </c>
      <c r="T780" t="s">
        <v>1754</v>
      </c>
      <c r="U780" t="str">
        <f>VLOOKUP(T780,Sheet3!$A$2:$B$20,2,FALSE)</f>
        <v>Miss</v>
      </c>
    </row>
    <row r="781" spans="1:21" x14ac:dyDescent="0.3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87"/>
        <v>Q</v>
      </c>
      <c r="N781">
        <f t="shared" si="85"/>
        <v>7.7374999999999998</v>
      </c>
      <c r="O781" s="3">
        <f t="shared" si="86"/>
        <v>25.962263610315187</v>
      </c>
      <c r="P781">
        <f t="shared" si="88"/>
        <v>1</v>
      </c>
      <c r="Q781" t="str">
        <f t="shared" si="91"/>
        <v>M</v>
      </c>
      <c r="R781">
        <f t="shared" si="89"/>
        <v>1</v>
      </c>
      <c r="S781">
        <f t="shared" si="90"/>
        <v>1</v>
      </c>
      <c r="T781" t="s">
        <v>1752</v>
      </c>
      <c r="U781" t="str">
        <f>VLOOKUP(T781,Sheet3!$A$2:$B$20,2,FALSE)</f>
        <v>Mr</v>
      </c>
    </row>
    <row r="782" spans="1:21" x14ac:dyDescent="0.3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87"/>
        <v>S</v>
      </c>
      <c r="N782">
        <f t="shared" si="85"/>
        <v>211.33750000000001</v>
      </c>
      <c r="O782" s="3">
        <f t="shared" si="86"/>
        <v>43</v>
      </c>
      <c r="P782">
        <f t="shared" si="88"/>
        <v>0</v>
      </c>
      <c r="Q782" t="str">
        <f t="shared" si="91"/>
        <v>B</v>
      </c>
      <c r="R782">
        <f t="shared" si="89"/>
        <v>2</v>
      </c>
      <c r="S782">
        <f t="shared" si="90"/>
        <v>0</v>
      </c>
      <c r="T782" t="s">
        <v>1753</v>
      </c>
      <c r="U782" t="str">
        <f>VLOOKUP(T782,Sheet3!$A$2:$B$20,2,FALSE)</f>
        <v>Mrs</v>
      </c>
    </row>
    <row r="783" spans="1:21" x14ac:dyDescent="0.3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87"/>
        <v>C</v>
      </c>
      <c r="N783">
        <f t="shared" si="85"/>
        <v>7.2291999999999996</v>
      </c>
      <c r="O783" s="3">
        <f t="shared" si="86"/>
        <v>13</v>
      </c>
      <c r="P783">
        <f t="shared" si="88"/>
        <v>0</v>
      </c>
      <c r="Q783" t="str">
        <f t="shared" si="91"/>
        <v>M</v>
      </c>
      <c r="R783">
        <f t="shared" si="89"/>
        <v>1</v>
      </c>
      <c r="S783">
        <f t="shared" si="90"/>
        <v>1</v>
      </c>
      <c r="T783" t="s">
        <v>1754</v>
      </c>
      <c r="U783" t="str">
        <f>VLOOKUP(T783,Sheet3!$A$2:$B$20,2,FALSE)</f>
        <v>Miss</v>
      </c>
    </row>
    <row r="784" spans="1:21" x14ac:dyDescent="0.3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87"/>
        <v>S</v>
      </c>
      <c r="N784">
        <f t="shared" si="85"/>
        <v>57</v>
      </c>
      <c r="O784" s="3">
        <f t="shared" si="86"/>
        <v>17</v>
      </c>
      <c r="P784">
        <f t="shared" si="88"/>
        <v>0</v>
      </c>
      <c r="Q784" t="str">
        <f t="shared" si="91"/>
        <v>B</v>
      </c>
      <c r="R784">
        <f t="shared" si="89"/>
        <v>2</v>
      </c>
      <c r="S784">
        <f t="shared" si="90"/>
        <v>0</v>
      </c>
      <c r="T784" t="s">
        <v>1753</v>
      </c>
      <c r="U784" t="str">
        <f>VLOOKUP(T784,Sheet3!$A$2:$B$20,2,FALSE)</f>
        <v>Mrs</v>
      </c>
    </row>
    <row r="785" spans="1:21" x14ac:dyDescent="0.3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87"/>
        <v>S</v>
      </c>
      <c r="N785">
        <f t="shared" si="85"/>
        <v>30</v>
      </c>
      <c r="O785" s="3">
        <f t="shared" si="86"/>
        <v>29</v>
      </c>
      <c r="P785">
        <f t="shared" si="88"/>
        <v>1</v>
      </c>
      <c r="Q785" t="str">
        <f t="shared" si="91"/>
        <v>D</v>
      </c>
      <c r="R785">
        <f t="shared" si="89"/>
        <v>1</v>
      </c>
      <c r="S785">
        <f t="shared" si="90"/>
        <v>1</v>
      </c>
      <c r="T785" t="s">
        <v>1752</v>
      </c>
      <c r="U785" t="str">
        <f>VLOOKUP(T785,Sheet3!$A$2:$B$20,2,FALSE)</f>
        <v>Mr</v>
      </c>
    </row>
    <row r="786" spans="1:21" x14ac:dyDescent="0.3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87"/>
        <v>S</v>
      </c>
      <c r="N786">
        <f t="shared" si="85"/>
        <v>23.45</v>
      </c>
      <c r="O786" s="3">
        <f t="shared" si="86"/>
        <v>25.962263610315187</v>
      </c>
      <c r="P786">
        <f t="shared" si="88"/>
        <v>1</v>
      </c>
      <c r="Q786" t="str">
        <f t="shared" si="91"/>
        <v>M</v>
      </c>
      <c r="R786">
        <f t="shared" si="89"/>
        <v>4</v>
      </c>
      <c r="S786">
        <f t="shared" si="90"/>
        <v>0</v>
      </c>
      <c r="T786" t="s">
        <v>1752</v>
      </c>
      <c r="U786" t="str">
        <f>VLOOKUP(T786,Sheet3!$A$2:$B$20,2,FALSE)</f>
        <v>Mr</v>
      </c>
    </row>
    <row r="787" spans="1:21" x14ac:dyDescent="0.3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87"/>
        <v>S</v>
      </c>
      <c r="N787">
        <f t="shared" si="85"/>
        <v>7.05</v>
      </c>
      <c r="O787" s="3">
        <f t="shared" si="86"/>
        <v>25</v>
      </c>
      <c r="P787">
        <f t="shared" si="88"/>
        <v>1</v>
      </c>
      <c r="Q787" t="str">
        <f t="shared" si="91"/>
        <v>M</v>
      </c>
      <c r="R787">
        <f t="shared" si="89"/>
        <v>1</v>
      </c>
      <c r="S787">
        <f t="shared" si="90"/>
        <v>1</v>
      </c>
      <c r="T787" t="s">
        <v>1752</v>
      </c>
      <c r="U787" t="str">
        <f>VLOOKUP(T787,Sheet3!$A$2:$B$20,2,FALSE)</f>
        <v>Mr</v>
      </c>
    </row>
    <row r="788" spans="1:21" x14ac:dyDescent="0.3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87"/>
        <v>S</v>
      </c>
      <c r="N788">
        <f t="shared" si="85"/>
        <v>7.25</v>
      </c>
      <c r="O788" s="3">
        <f t="shared" si="86"/>
        <v>25</v>
      </c>
      <c r="P788">
        <f t="shared" si="88"/>
        <v>1</v>
      </c>
      <c r="Q788" t="str">
        <f t="shared" si="91"/>
        <v>M</v>
      </c>
      <c r="R788">
        <f t="shared" si="89"/>
        <v>1</v>
      </c>
      <c r="S788">
        <f t="shared" si="90"/>
        <v>1</v>
      </c>
      <c r="T788" t="s">
        <v>1752</v>
      </c>
      <c r="U788" t="str">
        <f>VLOOKUP(T788,Sheet3!$A$2:$B$20,2,FALSE)</f>
        <v>Mr</v>
      </c>
    </row>
    <row r="789" spans="1:21" x14ac:dyDescent="0.3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87"/>
        <v>S</v>
      </c>
      <c r="N789">
        <f t="shared" si="85"/>
        <v>7.4958</v>
      </c>
      <c r="O789" s="3">
        <f t="shared" si="86"/>
        <v>18</v>
      </c>
      <c r="P789">
        <f t="shared" si="88"/>
        <v>0</v>
      </c>
      <c r="Q789" t="str">
        <f t="shared" si="91"/>
        <v>M</v>
      </c>
      <c r="R789">
        <f t="shared" si="89"/>
        <v>1</v>
      </c>
      <c r="S789">
        <f t="shared" si="90"/>
        <v>1</v>
      </c>
      <c r="T789" t="s">
        <v>1754</v>
      </c>
      <c r="U789" t="str">
        <f>VLOOKUP(T789,Sheet3!$A$2:$B$20,2,FALSE)</f>
        <v>Miss</v>
      </c>
    </row>
    <row r="790" spans="1:21" x14ac:dyDescent="0.3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87"/>
        <v>Q</v>
      </c>
      <c r="N790">
        <f t="shared" si="85"/>
        <v>29.125</v>
      </c>
      <c r="O790" s="3">
        <f t="shared" si="86"/>
        <v>8</v>
      </c>
      <c r="P790">
        <f t="shared" si="88"/>
        <v>1</v>
      </c>
      <c r="Q790" t="str">
        <f t="shared" si="91"/>
        <v>M</v>
      </c>
      <c r="R790">
        <f t="shared" si="89"/>
        <v>6</v>
      </c>
      <c r="S790">
        <f t="shared" si="90"/>
        <v>0</v>
      </c>
      <c r="T790" t="s">
        <v>1755</v>
      </c>
      <c r="U790" t="str">
        <f>VLOOKUP(T790,Sheet3!$A$2:$B$20,2,FALSE)</f>
        <v>Master</v>
      </c>
    </row>
    <row r="791" spans="1:21" x14ac:dyDescent="0.3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87"/>
        <v>S</v>
      </c>
      <c r="N791">
        <f t="shared" si="85"/>
        <v>20.574999999999999</v>
      </c>
      <c r="O791" s="3">
        <f t="shared" si="86"/>
        <v>1</v>
      </c>
      <c r="P791">
        <f t="shared" si="88"/>
        <v>1</v>
      </c>
      <c r="Q791" t="str">
        <f t="shared" si="91"/>
        <v>M</v>
      </c>
      <c r="R791">
        <f t="shared" si="89"/>
        <v>4</v>
      </c>
      <c r="S791">
        <f t="shared" si="90"/>
        <v>0</v>
      </c>
      <c r="T791" t="s">
        <v>1755</v>
      </c>
      <c r="U791" t="str">
        <f>VLOOKUP(T791,Sheet3!$A$2:$B$20,2,FALSE)</f>
        <v>Master</v>
      </c>
    </row>
    <row r="792" spans="1:21" x14ac:dyDescent="0.3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87"/>
        <v>C</v>
      </c>
      <c r="N792">
        <f t="shared" si="85"/>
        <v>79.2</v>
      </c>
      <c r="O792" s="3">
        <f t="shared" si="86"/>
        <v>46</v>
      </c>
      <c r="P792">
        <f t="shared" si="88"/>
        <v>1</v>
      </c>
      <c r="Q792" t="str">
        <f t="shared" si="91"/>
        <v>B</v>
      </c>
      <c r="R792">
        <f t="shared" si="89"/>
        <v>1</v>
      </c>
      <c r="S792">
        <f t="shared" si="90"/>
        <v>1</v>
      </c>
      <c r="T792" t="s">
        <v>1752</v>
      </c>
      <c r="U792" t="str">
        <f>VLOOKUP(T792,Sheet3!$A$2:$B$20,2,FALSE)</f>
        <v>Mr</v>
      </c>
    </row>
    <row r="793" spans="1:21" x14ac:dyDescent="0.3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87"/>
        <v>Q</v>
      </c>
      <c r="N793">
        <f t="shared" si="85"/>
        <v>7.75</v>
      </c>
      <c r="O793" s="3">
        <f t="shared" si="86"/>
        <v>25.962263610315187</v>
      </c>
      <c r="P793">
        <f t="shared" si="88"/>
        <v>1</v>
      </c>
      <c r="Q793" t="str">
        <f t="shared" si="91"/>
        <v>M</v>
      </c>
      <c r="R793">
        <f t="shared" si="89"/>
        <v>1</v>
      </c>
      <c r="S793">
        <f t="shared" si="90"/>
        <v>1</v>
      </c>
      <c r="T793" t="s">
        <v>1752</v>
      </c>
      <c r="U793" t="str">
        <f>VLOOKUP(T793,Sheet3!$A$2:$B$20,2,FALSE)</f>
        <v>Mr</v>
      </c>
    </row>
    <row r="794" spans="1:21" x14ac:dyDescent="0.3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87"/>
        <v>S</v>
      </c>
      <c r="N794">
        <f t="shared" si="85"/>
        <v>26</v>
      </c>
      <c r="O794" s="3">
        <f t="shared" si="86"/>
        <v>16</v>
      </c>
      <c r="P794">
        <f t="shared" si="88"/>
        <v>1</v>
      </c>
      <c r="Q794" t="str">
        <f t="shared" si="91"/>
        <v>M</v>
      </c>
      <c r="R794">
        <f t="shared" si="89"/>
        <v>1</v>
      </c>
      <c r="S794">
        <f t="shared" si="90"/>
        <v>1</v>
      </c>
      <c r="T794" t="s">
        <v>1752</v>
      </c>
      <c r="U794" t="str">
        <f>VLOOKUP(T794,Sheet3!$A$2:$B$20,2,FALSE)</f>
        <v>Mr</v>
      </c>
    </row>
    <row r="795" spans="1:21" x14ac:dyDescent="0.3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87"/>
        <v>S</v>
      </c>
      <c r="N795">
        <f t="shared" si="85"/>
        <v>69.55</v>
      </c>
      <c r="O795" s="3">
        <f t="shared" si="86"/>
        <v>22.185328947368422</v>
      </c>
      <c r="P795">
        <f t="shared" si="88"/>
        <v>0</v>
      </c>
      <c r="Q795" t="str">
        <f t="shared" si="91"/>
        <v>M</v>
      </c>
      <c r="R795">
        <f t="shared" si="89"/>
        <v>11</v>
      </c>
      <c r="S795">
        <f t="shared" si="90"/>
        <v>0</v>
      </c>
      <c r="T795" t="s">
        <v>1754</v>
      </c>
      <c r="U795" t="str">
        <f>VLOOKUP(T795,Sheet3!$A$2:$B$20,2,FALSE)</f>
        <v>Miss</v>
      </c>
    </row>
    <row r="796" spans="1:21" x14ac:dyDescent="0.3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87"/>
        <v>C</v>
      </c>
      <c r="N796">
        <f t="shared" si="85"/>
        <v>30.695799999999998</v>
      </c>
      <c r="O796" s="3">
        <f t="shared" si="86"/>
        <v>41.029271523178807</v>
      </c>
      <c r="P796">
        <f t="shared" si="88"/>
        <v>1</v>
      </c>
      <c r="Q796" t="str">
        <f t="shared" si="91"/>
        <v>M</v>
      </c>
      <c r="R796">
        <f t="shared" si="89"/>
        <v>1</v>
      </c>
      <c r="S796">
        <f t="shared" si="90"/>
        <v>1</v>
      </c>
      <c r="T796" t="s">
        <v>1752</v>
      </c>
      <c r="U796" t="str">
        <f>VLOOKUP(T796,Sheet3!$A$2:$B$20,2,FALSE)</f>
        <v>Mr</v>
      </c>
    </row>
    <row r="797" spans="1:21" x14ac:dyDescent="0.3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87"/>
        <v>S</v>
      </c>
      <c r="N797">
        <f t="shared" si="85"/>
        <v>7.8958000000000004</v>
      </c>
      <c r="O797" s="3">
        <f t="shared" si="86"/>
        <v>25</v>
      </c>
      <c r="P797">
        <f t="shared" si="88"/>
        <v>1</v>
      </c>
      <c r="Q797" t="str">
        <f t="shared" si="91"/>
        <v>M</v>
      </c>
      <c r="R797">
        <f t="shared" si="89"/>
        <v>1</v>
      </c>
      <c r="S797">
        <f t="shared" si="90"/>
        <v>1</v>
      </c>
      <c r="T797" t="s">
        <v>1752</v>
      </c>
      <c r="U797" t="str">
        <f>VLOOKUP(T797,Sheet3!$A$2:$B$20,2,FALSE)</f>
        <v>Mr</v>
      </c>
    </row>
    <row r="798" spans="1:21" x14ac:dyDescent="0.3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87"/>
        <v>S</v>
      </c>
      <c r="N798">
        <f t="shared" si="85"/>
        <v>13</v>
      </c>
      <c r="O798" s="3">
        <f t="shared" si="86"/>
        <v>39</v>
      </c>
      <c r="P798">
        <f t="shared" si="88"/>
        <v>1</v>
      </c>
      <c r="Q798" t="str">
        <f t="shared" si="91"/>
        <v>M</v>
      </c>
      <c r="R798">
        <f t="shared" si="89"/>
        <v>1</v>
      </c>
      <c r="S798">
        <f t="shared" si="90"/>
        <v>1</v>
      </c>
      <c r="T798" t="s">
        <v>1752</v>
      </c>
      <c r="U798" t="str">
        <f>VLOOKUP(T798,Sheet3!$A$2:$B$20,2,FALSE)</f>
        <v>Mr</v>
      </c>
    </row>
    <row r="799" spans="1:21" x14ac:dyDescent="0.3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87"/>
        <v>S</v>
      </c>
      <c r="N799">
        <f t="shared" si="85"/>
        <v>25.929200000000002</v>
      </c>
      <c r="O799" s="3">
        <f t="shared" si="86"/>
        <v>49</v>
      </c>
      <c r="P799">
        <f t="shared" si="88"/>
        <v>0</v>
      </c>
      <c r="Q799" t="str">
        <f t="shared" si="91"/>
        <v>D</v>
      </c>
      <c r="R799">
        <f t="shared" si="89"/>
        <v>1</v>
      </c>
      <c r="S799">
        <f t="shared" si="90"/>
        <v>1</v>
      </c>
      <c r="T799" t="s">
        <v>1758</v>
      </c>
      <c r="U799" t="str">
        <f>VLOOKUP(T799,Sheet3!$A$2:$B$20,2,FALSE)</f>
        <v>Royalty</v>
      </c>
    </row>
    <row r="800" spans="1:21" x14ac:dyDescent="0.3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87"/>
        <v>S</v>
      </c>
      <c r="N800">
        <f t="shared" si="85"/>
        <v>8.6832999999999991</v>
      </c>
      <c r="O800" s="3">
        <f t="shared" si="86"/>
        <v>31</v>
      </c>
      <c r="P800">
        <f t="shared" si="88"/>
        <v>0</v>
      </c>
      <c r="Q800" t="str">
        <f t="shared" si="91"/>
        <v>M</v>
      </c>
      <c r="R800">
        <f t="shared" si="89"/>
        <v>1</v>
      </c>
      <c r="S800">
        <f t="shared" si="90"/>
        <v>1</v>
      </c>
      <c r="T800" t="s">
        <v>1753</v>
      </c>
      <c r="U800" t="str">
        <f>VLOOKUP(T800,Sheet3!$A$2:$B$20,2,FALSE)</f>
        <v>Mrs</v>
      </c>
    </row>
    <row r="801" spans="1:21" x14ac:dyDescent="0.3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87"/>
        <v>C</v>
      </c>
      <c r="N801">
        <f t="shared" si="85"/>
        <v>7.2291999999999996</v>
      </c>
      <c r="O801" s="3">
        <f t="shared" si="86"/>
        <v>30</v>
      </c>
      <c r="P801">
        <f t="shared" si="88"/>
        <v>1</v>
      </c>
      <c r="Q801" t="str">
        <f t="shared" si="91"/>
        <v>M</v>
      </c>
      <c r="R801">
        <f t="shared" si="89"/>
        <v>1</v>
      </c>
      <c r="S801">
        <f t="shared" si="90"/>
        <v>1</v>
      </c>
      <c r="T801" t="s">
        <v>1752</v>
      </c>
      <c r="U801" t="str">
        <f>VLOOKUP(T801,Sheet3!$A$2:$B$20,2,FALSE)</f>
        <v>Mr</v>
      </c>
    </row>
    <row r="802" spans="1:21" x14ac:dyDescent="0.3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87"/>
        <v>S</v>
      </c>
      <c r="N802">
        <f t="shared" si="85"/>
        <v>24.15</v>
      </c>
      <c r="O802" s="3">
        <f t="shared" si="86"/>
        <v>30</v>
      </c>
      <c r="P802">
        <f t="shared" si="88"/>
        <v>0</v>
      </c>
      <c r="Q802" t="str">
        <f t="shared" si="91"/>
        <v>M</v>
      </c>
      <c r="R802">
        <f t="shared" si="89"/>
        <v>3</v>
      </c>
      <c r="S802">
        <f t="shared" si="90"/>
        <v>0</v>
      </c>
      <c r="T802" t="s">
        <v>1753</v>
      </c>
      <c r="U802" t="str">
        <f>VLOOKUP(T802,Sheet3!$A$2:$B$20,2,FALSE)</f>
        <v>Mrs</v>
      </c>
    </row>
    <row r="803" spans="1:21" x14ac:dyDescent="0.3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87"/>
        <v>S</v>
      </c>
      <c r="N803">
        <f t="shared" si="85"/>
        <v>13</v>
      </c>
      <c r="O803" s="3">
        <f t="shared" si="86"/>
        <v>34</v>
      </c>
      <c r="P803">
        <f t="shared" si="88"/>
        <v>1</v>
      </c>
      <c r="Q803" t="str">
        <f t="shared" si="91"/>
        <v>M</v>
      </c>
      <c r="R803">
        <f t="shared" si="89"/>
        <v>1</v>
      </c>
      <c r="S803">
        <f t="shared" si="90"/>
        <v>1</v>
      </c>
      <c r="T803" t="s">
        <v>1752</v>
      </c>
      <c r="U803" t="str">
        <f>VLOOKUP(T803,Sheet3!$A$2:$B$20,2,FALSE)</f>
        <v>Mr</v>
      </c>
    </row>
    <row r="804" spans="1:21" x14ac:dyDescent="0.3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87"/>
        <v>S</v>
      </c>
      <c r="N804">
        <f t="shared" si="85"/>
        <v>26.25</v>
      </c>
      <c r="O804" s="3">
        <f t="shared" si="86"/>
        <v>31</v>
      </c>
      <c r="P804">
        <f t="shared" si="88"/>
        <v>0</v>
      </c>
      <c r="Q804" t="str">
        <f t="shared" si="91"/>
        <v>M</v>
      </c>
      <c r="R804">
        <f t="shared" si="89"/>
        <v>3</v>
      </c>
      <c r="S804">
        <f t="shared" si="90"/>
        <v>0</v>
      </c>
      <c r="T804" t="s">
        <v>1753</v>
      </c>
      <c r="U804" t="str">
        <f>VLOOKUP(T804,Sheet3!$A$2:$B$20,2,FALSE)</f>
        <v>Mrs</v>
      </c>
    </row>
    <row r="805" spans="1:21" x14ac:dyDescent="0.3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87"/>
        <v>S</v>
      </c>
      <c r="N805">
        <f t="shared" si="85"/>
        <v>120</v>
      </c>
      <c r="O805" s="3">
        <f t="shared" si="86"/>
        <v>11</v>
      </c>
      <c r="P805">
        <f t="shared" si="88"/>
        <v>1</v>
      </c>
      <c r="Q805" t="str">
        <f t="shared" si="91"/>
        <v>B</v>
      </c>
      <c r="R805">
        <f t="shared" si="89"/>
        <v>4</v>
      </c>
      <c r="S805">
        <f t="shared" si="90"/>
        <v>0</v>
      </c>
      <c r="T805" t="s">
        <v>1755</v>
      </c>
      <c r="U805" t="str">
        <f>VLOOKUP(T805,Sheet3!$A$2:$B$20,2,FALSE)</f>
        <v>Master</v>
      </c>
    </row>
    <row r="806" spans="1:21" x14ac:dyDescent="0.3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87"/>
        <v>C</v>
      </c>
      <c r="N806">
        <f t="shared" si="85"/>
        <v>8.5167000000000002</v>
      </c>
      <c r="O806" s="3">
        <f t="shared" si="86"/>
        <v>0.42</v>
      </c>
      <c r="P806">
        <f t="shared" si="88"/>
        <v>1</v>
      </c>
      <c r="Q806" t="str">
        <f t="shared" si="91"/>
        <v>M</v>
      </c>
      <c r="R806">
        <f t="shared" si="89"/>
        <v>2</v>
      </c>
      <c r="S806">
        <f t="shared" si="90"/>
        <v>0</v>
      </c>
      <c r="T806" t="s">
        <v>1755</v>
      </c>
      <c r="U806" t="str">
        <f>VLOOKUP(T806,Sheet3!$A$2:$B$20,2,FALSE)</f>
        <v>Master</v>
      </c>
    </row>
    <row r="807" spans="1:21" x14ac:dyDescent="0.3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87"/>
        <v>S</v>
      </c>
      <c r="N807">
        <f t="shared" si="85"/>
        <v>6.9749999999999996</v>
      </c>
      <c r="O807" s="3">
        <f t="shared" si="86"/>
        <v>27</v>
      </c>
      <c r="P807">
        <f t="shared" si="88"/>
        <v>1</v>
      </c>
      <c r="Q807" t="str">
        <f t="shared" si="91"/>
        <v>M</v>
      </c>
      <c r="R807">
        <f t="shared" si="89"/>
        <v>1</v>
      </c>
      <c r="S807">
        <f t="shared" si="90"/>
        <v>1</v>
      </c>
      <c r="T807" t="s">
        <v>1752</v>
      </c>
      <c r="U807" t="str">
        <f>VLOOKUP(T807,Sheet3!$A$2:$B$20,2,FALSE)</f>
        <v>Mr</v>
      </c>
    </row>
    <row r="808" spans="1:21" x14ac:dyDescent="0.3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87"/>
        <v>S</v>
      </c>
      <c r="N808">
        <f t="shared" si="85"/>
        <v>7.7750000000000004</v>
      </c>
      <c r="O808" s="3">
        <f t="shared" si="86"/>
        <v>31</v>
      </c>
      <c r="P808">
        <f t="shared" si="88"/>
        <v>1</v>
      </c>
      <c r="Q808" t="str">
        <f t="shared" si="91"/>
        <v>M</v>
      </c>
      <c r="R808">
        <f t="shared" si="89"/>
        <v>1</v>
      </c>
      <c r="S808">
        <f t="shared" si="90"/>
        <v>1</v>
      </c>
      <c r="T808" t="s">
        <v>1752</v>
      </c>
      <c r="U808" t="str">
        <f>VLOOKUP(T808,Sheet3!$A$2:$B$20,2,FALSE)</f>
        <v>Mr</v>
      </c>
    </row>
    <row r="809" spans="1:21" x14ac:dyDescent="0.3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87"/>
        <v>S</v>
      </c>
      <c r="N809">
        <f t="shared" si="85"/>
        <v>0</v>
      </c>
      <c r="O809" s="3">
        <f t="shared" si="86"/>
        <v>39</v>
      </c>
      <c r="P809">
        <f t="shared" si="88"/>
        <v>1</v>
      </c>
      <c r="Q809" t="str">
        <f t="shared" si="91"/>
        <v>A</v>
      </c>
      <c r="R809">
        <f t="shared" si="89"/>
        <v>1</v>
      </c>
      <c r="S809">
        <f t="shared" si="90"/>
        <v>1</v>
      </c>
      <c r="T809" t="s">
        <v>1752</v>
      </c>
      <c r="U809" t="str">
        <f>VLOOKUP(T809,Sheet3!$A$2:$B$20,2,FALSE)</f>
        <v>Mr</v>
      </c>
    </row>
    <row r="810" spans="1:21" x14ac:dyDescent="0.3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87"/>
        <v>S</v>
      </c>
      <c r="N810">
        <f t="shared" si="85"/>
        <v>7.7750000000000004</v>
      </c>
      <c r="O810" s="3">
        <f t="shared" si="86"/>
        <v>18</v>
      </c>
      <c r="P810">
        <f t="shared" si="88"/>
        <v>0</v>
      </c>
      <c r="Q810" t="str">
        <f t="shared" si="91"/>
        <v>M</v>
      </c>
      <c r="R810">
        <f t="shared" si="89"/>
        <v>1</v>
      </c>
      <c r="S810">
        <f t="shared" si="90"/>
        <v>1</v>
      </c>
      <c r="T810" t="s">
        <v>1754</v>
      </c>
      <c r="U810" t="str">
        <f>VLOOKUP(T810,Sheet3!$A$2:$B$20,2,FALSE)</f>
        <v>Miss</v>
      </c>
    </row>
    <row r="811" spans="1:21" x14ac:dyDescent="0.3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87"/>
        <v>S</v>
      </c>
      <c r="N811">
        <f t="shared" si="85"/>
        <v>13</v>
      </c>
      <c r="O811" s="3">
        <f t="shared" si="86"/>
        <v>39</v>
      </c>
      <c r="P811">
        <f t="shared" si="88"/>
        <v>1</v>
      </c>
      <c r="Q811" t="str">
        <f t="shared" si="91"/>
        <v>M</v>
      </c>
      <c r="R811">
        <f t="shared" si="89"/>
        <v>1</v>
      </c>
      <c r="S811">
        <f t="shared" si="90"/>
        <v>1</v>
      </c>
      <c r="T811" t="s">
        <v>1752</v>
      </c>
      <c r="U811" t="str">
        <f>VLOOKUP(T811,Sheet3!$A$2:$B$20,2,FALSE)</f>
        <v>Mr</v>
      </c>
    </row>
    <row r="812" spans="1:21" x14ac:dyDescent="0.3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87"/>
        <v>S</v>
      </c>
      <c r="N812">
        <f t="shared" si="85"/>
        <v>53.1</v>
      </c>
      <c r="O812" s="3">
        <f t="shared" si="86"/>
        <v>33</v>
      </c>
      <c r="P812">
        <f t="shared" si="88"/>
        <v>0</v>
      </c>
      <c r="Q812" t="str">
        <f t="shared" si="91"/>
        <v>E</v>
      </c>
      <c r="R812">
        <f t="shared" si="89"/>
        <v>2</v>
      </c>
      <c r="S812">
        <f t="shared" si="90"/>
        <v>0</v>
      </c>
      <c r="T812" t="s">
        <v>1753</v>
      </c>
      <c r="U812" t="str">
        <f>VLOOKUP(T812,Sheet3!$A$2:$B$20,2,FALSE)</f>
        <v>Mrs</v>
      </c>
    </row>
    <row r="813" spans="1:21" x14ac:dyDescent="0.3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87"/>
        <v>S</v>
      </c>
      <c r="N813">
        <f t="shared" si="85"/>
        <v>7.8875000000000002</v>
      </c>
      <c r="O813" s="3">
        <f t="shared" si="86"/>
        <v>26</v>
      </c>
      <c r="P813">
        <f t="shared" si="88"/>
        <v>1</v>
      </c>
      <c r="Q813" t="str">
        <f t="shared" si="91"/>
        <v>M</v>
      </c>
      <c r="R813">
        <f t="shared" si="89"/>
        <v>1</v>
      </c>
      <c r="S813">
        <f t="shared" si="90"/>
        <v>1</v>
      </c>
      <c r="T813" t="s">
        <v>1752</v>
      </c>
      <c r="U813" t="str">
        <f>VLOOKUP(T813,Sheet3!$A$2:$B$20,2,FALSE)</f>
        <v>Mr</v>
      </c>
    </row>
    <row r="814" spans="1:21" x14ac:dyDescent="0.3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87"/>
        <v>S</v>
      </c>
      <c r="N814">
        <f t="shared" si="85"/>
        <v>24.15</v>
      </c>
      <c r="O814" s="3">
        <f t="shared" si="86"/>
        <v>39</v>
      </c>
      <c r="P814">
        <f t="shared" si="88"/>
        <v>1</v>
      </c>
      <c r="Q814" t="str">
        <f t="shared" si="91"/>
        <v>M</v>
      </c>
      <c r="R814">
        <f t="shared" si="89"/>
        <v>1</v>
      </c>
      <c r="S814">
        <f t="shared" si="90"/>
        <v>1</v>
      </c>
      <c r="T814" t="s">
        <v>1752</v>
      </c>
      <c r="U814" t="str">
        <f>VLOOKUP(T814,Sheet3!$A$2:$B$20,2,FALSE)</f>
        <v>Mr</v>
      </c>
    </row>
    <row r="815" spans="1:21" x14ac:dyDescent="0.3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87"/>
        <v>S</v>
      </c>
      <c r="N815">
        <f t="shared" si="85"/>
        <v>10.5</v>
      </c>
      <c r="O815" s="3">
        <f t="shared" si="86"/>
        <v>35</v>
      </c>
      <c r="P815">
        <f t="shared" si="88"/>
        <v>1</v>
      </c>
      <c r="Q815" t="str">
        <f t="shared" si="91"/>
        <v>M</v>
      </c>
      <c r="R815">
        <f t="shared" si="89"/>
        <v>1</v>
      </c>
      <c r="S815">
        <f t="shared" si="90"/>
        <v>1</v>
      </c>
      <c r="T815" t="s">
        <v>1752</v>
      </c>
      <c r="U815" t="str">
        <f>VLOOKUP(T815,Sheet3!$A$2:$B$20,2,FALSE)</f>
        <v>Mr</v>
      </c>
    </row>
    <row r="816" spans="1:21" x14ac:dyDescent="0.3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87"/>
        <v>S</v>
      </c>
      <c r="N816">
        <f t="shared" si="85"/>
        <v>31.274999999999999</v>
      </c>
      <c r="O816" s="3">
        <f t="shared" si="86"/>
        <v>6</v>
      </c>
      <c r="P816">
        <f t="shared" si="88"/>
        <v>0</v>
      </c>
      <c r="Q816" t="str">
        <f t="shared" si="91"/>
        <v>M</v>
      </c>
      <c r="R816">
        <f t="shared" si="89"/>
        <v>7</v>
      </c>
      <c r="S816">
        <f t="shared" si="90"/>
        <v>0</v>
      </c>
      <c r="T816" t="s">
        <v>1754</v>
      </c>
      <c r="U816" t="str">
        <f>VLOOKUP(T816,Sheet3!$A$2:$B$20,2,FALSE)</f>
        <v>Miss</v>
      </c>
    </row>
    <row r="817" spans="1:21" x14ac:dyDescent="0.3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87"/>
        <v>S</v>
      </c>
      <c r="N817">
        <f t="shared" si="85"/>
        <v>8.0500000000000007</v>
      </c>
      <c r="O817" s="3">
        <f t="shared" si="86"/>
        <v>30.5</v>
      </c>
      <c r="P817">
        <f t="shared" si="88"/>
        <v>1</v>
      </c>
      <c r="Q817" t="str">
        <f t="shared" si="91"/>
        <v>M</v>
      </c>
      <c r="R817">
        <f t="shared" si="89"/>
        <v>1</v>
      </c>
      <c r="S817">
        <f t="shared" si="90"/>
        <v>1</v>
      </c>
      <c r="T817" t="s">
        <v>1752</v>
      </c>
      <c r="U817" t="str">
        <f>VLOOKUP(T817,Sheet3!$A$2:$B$20,2,FALSE)</f>
        <v>Mr</v>
      </c>
    </row>
    <row r="818" spans="1:21" x14ac:dyDescent="0.3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87"/>
        <v>S</v>
      </c>
      <c r="N818">
        <f t="shared" si="85"/>
        <v>0</v>
      </c>
      <c r="O818" s="3">
        <f t="shared" si="86"/>
        <v>41.029271523178807</v>
      </c>
      <c r="P818">
        <f t="shared" si="88"/>
        <v>1</v>
      </c>
      <c r="Q818" t="str">
        <f t="shared" si="91"/>
        <v>B</v>
      </c>
      <c r="R818">
        <f t="shared" si="89"/>
        <v>1</v>
      </c>
      <c r="S818">
        <f t="shared" si="90"/>
        <v>1</v>
      </c>
      <c r="T818" t="s">
        <v>1752</v>
      </c>
      <c r="U818" t="str">
        <f>VLOOKUP(T818,Sheet3!$A$2:$B$20,2,FALSE)</f>
        <v>Mr</v>
      </c>
    </row>
    <row r="819" spans="1:21" x14ac:dyDescent="0.3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87"/>
        <v>S</v>
      </c>
      <c r="N819">
        <f t="shared" si="85"/>
        <v>7.9249999999999998</v>
      </c>
      <c r="O819" s="3">
        <f t="shared" si="86"/>
        <v>23</v>
      </c>
      <c r="P819">
        <f t="shared" si="88"/>
        <v>0</v>
      </c>
      <c r="Q819" t="str">
        <f t="shared" si="91"/>
        <v>M</v>
      </c>
      <c r="R819">
        <f t="shared" si="89"/>
        <v>1</v>
      </c>
      <c r="S819">
        <f t="shared" si="90"/>
        <v>1</v>
      </c>
      <c r="T819" t="s">
        <v>1754</v>
      </c>
      <c r="U819" t="str">
        <f>VLOOKUP(T819,Sheet3!$A$2:$B$20,2,FALSE)</f>
        <v>Miss</v>
      </c>
    </row>
    <row r="820" spans="1:21" x14ac:dyDescent="0.3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87"/>
        <v>C</v>
      </c>
      <c r="N820">
        <f t="shared" si="85"/>
        <v>37.004199999999997</v>
      </c>
      <c r="O820" s="3">
        <f t="shared" si="86"/>
        <v>31</v>
      </c>
      <c r="P820">
        <f t="shared" si="88"/>
        <v>1</v>
      </c>
      <c r="Q820" t="str">
        <f t="shared" si="91"/>
        <v>M</v>
      </c>
      <c r="R820">
        <f t="shared" si="89"/>
        <v>3</v>
      </c>
      <c r="S820">
        <f t="shared" si="90"/>
        <v>0</v>
      </c>
      <c r="T820" t="s">
        <v>1752</v>
      </c>
      <c r="U820" t="str">
        <f>VLOOKUP(T820,Sheet3!$A$2:$B$20,2,FALSE)</f>
        <v>Mr</v>
      </c>
    </row>
    <row r="821" spans="1:21" x14ac:dyDescent="0.3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87"/>
        <v>S</v>
      </c>
      <c r="N821">
        <f t="shared" si="85"/>
        <v>6.45</v>
      </c>
      <c r="O821" s="3">
        <f t="shared" si="86"/>
        <v>43</v>
      </c>
      <c r="P821">
        <f t="shared" si="88"/>
        <v>1</v>
      </c>
      <c r="Q821" t="str">
        <f t="shared" si="91"/>
        <v>M</v>
      </c>
      <c r="R821">
        <f t="shared" si="89"/>
        <v>1</v>
      </c>
      <c r="S821">
        <f t="shared" si="90"/>
        <v>1</v>
      </c>
      <c r="T821" t="s">
        <v>1752</v>
      </c>
      <c r="U821" t="str">
        <f>VLOOKUP(T821,Sheet3!$A$2:$B$20,2,FALSE)</f>
        <v>Mr</v>
      </c>
    </row>
    <row r="822" spans="1:21" x14ac:dyDescent="0.3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87"/>
        <v>S</v>
      </c>
      <c r="N822">
        <f t="shared" si="85"/>
        <v>27.9</v>
      </c>
      <c r="O822" s="3">
        <f t="shared" si="86"/>
        <v>10</v>
      </c>
      <c r="P822">
        <f t="shared" si="88"/>
        <v>1</v>
      </c>
      <c r="Q822" t="str">
        <f t="shared" si="91"/>
        <v>M</v>
      </c>
      <c r="R822">
        <f t="shared" si="89"/>
        <v>6</v>
      </c>
      <c r="S822">
        <f t="shared" si="90"/>
        <v>0</v>
      </c>
      <c r="T822" t="s">
        <v>1755</v>
      </c>
      <c r="U822" t="str">
        <f>VLOOKUP(T822,Sheet3!$A$2:$B$20,2,FALSE)</f>
        <v>Master</v>
      </c>
    </row>
    <row r="823" spans="1:21" x14ac:dyDescent="0.3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87"/>
        <v>S</v>
      </c>
      <c r="N823">
        <f t="shared" si="85"/>
        <v>93.5</v>
      </c>
      <c r="O823" s="3">
        <f t="shared" si="86"/>
        <v>52</v>
      </c>
      <c r="P823">
        <f t="shared" si="88"/>
        <v>0</v>
      </c>
      <c r="Q823" t="str">
        <f t="shared" si="91"/>
        <v>B</v>
      </c>
      <c r="R823">
        <f t="shared" si="89"/>
        <v>3</v>
      </c>
      <c r="S823">
        <f t="shared" si="90"/>
        <v>0</v>
      </c>
      <c r="T823" t="s">
        <v>1753</v>
      </c>
      <c r="U823" t="str">
        <f>VLOOKUP(T823,Sheet3!$A$2:$B$20,2,FALSE)</f>
        <v>Mrs</v>
      </c>
    </row>
    <row r="824" spans="1:21" x14ac:dyDescent="0.3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87"/>
        <v>S</v>
      </c>
      <c r="N824">
        <f t="shared" si="85"/>
        <v>8.6624999999999996</v>
      </c>
      <c r="O824" s="3">
        <f t="shared" si="86"/>
        <v>27</v>
      </c>
      <c r="P824">
        <f t="shared" si="88"/>
        <v>1</v>
      </c>
      <c r="Q824" t="str">
        <f t="shared" si="91"/>
        <v>M</v>
      </c>
      <c r="R824">
        <f t="shared" si="89"/>
        <v>1</v>
      </c>
      <c r="S824">
        <f t="shared" si="90"/>
        <v>1</v>
      </c>
      <c r="T824" t="s">
        <v>1752</v>
      </c>
      <c r="U824" t="str">
        <f>VLOOKUP(T824,Sheet3!$A$2:$B$20,2,FALSE)</f>
        <v>Mr</v>
      </c>
    </row>
    <row r="825" spans="1:21" x14ac:dyDescent="0.3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87"/>
        <v>S</v>
      </c>
      <c r="N825">
        <f t="shared" si="85"/>
        <v>0</v>
      </c>
      <c r="O825" s="3">
        <f t="shared" si="86"/>
        <v>38</v>
      </c>
      <c r="P825">
        <f t="shared" si="88"/>
        <v>1</v>
      </c>
      <c r="Q825" t="str">
        <f t="shared" si="91"/>
        <v>M</v>
      </c>
      <c r="R825">
        <f t="shared" si="89"/>
        <v>1</v>
      </c>
      <c r="S825">
        <f t="shared" si="90"/>
        <v>1</v>
      </c>
      <c r="T825" t="s">
        <v>1768</v>
      </c>
      <c r="U825" t="str">
        <f>VLOOKUP(T825,Sheet3!$A$2:$B$20,2,FALSE)</f>
        <v>Royalty</v>
      </c>
    </row>
    <row r="826" spans="1:21" x14ac:dyDescent="0.3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87"/>
        <v>S</v>
      </c>
      <c r="N826">
        <f t="shared" si="85"/>
        <v>12.475</v>
      </c>
      <c r="O826" s="3">
        <f t="shared" si="86"/>
        <v>27</v>
      </c>
      <c r="P826">
        <f t="shared" si="88"/>
        <v>0</v>
      </c>
      <c r="Q826" t="str">
        <f t="shared" si="91"/>
        <v>E</v>
      </c>
      <c r="R826">
        <f t="shared" si="89"/>
        <v>2</v>
      </c>
      <c r="S826">
        <f t="shared" si="90"/>
        <v>0</v>
      </c>
      <c r="T826" t="s">
        <v>1753</v>
      </c>
      <c r="U826" t="str">
        <f>VLOOKUP(T826,Sheet3!$A$2:$B$20,2,FALSE)</f>
        <v>Mrs</v>
      </c>
    </row>
    <row r="827" spans="1:21" x14ac:dyDescent="0.3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87"/>
        <v>S</v>
      </c>
      <c r="N827">
        <f t="shared" si="85"/>
        <v>39.6875</v>
      </c>
      <c r="O827" s="3">
        <f t="shared" si="86"/>
        <v>2</v>
      </c>
      <c r="P827">
        <f t="shared" si="88"/>
        <v>1</v>
      </c>
      <c r="Q827" t="str">
        <f t="shared" si="91"/>
        <v>M</v>
      </c>
      <c r="R827">
        <f t="shared" si="89"/>
        <v>6</v>
      </c>
      <c r="S827">
        <f t="shared" si="90"/>
        <v>0</v>
      </c>
      <c r="T827" t="s">
        <v>1755</v>
      </c>
      <c r="U827" t="str">
        <f>VLOOKUP(T827,Sheet3!$A$2:$B$20,2,FALSE)</f>
        <v>Master</v>
      </c>
    </row>
    <row r="828" spans="1:21" x14ac:dyDescent="0.3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87"/>
        <v>Q</v>
      </c>
      <c r="N828">
        <f t="shared" si="85"/>
        <v>6.95</v>
      </c>
      <c r="O828" s="3">
        <f t="shared" si="86"/>
        <v>25.962263610315187</v>
      </c>
      <c r="P828">
        <f t="shared" si="88"/>
        <v>1</v>
      </c>
      <c r="Q828" t="str">
        <f t="shared" si="91"/>
        <v>M</v>
      </c>
      <c r="R828">
        <f t="shared" si="89"/>
        <v>1</v>
      </c>
      <c r="S828">
        <f t="shared" si="90"/>
        <v>1</v>
      </c>
      <c r="T828" t="s">
        <v>1752</v>
      </c>
      <c r="U828" t="str">
        <f>VLOOKUP(T828,Sheet3!$A$2:$B$20,2,FALSE)</f>
        <v>Mr</v>
      </c>
    </row>
    <row r="829" spans="1:21" x14ac:dyDescent="0.3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87"/>
        <v>S</v>
      </c>
      <c r="N829">
        <f t="shared" si="85"/>
        <v>56.495800000000003</v>
      </c>
      <c r="O829" s="3">
        <f t="shared" si="86"/>
        <v>25.962263610315187</v>
      </c>
      <c r="P829">
        <f t="shared" si="88"/>
        <v>1</v>
      </c>
      <c r="Q829" t="str">
        <f t="shared" si="91"/>
        <v>M</v>
      </c>
      <c r="R829">
        <f t="shared" si="89"/>
        <v>1</v>
      </c>
      <c r="S829">
        <f t="shared" si="90"/>
        <v>1</v>
      </c>
      <c r="T829" t="s">
        <v>1752</v>
      </c>
      <c r="U829" t="str">
        <f>VLOOKUP(T829,Sheet3!$A$2:$B$20,2,FALSE)</f>
        <v>Mr</v>
      </c>
    </row>
    <row r="830" spans="1:21" x14ac:dyDescent="0.3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87"/>
        <v>C</v>
      </c>
      <c r="N830">
        <f t="shared" si="85"/>
        <v>37.004199999999997</v>
      </c>
      <c r="O830" s="3">
        <f t="shared" si="86"/>
        <v>1</v>
      </c>
      <c r="P830">
        <f t="shared" si="88"/>
        <v>1</v>
      </c>
      <c r="Q830" t="str">
        <f t="shared" si="91"/>
        <v>M</v>
      </c>
      <c r="R830">
        <f t="shared" si="89"/>
        <v>3</v>
      </c>
      <c r="S830">
        <f t="shared" si="90"/>
        <v>0</v>
      </c>
      <c r="T830" t="s">
        <v>1755</v>
      </c>
      <c r="U830" t="str">
        <f>VLOOKUP(T830,Sheet3!$A$2:$B$20,2,FALSE)</f>
        <v>Master</v>
      </c>
    </row>
    <row r="831" spans="1:21" x14ac:dyDescent="0.3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87"/>
        <v>Q</v>
      </c>
      <c r="N831">
        <f t="shared" si="85"/>
        <v>7.75</v>
      </c>
      <c r="O831" s="3">
        <f t="shared" si="86"/>
        <v>25.962263610315187</v>
      </c>
      <c r="P831">
        <f t="shared" si="88"/>
        <v>1</v>
      </c>
      <c r="Q831" t="str">
        <f t="shared" si="91"/>
        <v>M</v>
      </c>
      <c r="R831">
        <f t="shared" si="89"/>
        <v>1</v>
      </c>
      <c r="S831">
        <f t="shared" si="90"/>
        <v>1</v>
      </c>
      <c r="T831" t="s">
        <v>1752</v>
      </c>
      <c r="U831" t="str">
        <f>VLOOKUP(T831,Sheet3!$A$2:$B$20,2,FALSE)</f>
        <v>Mr</v>
      </c>
    </row>
    <row r="832" spans="1:21" x14ac:dyDescent="0.3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87"/>
        <v>S</v>
      </c>
      <c r="N832">
        <f t="shared" si="85"/>
        <v>80</v>
      </c>
      <c r="O832" s="3">
        <f t="shared" si="86"/>
        <v>62</v>
      </c>
      <c r="P832">
        <f t="shared" si="88"/>
        <v>0</v>
      </c>
      <c r="Q832" t="str">
        <f t="shared" si="91"/>
        <v>B</v>
      </c>
      <c r="R832">
        <f t="shared" si="89"/>
        <v>1</v>
      </c>
      <c r="S832">
        <f t="shared" si="90"/>
        <v>1</v>
      </c>
      <c r="T832" t="s">
        <v>1753</v>
      </c>
      <c r="U832" t="str">
        <f>VLOOKUP(T832,Sheet3!$A$2:$B$20,2,FALSE)</f>
        <v>Mrs</v>
      </c>
    </row>
    <row r="833" spans="1:21" x14ac:dyDescent="0.3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87"/>
        <v>C</v>
      </c>
      <c r="N833">
        <f t="shared" si="85"/>
        <v>14.4542</v>
      </c>
      <c r="O833" s="3">
        <f t="shared" si="86"/>
        <v>15</v>
      </c>
      <c r="P833">
        <f t="shared" si="88"/>
        <v>0</v>
      </c>
      <c r="Q833" t="str">
        <f t="shared" si="91"/>
        <v>M</v>
      </c>
      <c r="R833">
        <f t="shared" si="89"/>
        <v>2</v>
      </c>
      <c r="S833">
        <f t="shared" si="90"/>
        <v>0</v>
      </c>
      <c r="T833" t="s">
        <v>1753</v>
      </c>
      <c r="U833" t="str">
        <f>VLOOKUP(T833,Sheet3!$A$2:$B$20,2,FALSE)</f>
        <v>Mrs</v>
      </c>
    </row>
    <row r="834" spans="1:21" x14ac:dyDescent="0.3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87"/>
        <v>S</v>
      </c>
      <c r="N834">
        <f t="shared" si="85"/>
        <v>18.75</v>
      </c>
      <c r="O834" s="3">
        <f t="shared" si="86"/>
        <v>0.83</v>
      </c>
      <c r="P834">
        <f t="shared" si="88"/>
        <v>1</v>
      </c>
      <c r="Q834" t="str">
        <f t="shared" si="91"/>
        <v>M</v>
      </c>
      <c r="R834">
        <f t="shared" si="89"/>
        <v>3</v>
      </c>
      <c r="S834">
        <f t="shared" si="90"/>
        <v>0</v>
      </c>
      <c r="T834" t="s">
        <v>1755</v>
      </c>
      <c r="U834" t="str">
        <f>VLOOKUP(T834,Sheet3!$A$2:$B$20,2,FALSE)</f>
        <v>Master</v>
      </c>
    </row>
    <row r="835" spans="1:21" x14ac:dyDescent="0.3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87"/>
        <v>C</v>
      </c>
      <c r="N835">
        <f t="shared" ref="N835:N898" si="92">IF(J835="",MEDIAN(Fare),J835)</f>
        <v>7.2291999999999996</v>
      </c>
      <c r="O835" s="3">
        <f t="shared" ref="O835:O898" si="93">IF(F835="",SUMIFS(Avg_Age,Pclass_Age,C835,Sex_Age,E835),F835)</f>
        <v>25.962263610315187</v>
      </c>
      <c r="P835">
        <f t="shared" si="88"/>
        <v>1</v>
      </c>
      <c r="Q835" t="str">
        <f t="shared" si="91"/>
        <v>M</v>
      </c>
      <c r="R835">
        <f t="shared" si="89"/>
        <v>1</v>
      </c>
      <c r="S835">
        <f t="shared" si="90"/>
        <v>1</v>
      </c>
      <c r="T835" t="s">
        <v>1752</v>
      </c>
      <c r="U835" t="str">
        <f>VLOOKUP(T835,Sheet3!$A$2:$B$20,2,FALSE)</f>
        <v>Mr</v>
      </c>
    </row>
    <row r="836" spans="1:21" x14ac:dyDescent="0.3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94">IF(L836="","S",L836)</f>
        <v>S</v>
      </c>
      <c r="N836">
        <f t="shared" si="92"/>
        <v>7.8541999999999996</v>
      </c>
      <c r="O836" s="3">
        <f t="shared" si="93"/>
        <v>23</v>
      </c>
      <c r="P836">
        <f t="shared" ref="P836:P899" si="95">IF(E836="male",1,0)</f>
        <v>1</v>
      </c>
      <c r="Q836" t="str">
        <f t="shared" si="91"/>
        <v>M</v>
      </c>
      <c r="R836">
        <f t="shared" ref="R836:R899" si="96">SUM(G836:H836,1)</f>
        <v>1</v>
      </c>
      <c r="S836">
        <f t="shared" ref="S836:S899" si="97">IF(R836=1,1,0)</f>
        <v>1</v>
      </c>
      <c r="T836" t="s">
        <v>1752</v>
      </c>
      <c r="U836" t="str">
        <f>VLOOKUP(T836,Sheet3!$A$2:$B$20,2,FALSE)</f>
        <v>Mr</v>
      </c>
    </row>
    <row r="837" spans="1:21" x14ac:dyDescent="0.3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94"/>
        <v>S</v>
      </c>
      <c r="N837">
        <f t="shared" si="92"/>
        <v>8.3000000000000007</v>
      </c>
      <c r="O837" s="3">
        <f t="shared" si="93"/>
        <v>18</v>
      </c>
      <c r="P837">
        <f t="shared" si="95"/>
        <v>1</v>
      </c>
      <c r="Q837" t="str">
        <f t="shared" ref="Q837:Q900" si="98">IF(K837="","M",LEFT(K837,1))</f>
        <v>M</v>
      </c>
      <c r="R837">
        <f t="shared" si="96"/>
        <v>1</v>
      </c>
      <c r="S837">
        <f t="shared" si="97"/>
        <v>1</v>
      </c>
      <c r="T837" t="s">
        <v>1752</v>
      </c>
      <c r="U837" t="str">
        <f>VLOOKUP(T837,Sheet3!$A$2:$B$20,2,FALSE)</f>
        <v>Mr</v>
      </c>
    </row>
    <row r="838" spans="1:21" x14ac:dyDescent="0.3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94"/>
        <v>C</v>
      </c>
      <c r="N838">
        <f t="shared" si="92"/>
        <v>83.158299999999997</v>
      </c>
      <c r="O838" s="3">
        <f t="shared" si="93"/>
        <v>39</v>
      </c>
      <c r="P838">
        <f t="shared" si="95"/>
        <v>0</v>
      </c>
      <c r="Q838" t="str">
        <f t="shared" si="98"/>
        <v>E</v>
      </c>
      <c r="R838">
        <f t="shared" si="96"/>
        <v>3</v>
      </c>
      <c r="S838">
        <f t="shared" si="97"/>
        <v>0</v>
      </c>
      <c r="T838" t="s">
        <v>1754</v>
      </c>
      <c r="U838" t="str">
        <f>VLOOKUP(T838,Sheet3!$A$2:$B$20,2,FALSE)</f>
        <v>Miss</v>
      </c>
    </row>
    <row r="839" spans="1:21" x14ac:dyDescent="0.3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94"/>
        <v>S</v>
      </c>
      <c r="N839">
        <f t="shared" si="92"/>
        <v>8.6624999999999996</v>
      </c>
      <c r="O839" s="3">
        <f t="shared" si="93"/>
        <v>21</v>
      </c>
      <c r="P839">
        <f t="shared" si="95"/>
        <v>1</v>
      </c>
      <c r="Q839" t="str">
        <f t="shared" si="98"/>
        <v>M</v>
      </c>
      <c r="R839">
        <f t="shared" si="96"/>
        <v>1</v>
      </c>
      <c r="S839">
        <f t="shared" si="97"/>
        <v>1</v>
      </c>
      <c r="T839" t="s">
        <v>1752</v>
      </c>
      <c r="U839" t="str">
        <f>VLOOKUP(T839,Sheet3!$A$2:$B$20,2,FALSE)</f>
        <v>Mr</v>
      </c>
    </row>
    <row r="840" spans="1:21" x14ac:dyDescent="0.3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94"/>
        <v>S</v>
      </c>
      <c r="N840">
        <f t="shared" si="92"/>
        <v>8.0500000000000007</v>
      </c>
      <c r="O840" s="3">
        <f t="shared" si="93"/>
        <v>25.962263610315187</v>
      </c>
      <c r="P840">
        <f t="shared" si="95"/>
        <v>1</v>
      </c>
      <c r="Q840" t="str">
        <f t="shared" si="98"/>
        <v>M</v>
      </c>
      <c r="R840">
        <f t="shared" si="96"/>
        <v>1</v>
      </c>
      <c r="S840">
        <f t="shared" si="97"/>
        <v>1</v>
      </c>
      <c r="T840" t="s">
        <v>1752</v>
      </c>
      <c r="U840" t="str">
        <f>VLOOKUP(T840,Sheet3!$A$2:$B$20,2,FALSE)</f>
        <v>Mr</v>
      </c>
    </row>
    <row r="841" spans="1:21" x14ac:dyDescent="0.3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94"/>
        <v>S</v>
      </c>
      <c r="N841">
        <f t="shared" si="92"/>
        <v>56.495800000000003</v>
      </c>
      <c r="O841" s="3">
        <f t="shared" si="93"/>
        <v>32</v>
      </c>
      <c r="P841">
        <f t="shared" si="95"/>
        <v>1</v>
      </c>
      <c r="Q841" t="str">
        <f t="shared" si="98"/>
        <v>M</v>
      </c>
      <c r="R841">
        <f t="shared" si="96"/>
        <v>1</v>
      </c>
      <c r="S841">
        <f t="shared" si="97"/>
        <v>1</v>
      </c>
      <c r="T841" t="s">
        <v>1752</v>
      </c>
      <c r="U841" t="str">
        <f>VLOOKUP(T841,Sheet3!$A$2:$B$20,2,FALSE)</f>
        <v>Mr</v>
      </c>
    </row>
    <row r="842" spans="1:21" x14ac:dyDescent="0.3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94"/>
        <v>C</v>
      </c>
      <c r="N842">
        <f t="shared" si="92"/>
        <v>29.7</v>
      </c>
      <c r="O842" s="3">
        <f t="shared" si="93"/>
        <v>41.029271523178807</v>
      </c>
      <c r="P842">
        <f t="shared" si="95"/>
        <v>1</v>
      </c>
      <c r="Q842" t="str">
        <f t="shared" si="98"/>
        <v>C</v>
      </c>
      <c r="R842">
        <f t="shared" si="96"/>
        <v>1</v>
      </c>
      <c r="S842">
        <f t="shared" si="97"/>
        <v>1</v>
      </c>
      <c r="T842" t="s">
        <v>1752</v>
      </c>
      <c r="U842" t="str">
        <f>VLOOKUP(T842,Sheet3!$A$2:$B$20,2,FALSE)</f>
        <v>Mr</v>
      </c>
    </row>
    <row r="843" spans="1:21" x14ac:dyDescent="0.3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94"/>
        <v>S</v>
      </c>
      <c r="N843">
        <f t="shared" si="92"/>
        <v>7.9249999999999998</v>
      </c>
      <c r="O843" s="3">
        <f t="shared" si="93"/>
        <v>20</v>
      </c>
      <c r="P843">
        <f t="shared" si="95"/>
        <v>1</v>
      </c>
      <c r="Q843" t="str">
        <f t="shared" si="98"/>
        <v>M</v>
      </c>
      <c r="R843">
        <f t="shared" si="96"/>
        <v>1</v>
      </c>
      <c r="S843">
        <f t="shared" si="97"/>
        <v>1</v>
      </c>
      <c r="T843" t="s">
        <v>1752</v>
      </c>
      <c r="U843" t="str">
        <f>VLOOKUP(T843,Sheet3!$A$2:$B$20,2,FALSE)</f>
        <v>Mr</v>
      </c>
    </row>
    <row r="844" spans="1:21" x14ac:dyDescent="0.3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94"/>
        <v>S</v>
      </c>
      <c r="N844">
        <f t="shared" si="92"/>
        <v>10.5</v>
      </c>
      <c r="O844" s="3">
        <f t="shared" si="93"/>
        <v>16</v>
      </c>
      <c r="P844">
        <f t="shared" si="95"/>
        <v>1</v>
      </c>
      <c r="Q844" t="str">
        <f t="shared" si="98"/>
        <v>M</v>
      </c>
      <c r="R844">
        <f t="shared" si="96"/>
        <v>1</v>
      </c>
      <c r="S844">
        <f t="shared" si="97"/>
        <v>1</v>
      </c>
      <c r="T844" t="s">
        <v>1752</v>
      </c>
      <c r="U844" t="str">
        <f>VLOOKUP(T844,Sheet3!$A$2:$B$20,2,FALSE)</f>
        <v>Mr</v>
      </c>
    </row>
    <row r="845" spans="1:21" x14ac:dyDescent="0.3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94"/>
        <v>C</v>
      </c>
      <c r="N845">
        <f t="shared" si="92"/>
        <v>31</v>
      </c>
      <c r="O845" s="3">
        <f t="shared" si="93"/>
        <v>30</v>
      </c>
      <c r="P845">
        <f t="shared" si="95"/>
        <v>0</v>
      </c>
      <c r="Q845" t="str">
        <f t="shared" si="98"/>
        <v>M</v>
      </c>
      <c r="R845">
        <f t="shared" si="96"/>
        <v>1</v>
      </c>
      <c r="S845">
        <f t="shared" si="97"/>
        <v>1</v>
      </c>
      <c r="T845" t="s">
        <v>1754</v>
      </c>
      <c r="U845" t="str">
        <f>VLOOKUP(T845,Sheet3!$A$2:$B$20,2,FALSE)</f>
        <v>Miss</v>
      </c>
    </row>
    <row r="846" spans="1:21" x14ac:dyDescent="0.3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94"/>
        <v>C</v>
      </c>
      <c r="N846">
        <f t="shared" si="92"/>
        <v>6.4375</v>
      </c>
      <c r="O846" s="3">
        <f t="shared" si="93"/>
        <v>34.5</v>
      </c>
      <c r="P846">
        <f t="shared" si="95"/>
        <v>1</v>
      </c>
      <c r="Q846" t="str">
        <f t="shared" si="98"/>
        <v>M</v>
      </c>
      <c r="R846">
        <f t="shared" si="96"/>
        <v>1</v>
      </c>
      <c r="S846">
        <f t="shared" si="97"/>
        <v>1</v>
      </c>
      <c r="T846" t="s">
        <v>1752</v>
      </c>
      <c r="U846" t="str">
        <f>VLOOKUP(T846,Sheet3!$A$2:$B$20,2,FALSE)</f>
        <v>Mr</v>
      </c>
    </row>
    <row r="847" spans="1:21" x14ac:dyDescent="0.3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94"/>
        <v>S</v>
      </c>
      <c r="N847">
        <f t="shared" si="92"/>
        <v>8.6624999999999996</v>
      </c>
      <c r="O847" s="3">
        <f t="shared" si="93"/>
        <v>17</v>
      </c>
      <c r="P847">
        <f t="shared" si="95"/>
        <v>1</v>
      </c>
      <c r="Q847" t="str">
        <f t="shared" si="98"/>
        <v>M</v>
      </c>
      <c r="R847">
        <f t="shared" si="96"/>
        <v>1</v>
      </c>
      <c r="S847">
        <f t="shared" si="97"/>
        <v>1</v>
      </c>
      <c r="T847" t="s">
        <v>1752</v>
      </c>
      <c r="U847" t="str">
        <f>VLOOKUP(T847,Sheet3!$A$2:$B$20,2,FALSE)</f>
        <v>Mr</v>
      </c>
    </row>
    <row r="848" spans="1:21" x14ac:dyDescent="0.3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94"/>
        <v>S</v>
      </c>
      <c r="N848">
        <f t="shared" si="92"/>
        <v>7.55</v>
      </c>
      <c r="O848" s="3">
        <f t="shared" si="93"/>
        <v>42</v>
      </c>
      <c r="P848">
        <f t="shared" si="95"/>
        <v>1</v>
      </c>
      <c r="Q848" t="str">
        <f t="shared" si="98"/>
        <v>M</v>
      </c>
      <c r="R848">
        <f t="shared" si="96"/>
        <v>1</v>
      </c>
      <c r="S848">
        <f t="shared" si="97"/>
        <v>1</v>
      </c>
      <c r="T848" t="s">
        <v>1752</v>
      </c>
      <c r="U848" t="str">
        <f>VLOOKUP(T848,Sheet3!$A$2:$B$20,2,FALSE)</f>
        <v>Mr</v>
      </c>
    </row>
    <row r="849" spans="1:21" x14ac:dyDescent="0.3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94"/>
        <v>S</v>
      </c>
      <c r="N849">
        <f t="shared" si="92"/>
        <v>69.55</v>
      </c>
      <c r="O849" s="3">
        <f t="shared" si="93"/>
        <v>25.962263610315187</v>
      </c>
      <c r="P849">
        <f t="shared" si="95"/>
        <v>1</v>
      </c>
      <c r="Q849" t="str">
        <f t="shared" si="98"/>
        <v>M</v>
      </c>
      <c r="R849">
        <f t="shared" si="96"/>
        <v>11</v>
      </c>
      <c r="S849">
        <f t="shared" si="97"/>
        <v>0</v>
      </c>
      <c r="T849" t="s">
        <v>1752</v>
      </c>
      <c r="U849" t="str">
        <f>VLOOKUP(T849,Sheet3!$A$2:$B$20,2,FALSE)</f>
        <v>Mr</v>
      </c>
    </row>
    <row r="850" spans="1:21" x14ac:dyDescent="0.3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94"/>
        <v>C</v>
      </c>
      <c r="N850">
        <f t="shared" si="92"/>
        <v>7.8958000000000004</v>
      </c>
      <c r="O850" s="3">
        <f t="shared" si="93"/>
        <v>35</v>
      </c>
      <c r="P850">
        <f t="shared" si="95"/>
        <v>1</v>
      </c>
      <c r="Q850" t="str">
        <f t="shared" si="98"/>
        <v>M</v>
      </c>
      <c r="R850">
        <f t="shared" si="96"/>
        <v>1</v>
      </c>
      <c r="S850">
        <f t="shared" si="97"/>
        <v>1</v>
      </c>
      <c r="T850" t="s">
        <v>1752</v>
      </c>
      <c r="U850" t="str">
        <f>VLOOKUP(T850,Sheet3!$A$2:$B$20,2,FALSE)</f>
        <v>Mr</v>
      </c>
    </row>
    <row r="851" spans="1:21" x14ac:dyDescent="0.3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94"/>
        <v>S</v>
      </c>
      <c r="N851">
        <f t="shared" si="92"/>
        <v>33</v>
      </c>
      <c r="O851" s="3">
        <f t="shared" si="93"/>
        <v>28</v>
      </c>
      <c r="P851">
        <f t="shared" si="95"/>
        <v>1</v>
      </c>
      <c r="Q851" t="str">
        <f t="shared" si="98"/>
        <v>M</v>
      </c>
      <c r="R851">
        <f t="shared" si="96"/>
        <v>2</v>
      </c>
      <c r="S851">
        <f t="shared" si="97"/>
        <v>0</v>
      </c>
      <c r="T851" t="s">
        <v>1757</v>
      </c>
      <c r="U851" t="str">
        <f>VLOOKUP(T851,Sheet3!$A$2:$B$20,2,FALSE)</f>
        <v>Royalty</v>
      </c>
    </row>
    <row r="852" spans="1:21" x14ac:dyDescent="0.3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94"/>
        <v>C</v>
      </c>
      <c r="N852">
        <f t="shared" si="92"/>
        <v>89.104200000000006</v>
      </c>
      <c r="O852" s="3">
        <f t="shared" si="93"/>
        <v>37.037593984962406</v>
      </c>
      <c r="P852">
        <f t="shared" si="95"/>
        <v>0</v>
      </c>
      <c r="Q852" t="str">
        <f t="shared" si="98"/>
        <v>C</v>
      </c>
      <c r="R852">
        <f t="shared" si="96"/>
        <v>2</v>
      </c>
      <c r="S852">
        <f t="shared" si="97"/>
        <v>0</v>
      </c>
      <c r="T852" t="s">
        <v>1753</v>
      </c>
      <c r="U852" t="str">
        <f>VLOOKUP(T852,Sheet3!$A$2:$B$20,2,FALSE)</f>
        <v>Mrs</v>
      </c>
    </row>
    <row r="853" spans="1:21" x14ac:dyDescent="0.3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94"/>
        <v>S</v>
      </c>
      <c r="N853">
        <f t="shared" si="92"/>
        <v>31.274999999999999</v>
      </c>
      <c r="O853" s="3">
        <f t="shared" si="93"/>
        <v>4</v>
      </c>
      <c r="P853">
        <f t="shared" si="95"/>
        <v>1</v>
      </c>
      <c r="Q853" t="str">
        <f t="shared" si="98"/>
        <v>M</v>
      </c>
      <c r="R853">
        <f t="shared" si="96"/>
        <v>7</v>
      </c>
      <c r="S853">
        <f t="shared" si="97"/>
        <v>0</v>
      </c>
      <c r="T853" t="s">
        <v>1755</v>
      </c>
      <c r="U853" t="str">
        <f>VLOOKUP(T853,Sheet3!$A$2:$B$20,2,FALSE)</f>
        <v>Master</v>
      </c>
    </row>
    <row r="854" spans="1:21" x14ac:dyDescent="0.3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94"/>
        <v>S</v>
      </c>
      <c r="N854">
        <f t="shared" si="92"/>
        <v>7.7750000000000004</v>
      </c>
      <c r="O854" s="3">
        <f t="shared" si="93"/>
        <v>74</v>
      </c>
      <c r="P854">
        <f t="shared" si="95"/>
        <v>1</v>
      </c>
      <c r="Q854" t="str">
        <f t="shared" si="98"/>
        <v>M</v>
      </c>
      <c r="R854">
        <f t="shared" si="96"/>
        <v>1</v>
      </c>
      <c r="S854">
        <f t="shared" si="97"/>
        <v>1</v>
      </c>
      <c r="T854" t="s">
        <v>1752</v>
      </c>
      <c r="U854" t="str">
        <f>VLOOKUP(T854,Sheet3!$A$2:$B$20,2,FALSE)</f>
        <v>Mr</v>
      </c>
    </row>
    <row r="855" spans="1:21" x14ac:dyDescent="0.3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94"/>
        <v>C</v>
      </c>
      <c r="N855">
        <f t="shared" si="92"/>
        <v>15.245799999999999</v>
      </c>
      <c r="O855" s="3">
        <f t="shared" si="93"/>
        <v>9</v>
      </c>
      <c r="P855">
        <f t="shared" si="95"/>
        <v>0</v>
      </c>
      <c r="Q855" t="str">
        <f t="shared" si="98"/>
        <v>M</v>
      </c>
      <c r="R855">
        <f t="shared" si="96"/>
        <v>3</v>
      </c>
      <c r="S855">
        <f t="shared" si="97"/>
        <v>0</v>
      </c>
      <c r="T855" t="s">
        <v>1754</v>
      </c>
      <c r="U855" t="str">
        <f>VLOOKUP(T855,Sheet3!$A$2:$B$20,2,FALSE)</f>
        <v>Miss</v>
      </c>
    </row>
    <row r="856" spans="1:21" x14ac:dyDescent="0.3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94"/>
        <v>S</v>
      </c>
      <c r="N856">
        <f t="shared" si="92"/>
        <v>39.4</v>
      </c>
      <c r="O856" s="3">
        <f t="shared" si="93"/>
        <v>16</v>
      </c>
      <c r="P856">
        <f t="shared" si="95"/>
        <v>0</v>
      </c>
      <c r="Q856" t="str">
        <f t="shared" si="98"/>
        <v>D</v>
      </c>
      <c r="R856">
        <f t="shared" si="96"/>
        <v>2</v>
      </c>
      <c r="S856">
        <f t="shared" si="97"/>
        <v>0</v>
      </c>
      <c r="T856" t="s">
        <v>1754</v>
      </c>
      <c r="U856" t="str">
        <f>VLOOKUP(T856,Sheet3!$A$2:$B$20,2,FALSE)</f>
        <v>Miss</v>
      </c>
    </row>
    <row r="857" spans="1:21" x14ac:dyDescent="0.3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94"/>
        <v>S</v>
      </c>
      <c r="N857">
        <f t="shared" si="92"/>
        <v>26</v>
      </c>
      <c r="O857" s="3">
        <f t="shared" si="93"/>
        <v>44</v>
      </c>
      <c r="P857">
        <f t="shared" si="95"/>
        <v>0</v>
      </c>
      <c r="Q857" t="str">
        <f t="shared" si="98"/>
        <v>M</v>
      </c>
      <c r="R857">
        <f t="shared" si="96"/>
        <v>2</v>
      </c>
      <c r="S857">
        <f t="shared" si="97"/>
        <v>0</v>
      </c>
      <c r="T857" t="s">
        <v>1753</v>
      </c>
      <c r="U857" t="str">
        <f>VLOOKUP(T857,Sheet3!$A$2:$B$20,2,FALSE)</f>
        <v>Mrs</v>
      </c>
    </row>
    <row r="858" spans="1:21" x14ac:dyDescent="0.3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94"/>
        <v>S</v>
      </c>
      <c r="N858">
        <f t="shared" si="92"/>
        <v>9.35</v>
      </c>
      <c r="O858" s="3">
        <f t="shared" si="93"/>
        <v>18</v>
      </c>
      <c r="P858">
        <f t="shared" si="95"/>
        <v>0</v>
      </c>
      <c r="Q858" t="str">
        <f t="shared" si="98"/>
        <v>M</v>
      </c>
      <c r="R858">
        <f t="shared" si="96"/>
        <v>2</v>
      </c>
      <c r="S858">
        <f t="shared" si="97"/>
        <v>0</v>
      </c>
      <c r="T858" t="s">
        <v>1753</v>
      </c>
      <c r="U858" t="str">
        <f>VLOOKUP(T858,Sheet3!$A$2:$B$20,2,FALSE)</f>
        <v>Mrs</v>
      </c>
    </row>
    <row r="859" spans="1:21" x14ac:dyDescent="0.3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94"/>
        <v>S</v>
      </c>
      <c r="N859">
        <f t="shared" si="92"/>
        <v>164.86670000000001</v>
      </c>
      <c r="O859" s="3">
        <f t="shared" si="93"/>
        <v>45</v>
      </c>
      <c r="P859">
        <f t="shared" si="95"/>
        <v>0</v>
      </c>
      <c r="Q859" t="str">
        <f t="shared" si="98"/>
        <v>M</v>
      </c>
      <c r="R859">
        <f t="shared" si="96"/>
        <v>3</v>
      </c>
      <c r="S859">
        <f t="shared" si="97"/>
        <v>0</v>
      </c>
      <c r="T859" t="s">
        <v>1753</v>
      </c>
      <c r="U859" t="str">
        <f>VLOOKUP(T859,Sheet3!$A$2:$B$20,2,FALSE)</f>
        <v>Mrs</v>
      </c>
    </row>
    <row r="860" spans="1:21" x14ac:dyDescent="0.3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94"/>
        <v>S</v>
      </c>
      <c r="N860">
        <f t="shared" si="92"/>
        <v>26.55</v>
      </c>
      <c r="O860" s="3">
        <f t="shared" si="93"/>
        <v>51</v>
      </c>
      <c r="P860">
        <f t="shared" si="95"/>
        <v>1</v>
      </c>
      <c r="Q860" t="str">
        <f t="shared" si="98"/>
        <v>E</v>
      </c>
      <c r="R860">
        <f t="shared" si="96"/>
        <v>1</v>
      </c>
      <c r="S860">
        <f t="shared" si="97"/>
        <v>1</v>
      </c>
      <c r="T860" t="s">
        <v>1752</v>
      </c>
      <c r="U860" t="str">
        <f>VLOOKUP(T860,Sheet3!$A$2:$B$20,2,FALSE)</f>
        <v>Mr</v>
      </c>
    </row>
    <row r="861" spans="1:21" x14ac:dyDescent="0.3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94"/>
        <v>C</v>
      </c>
      <c r="N861">
        <f t="shared" si="92"/>
        <v>19.258299999999998</v>
      </c>
      <c r="O861" s="3">
        <f t="shared" si="93"/>
        <v>24</v>
      </c>
      <c r="P861">
        <f t="shared" si="95"/>
        <v>0</v>
      </c>
      <c r="Q861" t="str">
        <f t="shared" si="98"/>
        <v>M</v>
      </c>
      <c r="R861">
        <f t="shared" si="96"/>
        <v>4</v>
      </c>
      <c r="S861">
        <f t="shared" si="97"/>
        <v>0</v>
      </c>
      <c r="T861" t="s">
        <v>1753</v>
      </c>
      <c r="U861" t="str">
        <f>VLOOKUP(T861,Sheet3!$A$2:$B$20,2,FALSE)</f>
        <v>Mrs</v>
      </c>
    </row>
    <row r="862" spans="1:21" x14ac:dyDescent="0.3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94"/>
        <v>C</v>
      </c>
      <c r="N862">
        <f t="shared" si="92"/>
        <v>7.2291999999999996</v>
      </c>
      <c r="O862" s="3">
        <f t="shared" si="93"/>
        <v>25.962263610315187</v>
      </c>
      <c r="P862">
        <f t="shared" si="95"/>
        <v>1</v>
      </c>
      <c r="Q862" t="str">
        <f t="shared" si="98"/>
        <v>M</v>
      </c>
      <c r="R862">
        <f t="shared" si="96"/>
        <v>1</v>
      </c>
      <c r="S862">
        <f t="shared" si="97"/>
        <v>1</v>
      </c>
      <c r="T862" t="s">
        <v>1752</v>
      </c>
      <c r="U862" t="str">
        <f>VLOOKUP(T862,Sheet3!$A$2:$B$20,2,FALSE)</f>
        <v>Mr</v>
      </c>
    </row>
    <row r="863" spans="1:21" x14ac:dyDescent="0.3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94"/>
        <v>S</v>
      </c>
      <c r="N863">
        <f t="shared" si="92"/>
        <v>14.1083</v>
      </c>
      <c r="O863" s="3">
        <f t="shared" si="93"/>
        <v>41</v>
      </c>
      <c r="P863">
        <f t="shared" si="95"/>
        <v>1</v>
      </c>
      <c r="Q863" t="str">
        <f t="shared" si="98"/>
        <v>M</v>
      </c>
      <c r="R863">
        <f t="shared" si="96"/>
        <v>3</v>
      </c>
      <c r="S863">
        <f t="shared" si="97"/>
        <v>0</v>
      </c>
      <c r="T863" t="s">
        <v>1752</v>
      </c>
      <c r="U863" t="str">
        <f>VLOOKUP(T863,Sheet3!$A$2:$B$20,2,FALSE)</f>
        <v>Mr</v>
      </c>
    </row>
    <row r="864" spans="1:21" x14ac:dyDescent="0.3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94"/>
        <v>S</v>
      </c>
      <c r="N864">
        <f t="shared" si="92"/>
        <v>11.5</v>
      </c>
      <c r="O864" s="3">
        <f t="shared" si="93"/>
        <v>21</v>
      </c>
      <c r="P864">
        <f t="shared" si="95"/>
        <v>1</v>
      </c>
      <c r="Q864" t="str">
        <f t="shared" si="98"/>
        <v>M</v>
      </c>
      <c r="R864">
        <f t="shared" si="96"/>
        <v>2</v>
      </c>
      <c r="S864">
        <f t="shared" si="97"/>
        <v>0</v>
      </c>
      <c r="T864" t="s">
        <v>1752</v>
      </c>
      <c r="U864" t="str">
        <f>VLOOKUP(T864,Sheet3!$A$2:$B$20,2,FALSE)</f>
        <v>Mr</v>
      </c>
    </row>
    <row r="865" spans="1:21" x14ac:dyDescent="0.3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94"/>
        <v>S</v>
      </c>
      <c r="N865">
        <f t="shared" si="92"/>
        <v>25.929200000000002</v>
      </c>
      <c r="O865" s="3">
        <f t="shared" si="93"/>
        <v>48</v>
      </c>
      <c r="P865">
        <f t="shared" si="95"/>
        <v>0</v>
      </c>
      <c r="Q865" t="str">
        <f t="shared" si="98"/>
        <v>D</v>
      </c>
      <c r="R865">
        <f t="shared" si="96"/>
        <v>1</v>
      </c>
      <c r="S865">
        <f t="shared" si="97"/>
        <v>1</v>
      </c>
      <c r="T865" t="s">
        <v>1753</v>
      </c>
      <c r="U865" t="str">
        <f>VLOOKUP(T865,Sheet3!$A$2:$B$20,2,FALSE)</f>
        <v>Mrs</v>
      </c>
    </row>
    <row r="866" spans="1:21" x14ac:dyDescent="0.3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94"/>
        <v>S</v>
      </c>
      <c r="N866">
        <f t="shared" si="92"/>
        <v>69.55</v>
      </c>
      <c r="O866" s="3">
        <f t="shared" si="93"/>
        <v>22.185328947368422</v>
      </c>
      <c r="P866">
        <f t="shared" si="95"/>
        <v>0</v>
      </c>
      <c r="Q866" t="str">
        <f t="shared" si="98"/>
        <v>M</v>
      </c>
      <c r="R866">
        <f t="shared" si="96"/>
        <v>11</v>
      </c>
      <c r="S866">
        <f t="shared" si="97"/>
        <v>0</v>
      </c>
      <c r="T866" t="s">
        <v>1754</v>
      </c>
      <c r="U866" t="str">
        <f>VLOOKUP(T866,Sheet3!$A$2:$B$20,2,FALSE)</f>
        <v>Miss</v>
      </c>
    </row>
    <row r="867" spans="1:21" x14ac:dyDescent="0.3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94"/>
        <v>S</v>
      </c>
      <c r="N867">
        <f t="shared" si="92"/>
        <v>13</v>
      </c>
      <c r="O867" s="3">
        <f t="shared" si="93"/>
        <v>24</v>
      </c>
      <c r="P867">
        <f t="shared" si="95"/>
        <v>1</v>
      </c>
      <c r="Q867" t="str">
        <f t="shared" si="98"/>
        <v>M</v>
      </c>
      <c r="R867">
        <f t="shared" si="96"/>
        <v>1</v>
      </c>
      <c r="S867">
        <f t="shared" si="97"/>
        <v>1</v>
      </c>
      <c r="T867" t="s">
        <v>1752</v>
      </c>
      <c r="U867" t="str">
        <f>VLOOKUP(T867,Sheet3!$A$2:$B$20,2,FALSE)</f>
        <v>Mr</v>
      </c>
    </row>
    <row r="868" spans="1:21" x14ac:dyDescent="0.3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94"/>
        <v>S</v>
      </c>
      <c r="N868">
        <f t="shared" si="92"/>
        <v>13</v>
      </c>
      <c r="O868" s="3">
        <f t="shared" si="93"/>
        <v>42</v>
      </c>
      <c r="P868">
        <f t="shared" si="95"/>
        <v>0</v>
      </c>
      <c r="Q868" t="str">
        <f t="shared" si="98"/>
        <v>M</v>
      </c>
      <c r="R868">
        <f t="shared" si="96"/>
        <v>1</v>
      </c>
      <c r="S868">
        <f t="shared" si="97"/>
        <v>1</v>
      </c>
      <c r="T868" t="s">
        <v>1753</v>
      </c>
      <c r="U868" t="str">
        <f>VLOOKUP(T868,Sheet3!$A$2:$B$20,2,FALSE)</f>
        <v>Mrs</v>
      </c>
    </row>
    <row r="869" spans="1:21" x14ac:dyDescent="0.3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94"/>
        <v>C</v>
      </c>
      <c r="N869">
        <f t="shared" si="92"/>
        <v>13.8583</v>
      </c>
      <c r="O869" s="3">
        <f t="shared" si="93"/>
        <v>27</v>
      </c>
      <c r="P869">
        <f t="shared" si="95"/>
        <v>0</v>
      </c>
      <c r="Q869" t="str">
        <f t="shared" si="98"/>
        <v>M</v>
      </c>
      <c r="R869">
        <f t="shared" si="96"/>
        <v>2</v>
      </c>
      <c r="S869">
        <f t="shared" si="97"/>
        <v>0</v>
      </c>
      <c r="T869" t="s">
        <v>1754</v>
      </c>
      <c r="U869" t="str">
        <f>VLOOKUP(T869,Sheet3!$A$2:$B$20,2,FALSE)</f>
        <v>Miss</v>
      </c>
    </row>
    <row r="870" spans="1:21" x14ac:dyDescent="0.3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94"/>
        <v>S</v>
      </c>
      <c r="N870">
        <f t="shared" si="92"/>
        <v>50.495800000000003</v>
      </c>
      <c r="O870" s="3">
        <f t="shared" si="93"/>
        <v>31</v>
      </c>
      <c r="P870">
        <f t="shared" si="95"/>
        <v>1</v>
      </c>
      <c r="Q870" t="str">
        <f t="shared" si="98"/>
        <v>A</v>
      </c>
      <c r="R870">
        <f t="shared" si="96"/>
        <v>1</v>
      </c>
      <c r="S870">
        <f t="shared" si="97"/>
        <v>1</v>
      </c>
      <c r="T870" t="s">
        <v>1752</v>
      </c>
      <c r="U870" t="str">
        <f>VLOOKUP(T870,Sheet3!$A$2:$B$20,2,FALSE)</f>
        <v>Mr</v>
      </c>
    </row>
    <row r="871" spans="1:21" x14ac:dyDescent="0.3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94"/>
        <v>S</v>
      </c>
      <c r="N871">
        <f t="shared" si="92"/>
        <v>9.5</v>
      </c>
      <c r="O871" s="3">
        <f t="shared" si="93"/>
        <v>25.962263610315187</v>
      </c>
      <c r="P871">
        <f t="shared" si="95"/>
        <v>1</v>
      </c>
      <c r="Q871" t="str">
        <f t="shared" si="98"/>
        <v>M</v>
      </c>
      <c r="R871">
        <f t="shared" si="96"/>
        <v>1</v>
      </c>
      <c r="S871">
        <f t="shared" si="97"/>
        <v>1</v>
      </c>
      <c r="T871" t="s">
        <v>1752</v>
      </c>
      <c r="U871" t="str">
        <f>VLOOKUP(T871,Sheet3!$A$2:$B$20,2,FALSE)</f>
        <v>Mr</v>
      </c>
    </row>
    <row r="872" spans="1:21" x14ac:dyDescent="0.3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94"/>
        <v>S</v>
      </c>
      <c r="N872">
        <f t="shared" si="92"/>
        <v>11.1333</v>
      </c>
      <c r="O872" s="3">
        <f t="shared" si="93"/>
        <v>4</v>
      </c>
      <c r="P872">
        <f t="shared" si="95"/>
        <v>1</v>
      </c>
      <c r="Q872" t="str">
        <f t="shared" si="98"/>
        <v>M</v>
      </c>
      <c r="R872">
        <f t="shared" si="96"/>
        <v>3</v>
      </c>
      <c r="S872">
        <f t="shared" si="97"/>
        <v>0</v>
      </c>
      <c r="T872" t="s">
        <v>1755</v>
      </c>
      <c r="U872" t="str">
        <f>VLOOKUP(T872,Sheet3!$A$2:$B$20,2,FALSE)</f>
        <v>Master</v>
      </c>
    </row>
    <row r="873" spans="1:21" x14ac:dyDescent="0.3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94"/>
        <v>S</v>
      </c>
      <c r="N873">
        <f t="shared" si="92"/>
        <v>7.8958000000000004</v>
      </c>
      <c r="O873" s="3">
        <f t="shared" si="93"/>
        <v>26</v>
      </c>
      <c r="P873">
        <f t="shared" si="95"/>
        <v>1</v>
      </c>
      <c r="Q873" t="str">
        <f t="shared" si="98"/>
        <v>M</v>
      </c>
      <c r="R873">
        <f t="shared" si="96"/>
        <v>1</v>
      </c>
      <c r="S873">
        <f t="shared" si="97"/>
        <v>1</v>
      </c>
      <c r="T873" t="s">
        <v>1752</v>
      </c>
      <c r="U873" t="str">
        <f>VLOOKUP(T873,Sheet3!$A$2:$B$20,2,FALSE)</f>
        <v>Mr</v>
      </c>
    </row>
    <row r="874" spans="1:21" x14ac:dyDescent="0.3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94"/>
        <v>S</v>
      </c>
      <c r="N874">
        <f t="shared" si="92"/>
        <v>52.554200000000002</v>
      </c>
      <c r="O874" s="3">
        <f t="shared" si="93"/>
        <v>47</v>
      </c>
      <c r="P874">
        <f t="shared" si="95"/>
        <v>0</v>
      </c>
      <c r="Q874" t="str">
        <f t="shared" si="98"/>
        <v>D</v>
      </c>
      <c r="R874">
        <f t="shared" si="96"/>
        <v>3</v>
      </c>
      <c r="S874">
        <f t="shared" si="97"/>
        <v>0</v>
      </c>
      <c r="T874" t="s">
        <v>1753</v>
      </c>
      <c r="U874" t="str">
        <f>VLOOKUP(T874,Sheet3!$A$2:$B$20,2,FALSE)</f>
        <v>Mrs</v>
      </c>
    </row>
    <row r="875" spans="1:21" x14ac:dyDescent="0.3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94"/>
        <v>S</v>
      </c>
      <c r="N875">
        <f t="shared" si="92"/>
        <v>5</v>
      </c>
      <c r="O875" s="3">
        <f t="shared" si="93"/>
        <v>33</v>
      </c>
      <c r="P875">
        <f t="shared" si="95"/>
        <v>1</v>
      </c>
      <c r="Q875" t="str">
        <f t="shared" si="98"/>
        <v>B</v>
      </c>
      <c r="R875">
        <f t="shared" si="96"/>
        <v>1</v>
      </c>
      <c r="S875">
        <f t="shared" si="97"/>
        <v>1</v>
      </c>
      <c r="T875" t="s">
        <v>1752</v>
      </c>
      <c r="U875" t="str">
        <f>VLOOKUP(T875,Sheet3!$A$2:$B$20,2,FALSE)</f>
        <v>Mr</v>
      </c>
    </row>
    <row r="876" spans="1:21" x14ac:dyDescent="0.3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94"/>
        <v>S</v>
      </c>
      <c r="N876">
        <f t="shared" si="92"/>
        <v>9</v>
      </c>
      <c r="O876" s="3">
        <f t="shared" si="93"/>
        <v>47</v>
      </c>
      <c r="P876">
        <f t="shared" si="95"/>
        <v>1</v>
      </c>
      <c r="Q876" t="str">
        <f t="shared" si="98"/>
        <v>M</v>
      </c>
      <c r="R876">
        <f t="shared" si="96"/>
        <v>1</v>
      </c>
      <c r="S876">
        <f t="shared" si="97"/>
        <v>1</v>
      </c>
      <c r="T876" t="s">
        <v>1752</v>
      </c>
      <c r="U876" t="str">
        <f>VLOOKUP(T876,Sheet3!$A$2:$B$20,2,FALSE)</f>
        <v>Mr</v>
      </c>
    </row>
    <row r="877" spans="1:21" x14ac:dyDescent="0.3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94"/>
        <v>C</v>
      </c>
      <c r="N877">
        <f t="shared" si="92"/>
        <v>24</v>
      </c>
      <c r="O877" s="3">
        <f t="shared" si="93"/>
        <v>28</v>
      </c>
      <c r="P877">
        <f t="shared" si="95"/>
        <v>0</v>
      </c>
      <c r="Q877" t="str">
        <f t="shared" si="98"/>
        <v>M</v>
      </c>
      <c r="R877">
        <f t="shared" si="96"/>
        <v>2</v>
      </c>
      <c r="S877">
        <f t="shared" si="97"/>
        <v>0</v>
      </c>
      <c r="T877" t="s">
        <v>1753</v>
      </c>
      <c r="U877" t="str">
        <f>VLOOKUP(T877,Sheet3!$A$2:$B$20,2,FALSE)</f>
        <v>Mrs</v>
      </c>
    </row>
    <row r="878" spans="1:21" x14ac:dyDescent="0.3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94"/>
        <v>C</v>
      </c>
      <c r="N878">
        <f t="shared" si="92"/>
        <v>7.2249999999999996</v>
      </c>
      <c r="O878" s="3">
        <f t="shared" si="93"/>
        <v>15</v>
      </c>
      <c r="P878">
        <f t="shared" si="95"/>
        <v>0</v>
      </c>
      <c r="Q878" t="str">
        <f t="shared" si="98"/>
        <v>M</v>
      </c>
      <c r="R878">
        <f t="shared" si="96"/>
        <v>1</v>
      </c>
      <c r="S878">
        <f t="shared" si="97"/>
        <v>1</v>
      </c>
      <c r="T878" t="s">
        <v>1754</v>
      </c>
      <c r="U878" t="str">
        <f>VLOOKUP(T878,Sheet3!$A$2:$B$20,2,FALSE)</f>
        <v>Miss</v>
      </c>
    </row>
    <row r="879" spans="1:21" x14ac:dyDescent="0.3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94"/>
        <v>S</v>
      </c>
      <c r="N879">
        <f t="shared" si="92"/>
        <v>9.8458000000000006</v>
      </c>
      <c r="O879" s="3">
        <f t="shared" si="93"/>
        <v>20</v>
      </c>
      <c r="P879">
        <f t="shared" si="95"/>
        <v>1</v>
      </c>
      <c r="Q879" t="str">
        <f t="shared" si="98"/>
        <v>M</v>
      </c>
      <c r="R879">
        <f t="shared" si="96"/>
        <v>1</v>
      </c>
      <c r="S879">
        <f t="shared" si="97"/>
        <v>1</v>
      </c>
      <c r="T879" t="s">
        <v>1752</v>
      </c>
      <c r="U879" t="str">
        <f>VLOOKUP(T879,Sheet3!$A$2:$B$20,2,FALSE)</f>
        <v>Mr</v>
      </c>
    </row>
    <row r="880" spans="1:21" x14ac:dyDescent="0.3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94"/>
        <v>S</v>
      </c>
      <c r="N880">
        <f t="shared" si="92"/>
        <v>7.8958000000000004</v>
      </c>
      <c r="O880" s="3">
        <f t="shared" si="93"/>
        <v>19</v>
      </c>
      <c r="P880">
        <f t="shared" si="95"/>
        <v>1</v>
      </c>
      <c r="Q880" t="str">
        <f t="shared" si="98"/>
        <v>M</v>
      </c>
      <c r="R880">
        <f t="shared" si="96"/>
        <v>1</v>
      </c>
      <c r="S880">
        <f t="shared" si="97"/>
        <v>1</v>
      </c>
      <c r="T880" t="s">
        <v>1752</v>
      </c>
      <c r="U880" t="str">
        <f>VLOOKUP(T880,Sheet3!$A$2:$B$20,2,FALSE)</f>
        <v>Mr</v>
      </c>
    </row>
    <row r="881" spans="1:21" x14ac:dyDescent="0.3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94"/>
        <v>S</v>
      </c>
      <c r="N881">
        <f t="shared" si="92"/>
        <v>7.8958000000000004</v>
      </c>
      <c r="O881" s="3">
        <f t="shared" si="93"/>
        <v>25.962263610315187</v>
      </c>
      <c r="P881">
        <f t="shared" si="95"/>
        <v>1</v>
      </c>
      <c r="Q881" t="str">
        <f t="shared" si="98"/>
        <v>M</v>
      </c>
      <c r="R881">
        <f t="shared" si="96"/>
        <v>1</v>
      </c>
      <c r="S881">
        <f t="shared" si="97"/>
        <v>1</v>
      </c>
      <c r="T881" t="s">
        <v>1752</v>
      </c>
      <c r="U881" t="str">
        <f>VLOOKUP(T881,Sheet3!$A$2:$B$20,2,FALSE)</f>
        <v>Mr</v>
      </c>
    </row>
    <row r="882" spans="1:21" x14ac:dyDescent="0.3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94"/>
        <v>C</v>
      </c>
      <c r="N882">
        <f t="shared" si="92"/>
        <v>83.158299999999997</v>
      </c>
      <c r="O882" s="3">
        <f t="shared" si="93"/>
        <v>56</v>
      </c>
      <c r="P882">
        <f t="shared" si="95"/>
        <v>0</v>
      </c>
      <c r="Q882" t="str">
        <f t="shared" si="98"/>
        <v>C</v>
      </c>
      <c r="R882">
        <f t="shared" si="96"/>
        <v>2</v>
      </c>
      <c r="S882">
        <f t="shared" si="97"/>
        <v>0</v>
      </c>
      <c r="T882" t="s">
        <v>1753</v>
      </c>
      <c r="U882" t="str">
        <f>VLOOKUP(T882,Sheet3!$A$2:$B$20,2,FALSE)</f>
        <v>Mrs</v>
      </c>
    </row>
    <row r="883" spans="1:21" x14ac:dyDescent="0.3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94"/>
        <v>S</v>
      </c>
      <c r="N883">
        <f t="shared" si="92"/>
        <v>26</v>
      </c>
      <c r="O883" s="3">
        <f t="shared" si="93"/>
        <v>25</v>
      </c>
      <c r="P883">
        <f t="shared" si="95"/>
        <v>0</v>
      </c>
      <c r="Q883" t="str">
        <f t="shared" si="98"/>
        <v>M</v>
      </c>
      <c r="R883">
        <f t="shared" si="96"/>
        <v>2</v>
      </c>
      <c r="S883">
        <f t="shared" si="97"/>
        <v>0</v>
      </c>
      <c r="T883" t="s">
        <v>1753</v>
      </c>
      <c r="U883" t="str">
        <f>VLOOKUP(T883,Sheet3!$A$2:$B$20,2,FALSE)</f>
        <v>Mrs</v>
      </c>
    </row>
    <row r="884" spans="1:21" x14ac:dyDescent="0.3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94"/>
        <v>S</v>
      </c>
      <c r="N884">
        <f t="shared" si="92"/>
        <v>7.8958000000000004</v>
      </c>
      <c r="O884" s="3">
        <f t="shared" si="93"/>
        <v>33</v>
      </c>
      <c r="P884">
        <f t="shared" si="95"/>
        <v>1</v>
      </c>
      <c r="Q884" t="str">
        <f t="shared" si="98"/>
        <v>M</v>
      </c>
      <c r="R884">
        <f t="shared" si="96"/>
        <v>1</v>
      </c>
      <c r="S884">
        <f t="shared" si="97"/>
        <v>1</v>
      </c>
      <c r="T884" t="s">
        <v>1752</v>
      </c>
      <c r="U884" t="str">
        <f>VLOOKUP(T884,Sheet3!$A$2:$B$20,2,FALSE)</f>
        <v>Mr</v>
      </c>
    </row>
    <row r="885" spans="1:21" x14ac:dyDescent="0.3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94"/>
        <v>S</v>
      </c>
      <c r="N885">
        <f t="shared" si="92"/>
        <v>10.5167</v>
      </c>
      <c r="O885" s="3">
        <f t="shared" si="93"/>
        <v>22</v>
      </c>
      <c r="P885">
        <f t="shared" si="95"/>
        <v>0</v>
      </c>
      <c r="Q885" t="str">
        <f t="shared" si="98"/>
        <v>M</v>
      </c>
      <c r="R885">
        <f t="shared" si="96"/>
        <v>1</v>
      </c>
      <c r="S885">
        <f t="shared" si="97"/>
        <v>1</v>
      </c>
      <c r="T885" t="s">
        <v>1754</v>
      </c>
      <c r="U885" t="str">
        <f>VLOOKUP(T885,Sheet3!$A$2:$B$20,2,FALSE)</f>
        <v>Miss</v>
      </c>
    </row>
    <row r="886" spans="1:21" x14ac:dyDescent="0.3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94"/>
        <v>S</v>
      </c>
      <c r="N886">
        <f t="shared" si="92"/>
        <v>10.5</v>
      </c>
      <c r="O886" s="3">
        <f t="shared" si="93"/>
        <v>28</v>
      </c>
      <c r="P886">
        <f t="shared" si="95"/>
        <v>1</v>
      </c>
      <c r="Q886" t="str">
        <f t="shared" si="98"/>
        <v>M</v>
      </c>
      <c r="R886">
        <f t="shared" si="96"/>
        <v>1</v>
      </c>
      <c r="S886">
        <f t="shared" si="97"/>
        <v>1</v>
      </c>
      <c r="T886" t="s">
        <v>1752</v>
      </c>
      <c r="U886" t="str">
        <f>VLOOKUP(T886,Sheet3!$A$2:$B$20,2,FALSE)</f>
        <v>Mr</v>
      </c>
    </row>
    <row r="887" spans="1:21" x14ac:dyDescent="0.3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94"/>
        <v>S</v>
      </c>
      <c r="N887">
        <f t="shared" si="92"/>
        <v>7.05</v>
      </c>
      <c r="O887" s="3">
        <f t="shared" si="93"/>
        <v>25</v>
      </c>
      <c r="P887">
        <f t="shared" si="95"/>
        <v>1</v>
      </c>
      <c r="Q887" t="str">
        <f t="shared" si="98"/>
        <v>M</v>
      </c>
      <c r="R887">
        <f t="shared" si="96"/>
        <v>1</v>
      </c>
      <c r="S887">
        <f t="shared" si="97"/>
        <v>1</v>
      </c>
      <c r="T887" t="s">
        <v>1752</v>
      </c>
      <c r="U887" t="str">
        <f>VLOOKUP(T887,Sheet3!$A$2:$B$20,2,FALSE)</f>
        <v>Mr</v>
      </c>
    </row>
    <row r="888" spans="1:21" x14ac:dyDescent="0.3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94"/>
        <v>Q</v>
      </c>
      <c r="N888">
        <f t="shared" si="92"/>
        <v>29.125</v>
      </c>
      <c r="O888" s="3">
        <f t="shared" si="93"/>
        <v>39</v>
      </c>
      <c r="P888">
        <f t="shared" si="95"/>
        <v>0</v>
      </c>
      <c r="Q888" t="str">
        <f t="shared" si="98"/>
        <v>M</v>
      </c>
      <c r="R888">
        <f t="shared" si="96"/>
        <v>6</v>
      </c>
      <c r="S888">
        <f t="shared" si="97"/>
        <v>0</v>
      </c>
      <c r="T888" t="s">
        <v>1753</v>
      </c>
      <c r="U888" t="str">
        <f>VLOOKUP(T888,Sheet3!$A$2:$B$20,2,FALSE)</f>
        <v>Mrs</v>
      </c>
    </row>
    <row r="889" spans="1:21" x14ac:dyDescent="0.3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94"/>
        <v>S</v>
      </c>
      <c r="N889">
        <f t="shared" si="92"/>
        <v>13</v>
      </c>
      <c r="O889" s="3">
        <f t="shared" si="93"/>
        <v>27</v>
      </c>
      <c r="P889">
        <f t="shared" si="95"/>
        <v>1</v>
      </c>
      <c r="Q889" t="str">
        <f t="shared" si="98"/>
        <v>M</v>
      </c>
      <c r="R889">
        <f t="shared" si="96"/>
        <v>1</v>
      </c>
      <c r="S889">
        <f t="shared" si="97"/>
        <v>1</v>
      </c>
      <c r="T889" t="s">
        <v>1757</v>
      </c>
      <c r="U889" t="str">
        <f>VLOOKUP(T889,Sheet3!$A$2:$B$20,2,FALSE)</f>
        <v>Royalty</v>
      </c>
    </row>
    <row r="890" spans="1:21" x14ac:dyDescent="0.3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94"/>
        <v>S</v>
      </c>
      <c r="N890">
        <f t="shared" si="92"/>
        <v>30</v>
      </c>
      <c r="O890" s="3">
        <f t="shared" si="93"/>
        <v>19</v>
      </c>
      <c r="P890">
        <f t="shared" si="95"/>
        <v>0</v>
      </c>
      <c r="Q890" t="str">
        <f t="shared" si="98"/>
        <v>B</v>
      </c>
      <c r="R890">
        <f t="shared" si="96"/>
        <v>1</v>
      </c>
      <c r="S890">
        <f t="shared" si="97"/>
        <v>1</v>
      </c>
      <c r="T890" t="s">
        <v>1754</v>
      </c>
      <c r="U890" t="str">
        <f>VLOOKUP(T890,Sheet3!$A$2:$B$20,2,FALSE)</f>
        <v>Miss</v>
      </c>
    </row>
    <row r="891" spans="1:21" x14ac:dyDescent="0.3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94"/>
        <v>S</v>
      </c>
      <c r="N891">
        <f t="shared" si="92"/>
        <v>23.45</v>
      </c>
      <c r="O891" s="3">
        <f t="shared" si="93"/>
        <v>22.185328947368422</v>
      </c>
      <c r="P891">
        <f t="shared" si="95"/>
        <v>0</v>
      </c>
      <c r="Q891" t="str">
        <f t="shared" si="98"/>
        <v>M</v>
      </c>
      <c r="R891">
        <f t="shared" si="96"/>
        <v>4</v>
      </c>
      <c r="S891">
        <f t="shared" si="97"/>
        <v>0</v>
      </c>
      <c r="T891" t="s">
        <v>1754</v>
      </c>
      <c r="U891" t="str">
        <f>VLOOKUP(T891,Sheet3!$A$2:$B$20,2,FALSE)</f>
        <v>Miss</v>
      </c>
    </row>
    <row r="892" spans="1:21" x14ac:dyDescent="0.3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94"/>
        <v>C</v>
      </c>
      <c r="N892">
        <f t="shared" si="92"/>
        <v>30</v>
      </c>
      <c r="O892" s="3">
        <f t="shared" si="93"/>
        <v>26</v>
      </c>
      <c r="P892">
        <f t="shared" si="95"/>
        <v>1</v>
      </c>
      <c r="Q892" t="str">
        <f t="shared" si="98"/>
        <v>C</v>
      </c>
      <c r="R892">
        <f t="shared" si="96"/>
        <v>1</v>
      </c>
      <c r="S892">
        <f t="shared" si="97"/>
        <v>1</v>
      </c>
      <c r="T892" t="s">
        <v>1752</v>
      </c>
      <c r="U892" t="str">
        <f>VLOOKUP(T892,Sheet3!$A$2:$B$20,2,FALSE)</f>
        <v>Mr</v>
      </c>
    </row>
    <row r="893" spans="1:21" x14ac:dyDescent="0.3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94"/>
        <v>Q</v>
      </c>
      <c r="N893">
        <f t="shared" si="92"/>
        <v>7.75</v>
      </c>
      <c r="O893" s="3">
        <f t="shared" si="93"/>
        <v>32</v>
      </c>
      <c r="P893">
        <f t="shared" si="95"/>
        <v>1</v>
      </c>
      <c r="Q893" t="str">
        <f t="shared" si="98"/>
        <v>M</v>
      </c>
      <c r="R893">
        <f t="shared" si="96"/>
        <v>1</v>
      </c>
      <c r="S893">
        <f t="shared" si="97"/>
        <v>1</v>
      </c>
      <c r="T893" t="s">
        <v>1752</v>
      </c>
      <c r="U893" t="str">
        <f>VLOOKUP(T893,Sheet3!$A$2:$B$20,2,FALSE)</f>
        <v>Mr</v>
      </c>
    </row>
    <row r="894" spans="1:21" x14ac:dyDescent="0.3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94"/>
        <v>Q</v>
      </c>
      <c r="N894">
        <f t="shared" si="92"/>
        <v>7.8292000000000002</v>
      </c>
      <c r="O894" s="3">
        <f t="shared" si="93"/>
        <v>34.5</v>
      </c>
      <c r="P894">
        <f t="shared" si="95"/>
        <v>1</v>
      </c>
      <c r="Q894" t="str">
        <f t="shared" si="98"/>
        <v>M</v>
      </c>
      <c r="R894">
        <f t="shared" si="96"/>
        <v>1</v>
      </c>
      <c r="S894">
        <f t="shared" si="97"/>
        <v>1</v>
      </c>
      <c r="T894" t="s">
        <v>1752</v>
      </c>
      <c r="U894" t="str">
        <f>VLOOKUP(T894,Sheet3!$A$2:$B$20,2,FALSE)</f>
        <v>Mr</v>
      </c>
    </row>
    <row r="895" spans="1:21" x14ac:dyDescent="0.3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94"/>
        <v>S</v>
      </c>
      <c r="N895">
        <f t="shared" si="92"/>
        <v>7</v>
      </c>
      <c r="O895" s="3">
        <f t="shared" si="93"/>
        <v>47</v>
      </c>
      <c r="P895">
        <f t="shared" si="95"/>
        <v>0</v>
      </c>
      <c r="Q895" t="str">
        <f t="shared" si="98"/>
        <v>M</v>
      </c>
      <c r="R895">
        <f t="shared" si="96"/>
        <v>2</v>
      </c>
      <c r="S895">
        <f t="shared" si="97"/>
        <v>0</v>
      </c>
      <c r="T895" t="s">
        <v>1753</v>
      </c>
      <c r="U895" t="str">
        <f>VLOOKUP(T895,Sheet3!$A$2:$B$20,2,FALSE)</f>
        <v>Mrs</v>
      </c>
    </row>
    <row r="896" spans="1:21" x14ac:dyDescent="0.3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94"/>
        <v>Q</v>
      </c>
      <c r="N896">
        <f t="shared" si="92"/>
        <v>9.6875</v>
      </c>
      <c r="O896" s="3">
        <f t="shared" si="93"/>
        <v>62</v>
      </c>
      <c r="P896">
        <f t="shared" si="95"/>
        <v>1</v>
      </c>
      <c r="Q896" t="str">
        <f t="shared" si="98"/>
        <v>M</v>
      </c>
      <c r="R896">
        <f t="shared" si="96"/>
        <v>1</v>
      </c>
      <c r="S896">
        <f t="shared" si="97"/>
        <v>1</v>
      </c>
      <c r="T896" t="s">
        <v>1752</v>
      </c>
      <c r="U896" t="str">
        <f>VLOOKUP(T896,Sheet3!$A$2:$B$20,2,FALSE)</f>
        <v>Mr</v>
      </c>
    </row>
    <row r="897" spans="1:21" x14ac:dyDescent="0.3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94"/>
        <v>S</v>
      </c>
      <c r="N897">
        <f t="shared" si="92"/>
        <v>8.6624999999999996</v>
      </c>
      <c r="O897" s="3">
        <f t="shared" si="93"/>
        <v>27</v>
      </c>
      <c r="P897">
        <f t="shared" si="95"/>
        <v>1</v>
      </c>
      <c r="Q897" t="str">
        <f t="shared" si="98"/>
        <v>M</v>
      </c>
      <c r="R897">
        <f t="shared" si="96"/>
        <v>1</v>
      </c>
      <c r="S897">
        <f t="shared" si="97"/>
        <v>1</v>
      </c>
      <c r="T897" t="s">
        <v>1752</v>
      </c>
      <c r="U897" t="str">
        <f>VLOOKUP(T897,Sheet3!$A$2:$B$20,2,FALSE)</f>
        <v>Mr</v>
      </c>
    </row>
    <row r="898" spans="1:21" x14ac:dyDescent="0.3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94"/>
        <v>S</v>
      </c>
      <c r="N898">
        <f t="shared" si="92"/>
        <v>12.2875</v>
      </c>
      <c r="O898" s="3">
        <f t="shared" si="93"/>
        <v>22</v>
      </c>
      <c r="P898">
        <f t="shared" si="95"/>
        <v>0</v>
      </c>
      <c r="Q898" t="str">
        <f t="shared" si="98"/>
        <v>M</v>
      </c>
      <c r="R898">
        <f t="shared" si="96"/>
        <v>3</v>
      </c>
      <c r="S898">
        <f t="shared" si="97"/>
        <v>0</v>
      </c>
      <c r="T898" t="s">
        <v>1753</v>
      </c>
      <c r="U898" t="str">
        <f>VLOOKUP(T898,Sheet3!$A$2:$B$20,2,FALSE)</f>
        <v>Mrs</v>
      </c>
    </row>
    <row r="899" spans="1:21" x14ac:dyDescent="0.3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94"/>
        <v>S</v>
      </c>
      <c r="N899">
        <f t="shared" ref="N899:N962" si="99">IF(J899="",MEDIAN(Fare),J899)</f>
        <v>9.2249999999999996</v>
      </c>
      <c r="O899" s="3">
        <f t="shared" ref="O899:O962" si="100">IF(F899="",SUMIFS(Avg_Age,Pclass_Age,C899,Sex_Age,E899),F899)</f>
        <v>14</v>
      </c>
      <c r="P899">
        <f t="shared" si="95"/>
        <v>1</v>
      </c>
      <c r="Q899" t="str">
        <f t="shared" si="98"/>
        <v>M</v>
      </c>
      <c r="R899">
        <f t="shared" si="96"/>
        <v>1</v>
      </c>
      <c r="S899">
        <f t="shared" si="97"/>
        <v>1</v>
      </c>
      <c r="T899" t="s">
        <v>1752</v>
      </c>
      <c r="U899" t="str">
        <f>VLOOKUP(T899,Sheet3!$A$2:$B$20,2,FALSE)</f>
        <v>Mr</v>
      </c>
    </row>
    <row r="900" spans="1:21" x14ac:dyDescent="0.3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101">IF(L900="","S",L900)</f>
        <v>Q</v>
      </c>
      <c r="N900">
        <f t="shared" si="99"/>
        <v>7.6292</v>
      </c>
      <c r="O900" s="3">
        <f t="shared" si="100"/>
        <v>30</v>
      </c>
      <c r="P900">
        <f t="shared" ref="P900:P963" si="102">IF(E900="male",1,0)</f>
        <v>0</v>
      </c>
      <c r="Q900" t="str">
        <f t="shared" si="98"/>
        <v>M</v>
      </c>
      <c r="R900">
        <f t="shared" ref="R900:R963" si="103">SUM(G900:H900,1)</f>
        <v>1</v>
      </c>
      <c r="S900">
        <f t="shared" ref="S900:S963" si="104">IF(R900=1,1,0)</f>
        <v>1</v>
      </c>
      <c r="T900" t="s">
        <v>1754</v>
      </c>
      <c r="U900" t="str">
        <f>VLOOKUP(T900,Sheet3!$A$2:$B$20,2,FALSE)</f>
        <v>Miss</v>
      </c>
    </row>
    <row r="901" spans="1:21" x14ac:dyDescent="0.3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101"/>
        <v>S</v>
      </c>
      <c r="N901">
        <f t="shared" si="99"/>
        <v>29</v>
      </c>
      <c r="O901" s="3">
        <f t="shared" si="100"/>
        <v>26</v>
      </c>
      <c r="P901">
        <f t="shared" si="102"/>
        <v>1</v>
      </c>
      <c r="Q901" t="str">
        <f t="shared" ref="Q901:Q964" si="105">IF(K901="","M",LEFT(K901,1))</f>
        <v>M</v>
      </c>
      <c r="R901">
        <f t="shared" si="103"/>
        <v>3</v>
      </c>
      <c r="S901">
        <f t="shared" si="104"/>
        <v>0</v>
      </c>
      <c r="T901" t="s">
        <v>1752</v>
      </c>
      <c r="U901" t="str">
        <f>VLOOKUP(T901,Sheet3!$A$2:$B$20,2,FALSE)</f>
        <v>Mr</v>
      </c>
    </row>
    <row r="902" spans="1:21" x14ac:dyDescent="0.3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101"/>
        <v>C</v>
      </c>
      <c r="N902">
        <f t="shared" si="99"/>
        <v>7.2291999999999996</v>
      </c>
      <c r="O902" s="3">
        <f t="shared" si="100"/>
        <v>18</v>
      </c>
      <c r="P902">
        <f t="shared" si="102"/>
        <v>0</v>
      </c>
      <c r="Q902" t="str">
        <f t="shared" si="105"/>
        <v>M</v>
      </c>
      <c r="R902">
        <f t="shared" si="103"/>
        <v>1</v>
      </c>
      <c r="S902">
        <f t="shared" si="104"/>
        <v>1</v>
      </c>
      <c r="T902" t="s">
        <v>1753</v>
      </c>
      <c r="U902" t="str">
        <f>VLOOKUP(T902,Sheet3!$A$2:$B$20,2,FALSE)</f>
        <v>Mrs</v>
      </c>
    </row>
    <row r="903" spans="1:21" x14ac:dyDescent="0.3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101"/>
        <v>S</v>
      </c>
      <c r="N903">
        <f t="shared" si="99"/>
        <v>24.15</v>
      </c>
      <c r="O903" s="3">
        <f t="shared" si="100"/>
        <v>21</v>
      </c>
      <c r="P903">
        <f t="shared" si="102"/>
        <v>1</v>
      </c>
      <c r="Q903" t="str">
        <f t="shared" si="105"/>
        <v>M</v>
      </c>
      <c r="R903">
        <f t="shared" si="103"/>
        <v>3</v>
      </c>
      <c r="S903">
        <f t="shared" si="104"/>
        <v>0</v>
      </c>
      <c r="T903" t="s">
        <v>1752</v>
      </c>
      <c r="U903" t="str">
        <f>VLOOKUP(T903,Sheet3!$A$2:$B$20,2,FALSE)</f>
        <v>Mr</v>
      </c>
    </row>
    <row r="904" spans="1:21" x14ac:dyDescent="0.3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101"/>
        <v>S</v>
      </c>
      <c r="N904">
        <f t="shared" si="99"/>
        <v>7.8958000000000004</v>
      </c>
      <c r="O904" s="3">
        <f t="shared" si="100"/>
        <v>25.962263610315187</v>
      </c>
      <c r="P904">
        <f t="shared" si="102"/>
        <v>1</v>
      </c>
      <c r="Q904" t="str">
        <f t="shared" si="105"/>
        <v>M</v>
      </c>
      <c r="R904">
        <f t="shared" si="103"/>
        <v>1</v>
      </c>
      <c r="S904">
        <f t="shared" si="104"/>
        <v>1</v>
      </c>
      <c r="T904" t="s">
        <v>1752</v>
      </c>
      <c r="U904" t="str">
        <f>VLOOKUP(T904,Sheet3!$A$2:$B$20,2,FALSE)</f>
        <v>Mr</v>
      </c>
    </row>
    <row r="905" spans="1:21" x14ac:dyDescent="0.3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101"/>
        <v>S</v>
      </c>
      <c r="N905">
        <f t="shared" si="99"/>
        <v>26</v>
      </c>
      <c r="O905" s="3">
        <f t="shared" si="100"/>
        <v>46</v>
      </c>
      <c r="P905">
        <f t="shared" si="102"/>
        <v>1</v>
      </c>
      <c r="Q905" t="str">
        <f t="shared" si="105"/>
        <v>M</v>
      </c>
      <c r="R905">
        <f t="shared" si="103"/>
        <v>1</v>
      </c>
      <c r="S905">
        <f t="shared" si="104"/>
        <v>1</v>
      </c>
      <c r="T905" t="s">
        <v>1752</v>
      </c>
      <c r="U905" t="str">
        <f>VLOOKUP(T905,Sheet3!$A$2:$B$20,2,FALSE)</f>
        <v>Mr</v>
      </c>
    </row>
    <row r="906" spans="1:21" x14ac:dyDescent="0.3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101"/>
        <v>S</v>
      </c>
      <c r="N906">
        <f t="shared" si="99"/>
        <v>82.2667</v>
      </c>
      <c r="O906" s="3">
        <f t="shared" si="100"/>
        <v>23</v>
      </c>
      <c r="P906">
        <f t="shared" si="102"/>
        <v>0</v>
      </c>
      <c r="Q906" t="str">
        <f t="shared" si="105"/>
        <v>B</v>
      </c>
      <c r="R906">
        <f t="shared" si="103"/>
        <v>2</v>
      </c>
      <c r="S906">
        <f t="shared" si="104"/>
        <v>0</v>
      </c>
      <c r="T906" t="s">
        <v>1753</v>
      </c>
      <c r="U906" t="str">
        <f>VLOOKUP(T906,Sheet3!$A$2:$B$20,2,FALSE)</f>
        <v>Mrs</v>
      </c>
    </row>
    <row r="907" spans="1:21" x14ac:dyDescent="0.3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101"/>
        <v>S</v>
      </c>
      <c r="N907">
        <f t="shared" si="99"/>
        <v>26</v>
      </c>
      <c r="O907" s="3">
        <f t="shared" si="100"/>
        <v>63</v>
      </c>
      <c r="P907">
        <f t="shared" si="102"/>
        <v>1</v>
      </c>
      <c r="Q907" t="str">
        <f t="shared" si="105"/>
        <v>M</v>
      </c>
      <c r="R907">
        <f t="shared" si="103"/>
        <v>2</v>
      </c>
      <c r="S907">
        <f t="shared" si="104"/>
        <v>0</v>
      </c>
      <c r="T907" t="s">
        <v>1752</v>
      </c>
      <c r="U907" t="str">
        <f>VLOOKUP(T907,Sheet3!$A$2:$B$20,2,FALSE)</f>
        <v>Mr</v>
      </c>
    </row>
    <row r="908" spans="1:21" x14ac:dyDescent="0.3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101"/>
        <v>S</v>
      </c>
      <c r="N908">
        <f t="shared" si="99"/>
        <v>61.174999999999997</v>
      </c>
      <c r="O908" s="3">
        <f t="shared" si="100"/>
        <v>47</v>
      </c>
      <c r="P908">
        <f t="shared" si="102"/>
        <v>0</v>
      </c>
      <c r="Q908" t="str">
        <f t="shared" si="105"/>
        <v>E</v>
      </c>
      <c r="R908">
        <f t="shared" si="103"/>
        <v>2</v>
      </c>
      <c r="S908">
        <f t="shared" si="104"/>
        <v>0</v>
      </c>
      <c r="T908" t="s">
        <v>1753</v>
      </c>
      <c r="U908" t="str">
        <f>VLOOKUP(T908,Sheet3!$A$2:$B$20,2,FALSE)</f>
        <v>Mrs</v>
      </c>
    </row>
    <row r="909" spans="1:21" x14ac:dyDescent="0.3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101"/>
        <v>C</v>
      </c>
      <c r="N909">
        <f t="shared" si="99"/>
        <v>27.720800000000001</v>
      </c>
      <c r="O909" s="3">
        <f t="shared" si="100"/>
        <v>24</v>
      </c>
      <c r="P909">
        <f t="shared" si="102"/>
        <v>0</v>
      </c>
      <c r="Q909" t="str">
        <f t="shared" si="105"/>
        <v>M</v>
      </c>
      <c r="R909">
        <f t="shared" si="103"/>
        <v>2</v>
      </c>
      <c r="S909">
        <f t="shared" si="104"/>
        <v>0</v>
      </c>
      <c r="T909" t="s">
        <v>1753</v>
      </c>
      <c r="U909" t="str">
        <f>VLOOKUP(T909,Sheet3!$A$2:$B$20,2,FALSE)</f>
        <v>Mrs</v>
      </c>
    </row>
    <row r="910" spans="1:21" x14ac:dyDescent="0.3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101"/>
        <v>Q</v>
      </c>
      <c r="N910">
        <f t="shared" si="99"/>
        <v>12.35</v>
      </c>
      <c r="O910" s="3">
        <f t="shared" si="100"/>
        <v>35</v>
      </c>
      <c r="P910">
        <f t="shared" si="102"/>
        <v>1</v>
      </c>
      <c r="Q910" t="str">
        <f t="shared" si="105"/>
        <v>M</v>
      </c>
      <c r="R910">
        <f t="shared" si="103"/>
        <v>1</v>
      </c>
      <c r="S910">
        <f t="shared" si="104"/>
        <v>1</v>
      </c>
      <c r="T910" t="s">
        <v>1752</v>
      </c>
      <c r="U910" t="str">
        <f>VLOOKUP(T910,Sheet3!$A$2:$B$20,2,FALSE)</f>
        <v>Mr</v>
      </c>
    </row>
    <row r="911" spans="1:21" x14ac:dyDescent="0.3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101"/>
        <v>C</v>
      </c>
      <c r="N911">
        <f t="shared" si="99"/>
        <v>7.2249999999999996</v>
      </c>
      <c r="O911" s="3">
        <f t="shared" si="100"/>
        <v>21</v>
      </c>
      <c r="P911">
        <f t="shared" si="102"/>
        <v>1</v>
      </c>
      <c r="Q911" t="str">
        <f t="shared" si="105"/>
        <v>M</v>
      </c>
      <c r="R911">
        <f t="shared" si="103"/>
        <v>1</v>
      </c>
      <c r="S911">
        <f t="shared" si="104"/>
        <v>1</v>
      </c>
      <c r="T911" t="s">
        <v>1752</v>
      </c>
      <c r="U911" t="str">
        <f>VLOOKUP(T911,Sheet3!$A$2:$B$20,2,FALSE)</f>
        <v>Mr</v>
      </c>
    </row>
    <row r="912" spans="1:21" x14ac:dyDescent="0.3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101"/>
        <v>S</v>
      </c>
      <c r="N912">
        <f t="shared" si="99"/>
        <v>7.9249999999999998</v>
      </c>
      <c r="O912" s="3">
        <f t="shared" si="100"/>
        <v>27</v>
      </c>
      <c r="P912">
        <f t="shared" si="102"/>
        <v>0</v>
      </c>
      <c r="Q912" t="str">
        <f t="shared" si="105"/>
        <v>M</v>
      </c>
      <c r="R912">
        <f t="shared" si="103"/>
        <v>2</v>
      </c>
      <c r="S912">
        <f t="shared" si="104"/>
        <v>0</v>
      </c>
      <c r="T912" t="s">
        <v>1754</v>
      </c>
      <c r="U912" t="str">
        <f>VLOOKUP(T912,Sheet3!$A$2:$B$20,2,FALSE)</f>
        <v>Miss</v>
      </c>
    </row>
    <row r="913" spans="1:21" x14ac:dyDescent="0.3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101"/>
        <v>C</v>
      </c>
      <c r="N913">
        <f t="shared" si="99"/>
        <v>7.2249999999999996</v>
      </c>
      <c r="O913" s="3">
        <f t="shared" si="100"/>
        <v>45</v>
      </c>
      <c r="P913">
        <f t="shared" si="102"/>
        <v>0</v>
      </c>
      <c r="Q913" t="str">
        <f t="shared" si="105"/>
        <v>M</v>
      </c>
      <c r="R913">
        <f t="shared" si="103"/>
        <v>1</v>
      </c>
      <c r="S913">
        <f t="shared" si="104"/>
        <v>1</v>
      </c>
      <c r="T913" t="s">
        <v>1753</v>
      </c>
      <c r="U913" t="str">
        <f>VLOOKUP(T913,Sheet3!$A$2:$B$20,2,FALSE)</f>
        <v>Mrs</v>
      </c>
    </row>
    <row r="914" spans="1:21" x14ac:dyDescent="0.3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101"/>
        <v>C</v>
      </c>
      <c r="N914">
        <f t="shared" si="99"/>
        <v>59.4</v>
      </c>
      <c r="O914" s="3">
        <f t="shared" si="100"/>
        <v>55</v>
      </c>
      <c r="P914">
        <f t="shared" si="102"/>
        <v>1</v>
      </c>
      <c r="Q914" t="str">
        <f t="shared" si="105"/>
        <v>M</v>
      </c>
      <c r="R914">
        <f t="shared" si="103"/>
        <v>2</v>
      </c>
      <c r="S914">
        <f t="shared" si="104"/>
        <v>0</v>
      </c>
      <c r="T914" t="s">
        <v>1752</v>
      </c>
      <c r="U914" t="str">
        <f>VLOOKUP(T914,Sheet3!$A$2:$B$20,2,FALSE)</f>
        <v>Mr</v>
      </c>
    </row>
    <row r="915" spans="1:21" x14ac:dyDescent="0.3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101"/>
        <v>S</v>
      </c>
      <c r="N915">
        <f t="shared" si="99"/>
        <v>3.1707999999999998</v>
      </c>
      <c r="O915" s="3">
        <f t="shared" si="100"/>
        <v>9</v>
      </c>
      <c r="P915">
        <f t="shared" si="102"/>
        <v>1</v>
      </c>
      <c r="Q915" t="str">
        <f t="shared" si="105"/>
        <v>M</v>
      </c>
      <c r="R915">
        <f t="shared" si="103"/>
        <v>2</v>
      </c>
      <c r="S915">
        <f t="shared" si="104"/>
        <v>0</v>
      </c>
      <c r="T915" t="s">
        <v>1755</v>
      </c>
      <c r="U915" t="str">
        <f>VLOOKUP(T915,Sheet3!$A$2:$B$20,2,FALSE)</f>
        <v>Master</v>
      </c>
    </row>
    <row r="916" spans="1:21" x14ac:dyDescent="0.3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101"/>
        <v>S</v>
      </c>
      <c r="N916">
        <f t="shared" si="99"/>
        <v>31.683299999999999</v>
      </c>
      <c r="O916" s="3">
        <f t="shared" si="100"/>
        <v>37.037593984962406</v>
      </c>
      <c r="P916">
        <f t="shared" si="102"/>
        <v>0</v>
      </c>
      <c r="Q916" t="str">
        <f t="shared" si="105"/>
        <v>M</v>
      </c>
      <c r="R916">
        <f t="shared" si="103"/>
        <v>1</v>
      </c>
      <c r="S916">
        <f t="shared" si="104"/>
        <v>1</v>
      </c>
      <c r="T916" t="s">
        <v>1753</v>
      </c>
      <c r="U916" t="str">
        <f>VLOOKUP(T916,Sheet3!$A$2:$B$20,2,FALSE)</f>
        <v>Mrs</v>
      </c>
    </row>
    <row r="917" spans="1:21" x14ac:dyDescent="0.3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101"/>
        <v>C</v>
      </c>
      <c r="N917">
        <f t="shared" si="99"/>
        <v>61.379199999999997</v>
      </c>
      <c r="O917" s="3">
        <f t="shared" si="100"/>
        <v>21</v>
      </c>
      <c r="P917">
        <f t="shared" si="102"/>
        <v>1</v>
      </c>
      <c r="Q917" t="str">
        <f t="shared" si="105"/>
        <v>M</v>
      </c>
      <c r="R917">
        <f t="shared" si="103"/>
        <v>2</v>
      </c>
      <c r="S917">
        <f t="shared" si="104"/>
        <v>0</v>
      </c>
      <c r="T917" t="s">
        <v>1752</v>
      </c>
      <c r="U917" t="str">
        <f>VLOOKUP(T917,Sheet3!$A$2:$B$20,2,FALSE)</f>
        <v>Mr</v>
      </c>
    </row>
    <row r="918" spans="1:21" x14ac:dyDescent="0.3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101"/>
        <v>C</v>
      </c>
      <c r="N918">
        <f t="shared" si="99"/>
        <v>262.375</v>
      </c>
      <c r="O918" s="3">
        <f t="shared" si="100"/>
        <v>48</v>
      </c>
      <c r="P918">
        <f t="shared" si="102"/>
        <v>0</v>
      </c>
      <c r="Q918" t="str">
        <f t="shared" si="105"/>
        <v>B</v>
      </c>
      <c r="R918">
        <f t="shared" si="103"/>
        <v>5</v>
      </c>
      <c r="S918">
        <f t="shared" si="104"/>
        <v>0</v>
      </c>
      <c r="T918" t="s">
        <v>1753</v>
      </c>
      <c r="U918" t="str">
        <f>VLOOKUP(T918,Sheet3!$A$2:$B$20,2,FALSE)</f>
        <v>Mrs</v>
      </c>
    </row>
    <row r="919" spans="1:21" x14ac:dyDescent="0.3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101"/>
        <v>S</v>
      </c>
      <c r="N919">
        <f t="shared" si="99"/>
        <v>14.5</v>
      </c>
      <c r="O919" s="3">
        <f t="shared" si="100"/>
        <v>50</v>
      </c>
      <c r="P919">
        <f t="shared" si="102"/>
        <v>1</v>
      </c>
      <c r="Q919" t="str">
        <f t="shared" si="105"/>
        <v>M</v>
      </c>
      <c r="R919">
        <f t="shared" si="103"/>
        <v>2</v>
      </c>
      <c r="S919">
        <f t="shared" si="104"/>
        <v>0</v>
      </c>
      <c r="T919" t="s">
        <v>1752</v>
      </c>
      <c r="U919" t="str">
        <f>VLOOKUP(T919,Sheet3!$A$2:$B$20,2,FALSE)</f>
        <v>Mr</v>
      </c>
    </row>
    <row r="920" spans="1:21" x14ac:dyDescent="0.3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101"/>
        <v>C</v>
      </c>
      <c r="N920">
        <f t="shared" si="99"/>
        <v>61.979199999999999</v>
      </c>
      <c r="O920" s="3">
        <f t="shared" si="100"/>
        <v>22</v>
      </c>
      <c r="P920">
        <f t="shared" si="102"/>
        <v>0</v>
      </c>
      <c r="Q920" t="str">
        <f t="shared" si="105"/>
        <v>B</v>
      </c>
      <c r="R920">
        <f t="shared" si="103"/>
        <v>2</v>
      </c>
      <c r="S920">
        <f t="shared" si="104"/>
        <v>0</v>
      </c>
      <c r="T920" t="s">
        <v>1754</v>
      </c>
      <c r="U920" t="str">
        <f>VLOOKUP(T920,Sheet3!$A$2:$B$20,2,FALSE)</f>
        <v>Miss</v>
      </c>
    </row>
    <row r="921" spans="1:21" x14ac:dyDescent="0.3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101"/>
        <v>C</v>
      </c>
      <c r="N921">
        <f t="shared" si="99"/>
        <v>7.2249999999999996</v>
      </c>
      <c r="O921" s="3">
        <f t="shared" si="100"/>
        <v>22.5</v>
      </c>
      <c r="P921">
        <f t="shared" si="102"/>
        <v>1</v>
      </c>
      <c r="Q921" t="str">
        <f t="shared" si="105"/>
        <v>M</v>
      </c>
      <c r="R921">
        <f t="shared" si="103"/>
        <v>1</v>
      </c>
      <c r="S921">
        <f t="shared" si="104"/>
        <v>1</v>
      </c>
      <c r="T921" t="s">
        <v>1752</v>
      </c>
      <c r="U921" t="str">
        <f>VLOOKUP(T921,Sheet3!$A$2:$B$20,2,FALSE)</f>
        <v>Mr</v>
      </c>
    </row>
    <row r="922" spans="1:21" x14ac:dyDescent="0.3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101"/>
        <v>S</v>
      </c>
      <c r="N922">
        <f t="shared" si="99"/>
        <v>30.5</v>
      </c>
      <c r="O922" s="3">
        <f t="shared" si="100"/>
        <v>41</v>
      </c>
      <c r="P922">
        <f t="shared" si="102"/>
        <v>1</v>
      </c>
      <c r="Q922" t="str">
        <f t="shared" si="105"/>
        <v>A</v>
      </c>
      <c r="R922">
        <f t="shared" si="103"/>
        <v>1</v>
      </c>
      <c r="S922">
        <f t="shared" si="104"/>
        <v>1</v>
      </c>
      <c r="T922" t="s">
        <v>1752</v>
      </c>
      <c r="U922" t="str">
        <f>VLOOKUP(T922,Sheet3!$A$2:$B$20,2,FALSE)</f>
        <v>Mr</v>
      </c>
    </row>
    <row r="923" spans="1:21" x14ac:dyDescent="0.3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101"/>
        <v>C</v>
      </c>
      <c r="N923">
        <f t="shared" si="99"/>
        <v>21.679200000000002</v>
      </c>
      <c r="O923" s="3">
        <f t="shared" si="100"/>
        <v>25.962263610315187</v>
      </c>
      <c r="P923">
        <f t="shared" si="102"/>
        <v>1</v>
      </c>
      <c r="Q923" t="str">
        <f t="shared" si="105"/>
        <v>M</v>
      </c>
      <c r="R923">
        <f t="shared" si="103"/>
        <v>3</v>
      </c>
      <c r="S923">
        <f t="shared" si="104"/>
        <v>0</v>
      </c>
      <c r="T923" t="s">
        <v>1752</v>
      </c>
      <c r="U923" t="str">
        <f>VLOOKUP(T923,Sheet3!$A$2:$B$20,2,FALSE)</f>
        <v>Mr</v>
      </c>
    </row>
    <row r="924" spans="1:21" x14ac:dyDescent="0.3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101"/>
        <v>S</v>
      </c>
      <c r="N924">
        <f t="shared" si="99"/>
        <v>26</v>
      </c>
      <c r="O924" s="3">
        <f t="shared" si="100"/>
        <v>50</v>
      </c>
      <c r="P924">
        <f t="shared" si="102"/>
        <v>1</v>
      </c>
      <c r="Q924" t="str">
        <f t="shared" si="105"/>
        <v>M</v>
      </c>
      <c r="R924">
        <f t="shared" si="103"/>
        <v>2</v>
      </c>
      <c r="S924">
        <f t="shared" si="104"/>
        <v>0</v>
      </c>
      <c r="T924" t="s">
        <v>1752</v>
      </c>
      <c r="U924" t="str">
        <f>VLOOKUP(T924,Sheet3!$A$2:$B$20,2,FALSE)</f>
        <v>Mr</v>
      </c>
    </row>
    <row r="925" spans="1:21" x14ac:dyDescent="0.3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101"/>
        <v>S</v>
      </c>
      <c r="N925">
        <f t="shared" si="99"/>
        <v>31.5</v>
      </c>
      <c r="O925" s="3">
        <f t="shared" si="100"/>
        <v>24</v>
      </c>
      <c r="P925">
        <f t="shared" si="102"/>
        <v>1</v>
      </c>
      <c r="Q925" t="str">
        <f t="shared" si="105"/>
        <v>M</v>
      </c>
      <c r="R925">
        <f t="shared" si="103"/>
        <v>3</v>
      </c>
      <c r="S925">
        <f t="shared" si="104"/>
        <v>0</v>
      </c>
      <c r="T925" t="s">
        <v>1752</v>
      </c>
      <c r="U925" t="str">
        <f>VLOOKUP(T925,Sheet3!$A$2:$B$20,2,FALSE)</f>
        <v>Mr</v>
      </c>
    </row>
    <row r="926" spans="1:21" x14ac:dyDescent="0.3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101"/>
        <v>S</v>
      </c>
      <c r="N926">
        <f t="shared" si="99"/>
        <v>20.574999999999999</v>
      </c>
      <c r="O926" s="3">
        <f t="shared" si="100"/>
        <v>33</v>
      </c>
      <c r="P926">
        <f t="shared" si="102"/>
        <v>0</v>
      </c>
      <c r="Q926" t="str">
        <f t="shared" si="105"/>
        <v>M</v>
      </c>
      <c r="R926">
        <f t="shared" si="103"/>
        <v>4</v>
      </c>
      <c r="S926">
        <f t="shared" si="104"/>
        <v>0</v>
      </c>
      <c r="T926" t="s">
        <v>1753</v>
      </c>
      <c r="U926" t="str">
        <f>VLOOKUP(T926,Sheet3!$A$2:$B$20,2,FALSE)</f>
        <v>Mrs</v>
      </c>
    </row>
    <row r="927" spans="1:21" x14ac:dyDescent="0.3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101"/>
        <v>S</v>
      </c>
      <c r="N927">
        <f t="shared" si="99"/>
        <v>23.45</v>
      </c>
      <c r="O927" s="3">
        <f t="shared" si="100"/>
        <v>22.185328947368422</v>
      </c>
      <c r="P927">
        <f t="shared" si="102"/>
        <v>0</v>
      </c>
      <c r="Q927" t="str">
        <f t="shared" si="105"/>
        <v>M</v>
      </c>
      <c r="R927">
        <f t="shared" si="103"/>
        <v>4</v>
      </c>
      <c r="S927">
        <f t="shared" si="104"/>
        <v>0</v>
      </c>
      <c r="T927" t="s">
        <v>1753</v>
      </c>
      <c r="U927" t="str">
        <f>VLOOKUP(T927,Sheet3!$A$2:$B$20,2,FALSE)</f>
        <v>Mrs</v>
      </c>
    </row>
    <row r="928" spans="1:21" x14ac:dyDescent="0.3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101"/>
        <v>C</v>
      </c>
      <c r="N928">
        <f t="shared" si="99"/>
        <v>57.75</v>
      </c>
      <c r="O928" s="3">
        <f t="shared" si="100"/>
        <v>30</v>
      </c>
      <c r="P928">
        <f t="shared" si="102"/>
        <v>1</v>
      </c>
      <c r="Q928" t="str">
        <f t="shared" si="105"/>
        <v>C</v>
      </c>
      <c r="R928">
        <f t="shared" si="103"/>
        <v>2</v>
      </c>
      <c r="S928">
        <f t="shared" si="104"/>
        <v>0</v>
      </c>
      <c r="T928" t="s">
        <v>1752</v>
      </c>
      <c r="U928" t="str">
        <f>VLOOKUP(T928,Sheet3!$A$2:$B$20,2,FALSE)</f>
        <v>Mr</v>
      </c>
    </row>
    <row r="929" spans="1:21" x14ac:dyDescent="0.3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101"/>
        <v>C</v>
      </c>
      <c r="N929">
        <f t="shared" si="99"/>
        <v>7.2291999999999996</v>
      </c>
      <c r="O929" s="3">
        <f t="shared" si="100"/>
        <v>18.5</v>
      </c>
      <c r="P929">
        <f t="shared" si="102"/>
        <v>1</v>
      </c>
      <c r="Q929" t="str">
        <f t="shared" si="105"/>
        <v>M</v>
      </c>
      <c r="R929">
        <f t="shared" si="103"/>
        <v>1</v>
      </c>
      <c r="S929">
        <f t="shared" si="104"/>
        <v>1</v>
      </c>
      <c r="T929" t="s">
        <v>1752</v>
      </c>
      <c r="U929" t="str">
        <f>VLOOKUP(T929,Sheet3!$A$2:$B$20,2,FALSE)</f>
        <v>Mr</v>
      </c>
    </row>
    <row r="930" spans="1:21" x14ac:dyDescent="0.3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101"/>
        <v>S</v>
      </c>
      <c r="N930">
        <f t="shared" si="99"/>
        <v>8.0500000000000007</v>
      </c>
      <c r="O930" s="3">
        <f t="shared" si="100"/>
        <v>22.185328947368422</v>
      </c>
      <c r="P930">
        <f t="shared" si="102"/>
        <v>0</v>
      </c>
      <c r="Q930" t="str">
        <f t="shared" si="105"/>
        <v>M</v>
      </c>
      <c r="R930">
        <f t="shared" si="103"/>
        <v>1</v>
      </c>
      <c r="S930">
        <f t="shared" si="104"/>
        <v>1</v>
      </c>
      <c r="T930" t="s">
        <v>1754</v>
      </c>
      <c r="U930" t="str">
        <f>VLOOKUP(T930,Sheet3!$A$2:$B$20,2,FALSE)</f>
        <v>Miss</v>
      </c>
    </row>
    <row r="931" spans="1:21" x14ac:dyDescent="0.3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101"/>
        <v>S</v>
      </c>
      <c r="N931">
        <f t="shared" si="99"/>
        <v>8.6624999999999996</v>
      </c>
      <c r="O931" s="3">
        <f t="shared" si="100"/>
        <v>21</v>
      </c>
      <c r="P931">
        <f t="shared" si="102"/>
        <v>0</v>
      </c>
      <c r="Q931" t="str">
        <f t="shared" si="105"/>
        <v>M</v>
      </c>
      <c r="R931">
        <f t="shared" si="103"/>
        <v>1</v>
      </c>
      <c r="S931">
        <f t="shared" si="104"/>
        <v>1</v>
      </c>
      <c r="T931" t="s">
        <v>1754</v>
      </c>
      <c r="U931" t="str">
        <f>VLOOKUP(T931,Sheet3!$A$2:$B$20,2,FALSE)</f>
        <v>Miss</v>
      </c>
    </row>
    <row r="932" spans="1:21" x14ac:dyDescent="0.3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101"/>
        <v>S</v>
      </c>
      <c r="N932">
        <f t="shared" si="99"/>
        <v>9.5</v>
      </c>
      <c r="O932" s="3">
        <f t="shared" si="100"/>
        <v>25</v>
      </c>
      <c r="P932">
        <f t="shared" si="102"/>
        <v>1</v>
      </c>
      <c r="Q932" t="str">
        <f t="shared" si="105"/>
        <v>M</v>
      </c>
      <c r="R932">
        <f t="shared" si="103"/>
        <v>1</v>
      </c>
      <c r="S932">
        <f t="shared" si="104"/>
        <v>1</v>
      </c>
      <c r="T932" t="s">
        <v>1752</v>
      </c>
      <c r="U932" t="str">
        <f>VLOOKUP(T932,Sheet3!$A$2:$B$20,2,FALSE)</f>
        <v>Mr</v>
      </c>
    </row>
    <row r="933" spans="1:21" x14ac:dyDescent="0.3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101"/>
        <v>S</v>
      </c>
      <c r="N933">
        <f t="shared" si="99"/>
        <v>56.495800000000003</v>
      </c>
      <c r="O933" s="3">
        <f t="shared" si="100"/>
        <v>25.962263610315187</v>
      </c>
      <c r="P933">
        <f t="shared" si="102"/>
        <v>1</v>
      </c>
      <c r="Q933" t="str">
        <f t="shared" si="105"/>
        <v>M</v>
      </c>
      <c r="R933">
        <f t="shared" si="103"/>
        <v>1</v>
      </c>
      <c r="S933">
        <f t="shared" si="104"/>
        <v>1</v>
      </c>
      <c r="T933" t="s">
        <v>1752</v>
      </c>
      <c r="U933" t="str">
        <f>VLOOKUP(T933,Sheet3!$A$2:$B$20,2,FALSE)</f>
        <v>Mr</v>
      </c>
    </row>
    <row r="934" spans="1:21" x14ac:dyDescent="0.3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101"/>
        <v>C</v>
      </c>
      <c r="N934">
        <f t="shared" si="99"/>
        <v>13.416700000000001</v>
      </c>
      <c r="O934" s="3">
        <f t="shared" si="100"/>
        <v>39</v>
      </c>
      <c r="P934">
        <f t="shared" si="102"/>
        <v>1</v>
      </c>
      <c r="Q934" t="str">
        <f t="shared" si="105"/>
        <v>M</v>
      </c>
      <c r="R934">
        <f t="shared" si="103"/>
        <v>2</v>
      </c>
      <c r="S934">
        <f t="shared" si="104"/>
        <v>0</v>
      </c>
      <c r="T934" t="s">
        <v>1752</v>
      </c>
      <c r="U934" t="str">
        <f>VLOOKUP(T934,Sheet3!$A$2:$B$20,2,FALSE)</f>
        <v>Mr</v>
      </c>
    </row>
    <row r="935" spans="1:21" x14ac:dyDescent="0.3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101"/>
        <v>S</v>
      </c>
      <c r="N935">
        <f t="shared" si="99"/>
        <v>26.55</v>
      </c>
      <c r="O935" s="3">
        <f t="shared" si="100"/>
        <v>41.029271523178807</v>
      </c>
      <c r="P935">
        <f t="shared" si="102"/>
        <v>1</v>
      </c>
      <c r="Q935" t="str">
        <f t="shared" si="105"/>
        <v>D</v>
      </c>
      <c r="R935">
        <f t="shared" si="103"/>
        <v>1</v>
      </c>
      <c r="S935">
        <f t="shared" si="104"/>
        <v>1</v>
      </c>
      <c r="T935" t="s">
        <v>1752</v>
      </c>
      <c r="U935" t="str">
        <f>VLOOKUP(T935,Sheet3!$A$2:$B$20,2,FALSE)</f>
        <v>Mr</v>
      </c>
    </row>
    <row r="936" spans="1:21" x14ac:dyDescent="0.3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101"/>
        <v>S</v>
      </c>
      <c r="N936">
        <f t="shared" si="99"/>
        <v>7.85</v>
      </c>
      <c r="O936" s="3">
        <f t="shared" si="100"/>
        <v>41</v>
      </c>
      <c r="P936">
        <f t="shared" si="102"/>
        <v>1</v>
      </c>
      <c r="Q936" t="str">
        <f t="shared" si="105"/>
        <v>M</v>
      </c>
      <c r="R936">
        <f t="shared" si="103"/>
        <v>1</v>
      </c>
      <c r="S936">
        <f t="shared" si="104"/>
        <v>1</v>
      </c>
      <c r="T936" t="s">
        <v>1752</v>
      </c>
      <c r="U936" t="str">
        <f>VLOOKUP(T936,Sheet3!$A$2:$B$20,2,FALSE)</f>
        <v>Mr</v>
      </c>
    </row>
    <row r="937" spans="1:21" x14ac:dyDescent="0.3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101"/>
        <v>S</v>
      </c>
      <c r="N937">
        <f t="shared" si="99"/>
        <v>13</v>
      </c>
      <c r="O937" s="3">
        <f t="shared" si="100"/>
        <v>30</v>
      </c>
      <c r="P937">
        <f t="shared" si="102"/>
        <v>0</v>
      </c>
      <c r="Q937" t="str">
        <f t="shared" si="105"/>
        <v>M</v>
      </c>
      <c r="R937">
        <f t="shared" si="103"/>
        <v>1</v>
      </c>
      <c r="S937">
        <f t="shared" si="104"/>
        <v>1</v>
      </c>
      <c r="T937" t="s">
        <v>1753</v>
      </c>
      <c r="U937" t="str">
        <f>VLOOKUP(T937,Sheet3!$A$2:$B$20,2,FALSE)</f>
        <v>Mrs</v>
      </c>
    </row>
    <row r="938" spans="1:21" x14ac:dyDescent="0.3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101"/>
        <v>S</v>
      </c>
      <c r="N938">
        <f t="shared" si="99"/>
        <v>52.554200000000002</v>
      </c>
      <c r="O938" s="3">
        <f t="shared" si="100"/>
        <v>45</v>
      </c>
      <c r="P938">
        <f t="shared" si="102"/>
        <v>0</v>
      </c>
      <c r="Q938" t="str">
        <f t="shared" si="105"/>
        <v>D</v>
      </c>
      <c r="R938">
        <f t="shared" si="103"/>
        <v>2</v>
      </c>
      <c r="S938">
        <f t="shared" si="104"/>
        <v>0</v>
      </c>
      <c r="T938" t="s">
        <v>1753</v>
      </c>
      <c r="U938" t="str">
        <f>VLOOKUP(T938,Sheet3!$A$2:$B$20,2,FALSE)</f>
        <v>Mrs</v>
      </c>
    </row>
    <row r="939" spans="1:21" x14ac:dyDescent="0.3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101"/>
        <v>S</v>
      </c>
      <c r="N939">
        <f t="shared" si="99"/>
        <v>7.9249999999999998</v>
      </c>
      <c r="O939" s="3">
        <f t="shared" si="100"/>
        <v>25</v>
      </c>
      <c r="P939">
        <f t="shared" si="102"/>
        <v>1</v>
      </c>
      <c r="Q939" t="str">
        <f t="shared" si="105"/>
        <v>M</v>
      </c>
      <c r="R939">
        <f t="shared" si="103"/>
        <v>1</v>
      </c>
      <c r="S939">
        <f t="shared" si="104"/>
        <v>1</v>
      </c>
      <c r="T939" t="s">
        <v>1752</v>
      </c>
      <c r="U939" t="str">
        <f>VLOOKUP(T939,Sheet3!$A$2:$B$20,2,FALSE)</f>
        <v>Mr</v>
      </c>
    </row>
    <row r="940" spans="1:21" x14ac:dyDescent="0.3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101"/>
        <v>C</v>
      </c>
      <c r="N940">
        <f t="shared" si="99"/>
        <v>29.7</v>
      </c>
      <c r="O940" s="3">
        <f t="shared" si="100"/>
        <v>45</v>
      </c>
      <c r="P940">
        <f t="shared" si="102"/>
        <v>1</v>
      </c>
      <c r="Q940" t="str">
        <f t="shared" si="105"/>
        <v>A</v>
      </c>
      <c r="R940">
        <f t="shared" si="103"/>
        <v>1</v>
      </c>
      <c r="S940">
        <f t="shared" si="104"/>
        <v>1</v>
      </c>
      <c r="T940" t="s">
        <v>1752</v>
      </c>
      <c r="U940" t="str">
        <f>VLOOKUP(T940,Sheet3!$A$2:$B$20,2,FALSE)</f>
        <v>Mr</v>
      </c>
    </row>
    <row r="941" spans="1:21" x14ac:dyDescent="0.3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101"/>
        <v>Q</v>
      </c>
      <c r="N941">
        <f t="shared" si="99"/>
        <v>7.75</v>
      </c>
      <c r="O941" s="3">
        <f t="shared" si="100"/>
        <v>25.962263610315187</v>
      </c>
      <c r="P941">
        <f t="shared" si="102"/>
        <v>1</v>
      </c>
      <c r="Q941" t="str">
        <f t="shared" si="105"/>
        <v>M</v>
      </c>
      <c r="R941">
        <f t="shared" si="103"/>
        <v>1</v>
      </c>
      <c r="S941">
        <f t="shared" si="104"/>
        <v>1</v>
      </c>
      <c r="T941" t="s">
        <v>1752</v>
      </c>
      <c r="U941" t="str">
        <f>VLOOKUP(T941,Sheet3!$A$2:$B$20,2,FALSE)</f>
        <v>Mr</v>
      </c>
    </row>
    <row r="942" spans="1:21" x14ac:dyDescent="0.3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101"/>
        <v>C</v>
      </c>
      <c r="N942">
        <f t="shared" si="99"/>
        <v>76.291700000000006</v>
      </c>
      <c r="O942" s="3">
        <f t="shared" si="100"/>
        <v>60</v>
      </c>
      <c r="P942">
        <f t="shared" si="102"/>
        <v>0</v>
      </c>
      <c r="Q942" t="str">
        <f t="shared" si="105"/>
        <v>D</v>
      </c>
      <c r="R942">
        <f t="shared" si="103"/>
        <v>1</v>
      </c>
      <c r="S942">
        <f t="shared" si="104"/>
        <v>1</v>
      </c>
      <c r="T942" t="s">
        <v>1753</v>
      </c>
      <c r="U942" t="str">
        <f>VLOOKUP(T942,Sheet3!$A$2:$B$20,2,FALSE)</f>
        <v>Mrs</v>
      </c>
    </row>
    <row r="943" spans="1:21" x14ac:dyDescent="0.3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101"/>
        <v>S</v>
      </c>
      <c r="N943">
        <f t="shared" si="99"/>
        <v>15.9</v>
      </c>
      <c r="O943" s="3">
        <f t="shared" si="100"/>
        <v>36</v>
      </c>
      <c r="P943">
        <f t="shared" si="102"/>
        <v>0</v>
      </c>
      <c r="Q943" t="str">
        <f t="shared" si="105"/>
        <v>M</v>
      </c>
      <c r="R943">
        <f t="shared" si="103"/>
        <v>3</v>
      </c>
      <c r="S943">
        <f t="shared" si="104"/>
        <v>0</v>
      </c>
      <c r="T943" t="s">
        <v>1753</v>
      </c>
      <c r="U943" t="str">
        <f>VLOOKUP(T943,Sheet3!$A$2:$B$20,2,FALSE)</f>
        <v>Mrs</v>
      </c>
    </row>
    <row r="944" spans="1:21" x14ac:dyDescent="0.3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101"/>
        <v>S</v>
      </c>
      <c r="N944">
        <f t="shared" si="99"/>
        <v>60</v>
      </c>
      <c r="O944" s="3">
        <f t="shared" si="100"/>
        <v>24</v>
      </c>
      <c r="P944">
        <f t="shared" si="102"/>
        <v>1</v>
      </c>
      <c r="Q944" t="str">
        <f t="shared" si="105"/>
        <v>C</v>
      </c>
      <c r="R944">
        <f t="shared" si="103"/>
        <v>2</v>
      </c>
      <c r="S944">
        <f t="shared" si="104"/>
        <v>0</v>
      </c>
      <c r="T944" t="s">
        <v>1752</v>
      </c>
      <c r="U944" t="str">
        <f>VLOOKUP(T944,Sheet3!$A$2:$B$20,2,FALSE)</f>
        <v>Mr</v>
      </c>
    </row>
    <row r="945" spans="1:21" x14ac:dyDescent="0.3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101"/>
        <v>C</v>
      </c>
      <c r="N945">
        <f t="shared" si="99"/>
        <v>15.033300000000001</v>
      </c>
      <c r="O945" s="3">
        <f t="shared" si="100"/>
        <v>27</v>
      </c>
      <c r="P945">
        <f t="shared" si="102"/>
        <v>1</v>
      </c>
      <c r="Q945" t="str">
        <f t="shared" si="105"/>
        <v>M</v>
      </c>
      <c r="R945">
        <f t="shared" si="103"/>
        <v>1</v>
      </c>
      <c r="S945">
        <f t="shared" si="104"/>
        <v>1</v>
      </c>
      <c r="T945" t="s">
        <v>1752</v>
      </c>
      <c r="U945" t="str">
        <f>VLOOKUP(T945,Sheet3!$A$2:$B$20,2,FALSE)</f>
        <v>Mr</v>
      </c>
    </row>
    <row r="946" spans="1:21" x14ac:dyDescent="0.3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101"/>
        <v>S</v>
      </c>
      <c r="N946">
        <f t="shared" si="99"/>
        <v>23</v>
      </c>
      <c r="O946" s="3">
        <f t="shared" si="100"/>
        <v>20</v>
      </c>
      <c r="P946">
        <f t="shared" si="102"/>
        <v>0</v>
      </c>
      <c r="Q946" t="str">
        <f t="shared" si="105"/>
        <v>M</v>
      </c>
      <c r="R946">
        <f t="shared" si="103"/>
        <v>4</v>
      </c>
      <c r="S946">
        <f t="shared" si="104"/>
        <v>0</v>
      </c>
      <c r="T946" t="s">
        <v>1754</v>
      </c>
      <c r="U946" t="str">
        <f>VLOOKUP(T946,Sheet3!$A$2:$B$20,2,FALSE)</f>
        <v>Miss</v>
      </c>
    </row>
    <row r="947" spans="1:21" x14ac:dyDescent="0.3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101"/>
        <v>S</v>
      </c>
      <c r="N947">
        <f t="shared" si="99"/>
        <v>263</v>
      </c>
      <c r="O947" s="3">
        <f t="shared" si="100"/>
        <v>28</v>
      </c>
      <c r="P947">
        <f t="shared" si="102"/>
        <v>0</v>
      </c>
      <c r="Q947" t="str">
        <f t="shared" si="105"/>
        <v>C</v>
      </c>
      <c r="R947">
        <f t="shared" si="103"/>
        <v>6</v>
      </c>
      <c r="S947">
        <f t="shared" si="104"/>
        <v>0</v>
      </c>
      <c r="T947" t="s">
        <v>1754</v>
      </c>
      <c r="U947" t="str">
        <f>VLOOKUP(T947,Sheet3!$A$2:$B$20,2,FALSE)</f>
        <v>Miss</v>
      </c>
    </row>
    <row r="948" spans="1:21" x14ac:dyDescent="0.3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101"/>
        <v>C</v>
      </c>
      <c r="N948">
        <f t="shared" si="99"/>
        <v>15.5792</v>
      </c>
      <c r="O948" s="3">
        <f t="shared" si="100"/>
        <v>30.815379746835443</v>
      </c>
      <c r="P948">
        <f t="shared" si="102"/>
        <v>1</v>
      </c>
      <c r="Q948" t="str">
        <f t="shared" si="105"/>
        <v>M</v>
      </c>
      <c r="R948">
        <f t="shared" si="103"/>
        <v>1</v>
      </c>
      <c r="S948">
        <f t="shared" si="104"/>
        <v>1</v>
      </c>
      <c r="T948" t="s">
        <v>1752</v>
      </c>
      <c r="U948" t="str">
        <f>VLOOKUP(T948,Sheet3!$A$2:$B$20,2,FALSE)</f>
        <v>Mr</v>
      </c>
    </row>
    <row r="949" spans="1:21" x14ac:dyDescent="0.3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101"/>
        <v>Q</v>
      </c>
      <c r="N949">
        <f t="shared" si="99"/>
        <v>29.125</v>
      </c>
      <c r="O949" s="3">
        <f t="shared" si="100"/>
        <v>10</v>
      </c>
      <c r="P949">
        <f t="shared" si="102"/>
        <v>1</v>
      </c>
      <c r="Q949" t="str">
        <f t="shared" si="105"/>
        <v>M</v>
      </c>
      <c r="R949">
        <f t="shared" si="103"/>
        <v>6</v>
      </c>
      <c r="S949">
        <f t="shared" si="104"/>
        <v>0</v>
      </c>
      <c r="T949" t="s">
        <v>1755</v>
      </c>
      <c r="U949" t="str">
        <f>VLOOKUP(T949,Sheet3!$A$2:$B$20,2,FALSE)</f>
        <v>Master</v>
      </c>
    </row>
    <row r="950" spans="1:21" x14ac:dyDescent="0.3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101"/>
        <v>S</v>
      </c>
      <c r="N950">
        <f t="shared" si="99"/>
        <v>7.8958000000000004</v>
      </c>
      <c r="O950" s="3">
        <f t="shared" si="100"/>
        <v>35</v>
      </c>
      <c r="P950">
        <f t="shared" si="102"/>
        <v>1</v>
      </c>
      <c r="Q950" t="str">
        <f t="shared" si="105"/>
        <v>M</v>
      </c>
      <c r="R950">
        <f t="shared" si="103"/>
        <v>1</v>
      </c>
      <c r="S950">
        <f t="shared" si="104"/>
        <v>1</v>
      </c>
      <c r="T950" t="s">
        <v>1752</v>
      </c>
      <c r="U950" t="str">
        <f>VLOOKUP(T950,Sheet3!$A$2:$B$20,2,FALSE)</f>
        <v>Mr</v>
      </c>
    </row>
    <row r="951" spans="1:21" x14ac:dyDescent="0.3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101"/>
        <v>S</v>
      </c>
      <c r="N951">
        <f t="shared" si="99"/>
        <v>7.65</v>
      </c>
      <c r="O951" s="3">
        <f t="shared" si="100"/>
        <v>25</v>
      </c>
      <c r="P951">
        <f t="shared" si="102"/>
        <v>1</v>
      </c>
      <c r="Q951" t="str">
        <f t="shared" si="105"/>
        <v>F</v>
      </c>
      <c r="R951">
        <f t="shared" si="103"/>
        <v>1</v>
      </c>
      <c r="S951">
        <f t="shared" si="104"/>
        <v>1</v>
      </c>
      <c r="T951" t="s">
        <v>1752</v>
      </c>
      <c r="U951" t="str">
        <f>VLOOKUP(T951,Sheet3!$A$2:$B$20,2,FALSE)</f>
        <v>Mr</v>
      </c>
    </row>
    <row r="952" spans="1:21" x14ac:dyDescent="0.3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101"/>
        <v>S</v>
      </c>
      <c r="N952">
        <f t="shared" si="99"/>
        <v>16.100000000000001</v>
      </c>
      <c r="O952" s="3">
        <f t="shared" si="100"/>
        <v>25.962263610315187</v>
      </c>
      <c r="P952">
        <f t="shared" si="102"/>
        <v>1</v>
      </c>
      <c r="Q952" t="str">
        <f t="shared" si="105"/>
        <v>M</v>
      </c>
      <c r="R952">
        <f t="shared" si="103"/>
        <v>2</v>
      </c>
      <c r="S952">
        <f t="shared" si="104"/>
        <v>0</v>
      </c>
      <c r="T952" t="s">
        <v>1752</v>
      </c>
      <c r="U952" t="str">
        <f>VLOOKUP(T952,Sheet3!$A$2:$B$20,2,FALSE)</f>
        <v>Mr</v>
      </c>
    </row>
    <row r="953" spans="1:21" x14ac:dyDescent="0.3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101"/>
        <v>C</v>
      </c>
      <c r="N953">
        <f t="shared" si="99"/>
        <v>262.375</v>
      </c>
      <c r="O953" s="3">
        <f t="shared" si="100"/>
        <v>36</v>
      </c>
      <c r="P953">
        <f t="shared" si="102"/>
        <v>0</v>
      </c>
      <c r="Q953" t="str">
        <f t="shared" si="105"/>
        <v>B</v>
      </c>
      <c r="R953">
        <f t="shared" si="103"/>
        <v>1</v>
      </c>
      <c r="S953">
        <f t="shared" si="104"/>
        <v>1</v>
      </c>
      <c r="T953" t="s">
        <v>1754</v>
      </c>
      <c r="U953" t="str">
        <f>VLOOKUP(T953,Sheet3!$A$2:$B$20,2,FALSE)</f>
        <v>Miss</v>
      </c>
    </row>
    <row r="954" spans="1:21" x14ac:dyDescent="0.3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101"/>
        <v>S</v>
      </c>
      <c r="N954">
        <f t="shared" si="99"/>
        <v>7.8958000000000004</v>
      </c>
      <c r="O954" s="3">
        <f t="shared" si="100"/>
        <v>17</v>
      </c>
      <c r="P954">
        <f t="shared" si="102"/>
        <v>1</v>
      </c>
      <c r="Q954" t="str">
        <f t="shared" si="105"/>
        <v>M</v>
      </c>
      <c r="R954">
        <f t="shared" si="103"/>
        <v>1</v>
      </c>
      <c r="S954">
        <f t="shared" si="104"/>
        <v>1</v>
      </c>
      <c r="T954" t="s">
        <v>1752</v>
      </c>
      <c r="U954" t="str">
        <f>VLOOKUP(T954,Sheet3!$A$2:$B$20,2,FALSE)</f>
        <v>Mr</v>
      </c>
    </row>
    <row r="955" spans="1:21" x14ac:dyDescent="0.3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101"/>
        <v>S</v>
      </c>
      <c r="N955">
        <f t="shared" si="99"/>
        <v>13.5</v>
      </c>
      <c r="O955" s="3">
        <f t="shared" si="100"/>
        <v>32</v>
      </c>
      <c r="P955">
        <f t="shared" si="102"/>
        <v>1</v>
      </c>
      <c r="Q955" t="str">
        <f t="shared" si="105"/>
        <v>M</v>
      </c>
      <c r="R955">
        <f t="shared" si="103"/>
        <v>1</v>
      </c>
      <c r="S955">
        <f t="shared" si="104"/>
        <v>1</v>
      </c>
      <c r="T955" t="s">
        <v>1752</v>
      </c>
      <c r="U955" t="str">
        <f>VLOOKUP(T955,Sheet3!$A$2:$B$20,2,FALSE)</f>
        <v>Mr</v>
      </c>
    </row>
    <row r="956" spans="1:21" x14ac:dyDescent="0.3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101"/>
        <v>S</v>
      </c>
      <c r="N956">
        <f t="shared" si="99"/>
        <v>7.75</v>
      </c>
      <c r="O956" s="3">
        <f t="shared" si="100"/>
        <v>18</v>
      </c>
      <c r="P956">
        <f t="shared" si="102"/>
        <v>1</v>
      </c>
      <c r="Q956" t="str">
        <f t="shared" si="105"/>
        <v>M</v>
      </c>
      <c r="R956">
        <f t="shared" si="103"/>
        <v>1</v>
      </c>
      <c r="S956">
        <f t="shared" si="104"/>
        <v>1</v>
      </c>
      <c r="T956" t="s">
        <v>1752</v>
      </c>
      <c r="U956" t="str">
        <f>VLOOKUP(T956,Sheet3!$A$2:$B$20,2,FALSE)</f>
        <v>Mr</v>
      </c>
    </row>
    <row r="957" spans="1:21" x14ac:dyDescent="0.3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101"/>
        <v>Q</v>
      </c>
      <c r="N957">
        <f t="shared" si="99"/>
        <v>7.7249999999999996</v>
      </c>
      <c r="O957" s="3">
        <f t="shared" si="100"/>
        <v>22</v>
      </c>
      <c r="P957">
        <f t="shared" si="102"/>
        <v>0</v>
      </c>
      <c r="Q957" t="str">
        <f t="shared" si="105"/>
        <v>M</v>
      </c>
      <c r="R957">
        <f t="shared" si="103"/>
        <v>1</v>
      </c>
      <c r="S957">
        <f t="shared" si="104"/>
        <v>1</v>
      </c>
      <c r="T957" t="s">
        <v>1754</v>
      </c>
      <c r="U957" t="str">
        <f>VLOOKUP(T957,Sheet3!$A$2:$B$20,2,FALSE)</f>
        <v>Miss</v>
      </c>
    </row>
    <row r="958" spans="1:21" x14ac:dyDescent="0.3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101"/>
        <v>C</v>
      </c>
      <c r="N958">
        <f t="shared" si="99"/>
        <v>262.375</v>
      </c>
      <c r="O958" s="3">
        <f t="shared" si="100"/>
        <v>13</v>
      </c>
      <c r="P958">
        <f t="shared" si="102"/>
        <v>1</v>
      </c>
      <c r="Q958" t="str">
        <f t="shared" si="105"/>
        <v>B</v>
      </c>
      <c r="R958">
        <f t="shared" si="103"/>
        <v>5</v>
      </c>
      <c r="S958">
        <f t="shared" si="104"/>
        <v>0</v>
      </c>
      <c r="T958" t="s">
        <v>1755</v>
      </c>
      <c r="U958" t="str">
        <f>VLOOKUP(T958,Sheet3!$A$2:$B$20,2,FALSE)</f>
        <v>Master</v>
      </c>
    </row>
    <row r="959" spans="1:21" x14ac:dyDescent="0.3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101"/>
        <v>S</v>
      </c>
      <c r="N959">
        <f t="shared" si="99"/>
        <v>21</v>
      </c>
      <c r="O959" s="3">
        <f t="shared" si="100"/>
        <v>27.499223300970876</v>
      </c>
      <c r="P959">
        <f t="shared" si="102"/>
        <v>0</v>
      </c>
      <c r="Q959" t="str">
        <f t="shared" si="105"/>
        <v>M</v>
      </c>
      <c r="R959">
        <f t="shared" si="103"/>
        <v>1</v>
      </c>
      <c r="S959">
        <f t="shared" si="104"/>
        <v>1</v>
      </c>
      <c r="T959" t="s">
        <v>1753</v>
      </c>
      <c r="U959" t="str">
        <f>VLOOKUP(T959,Sheet3!$A$2:$B$20,2,FALSE)</f>
        <v>Mrs</v>
      </c>
    </row>
    <row r="960" spans="1:21" x14ac:dyDescent="0.3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101"/>
        <v>Q</v>
      </c>
      <c r="N960">
        <f t="shared" si="99"/>
        <v>7.8792</v>
      </c>
      <c r="O960" s="3">
        <f t="shared" si="100"/>
        <v>18</v>
      </c>
      <c r="P960">
        <f t="shared" si="102"/>
        <v>0</v>
      </c>
      <c r="Q960" t="str">
        <f t="shared" si="105"/>
        <v>M</v>
      </c>
      <c r="R960">
        <f t="shared" si="103"/>
        <v>1</v>
      </c>
      <c r="S960">
        <f t="shared" si="104"/>
        <v>1</v>
      </c>
      <c r="T960" t="s">
        <v>1754</v>
      </c>
      <c r="U960" t="str">
        <f>VLOOKUP(T960,Sheet3!$A$2:$B$20,2,FALSE)</f>
        <v>Miss</v>
      </c>
    </row>
    <row r="961" spans="1:21" x14ac:dyDescent="0.3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101"/>
        <v>S</v>
      </c>
      <c r="N961">
        <f t="shared" si="99"/>
        <v>42.4</v>
      </c>
      <c r="O961" s="3">
        <f t="shared" si="100"/>
        <v>47</v>
      </c>
      <c r="P961">
        <f t="shared" si="102"/>
        <v>1</v>
      </c>
      <c r="Q961" t="str">
        <f t="shared" si="105"/>
        <v>M</v>
      </c>
      <c r="R961">
        <f t="shared" si="103"/>
        <v>1</v>
      </c>
      <c r="S961">
        <f t="shared" si="104"/>
        <v>1</v>
      </c>
      <c r="T961" t="s">
        <v>1752</v>
      </c>
      <c r="U961" t="str">
        <f>VLOOKUP(T961,Sheet3!$A$2:$B$20,2,FALSE)</f>
        <v>Mr</v>
      </c>
    </row>
    <row r="962" spans="1:21" x14ac:dyDescent="0.3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101"/>
        <v>C</v>
      </c>
      <c r="N962">
        <f t="shared" si="99"/>
        <v>28.537500000000001</v>
      </c>
      <c r="O962" s="3">
        <f t="shared" si="100"/>
        <v>31</v>
      </c>
      <c r="P962">
        <f t="shared" si="102"/>
        <v>1</v>
      </c>
      <c r="Q962" t="str">
        <f t="shared" si="105"/>
        <v>C</v>
      </c>
      <c r="R962">
        <f t="shared" si="103"/>
        <v>1</v>
      </c>
      <c r="S962">
        <f t="shared" si="104"/>
        <v>1</v>
      </c>
      <c r="T962" t="s">
        <v>1752</v>
      </c>
      <c r="U962" t="str">
        <f>VLOOKUP(T962,Sheet3!$A$2:$B$20,2,FALSE)</f>
        <v>Mr</v>
      </c>
    </row>
    <row r="963" spans="1:21" x14ac:dyDescent="0.3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101"/>
        <v>S</v>
      </c>
      <c r="N963">
        <f t="shared" ref="N963:N1026" si="106">IF(J963="",MEDIAN(Fare),J963)</f>
        <v>263</v>
      </c>
      <c r="O963" s="3">
        <f t="shared" ref="O963:O1026" si="107">IF(F963="",SUMIFS(Avg_Age,Pclass_Age,C963,Sex_Age,E963),F963)</f>
        <v>60</v>
      </c>
      <c r="P963">
        <f t="shared" si="102"/>
        <v>0</v>
      </c>
      <c r="Q963" t="str">
        <f t="shared" si="105"/>
        <v>C</v>
      </c>
      <c r="R963">
        <f t="shared" si="103"/>
        <v>6</v>
      </c>
      <c r="S963">
        <f t="shared" si="104"/>
        <v>0</v>
      </c>
      <c r="T963" t="s">
        <v>1753</v>
      </c>
      <c r="U963" t="str">
        <f>VLOOKUP(T963,Sheet3!$A$2:$B$20,2,FALSE)</f>
        <v>Mrs</v>
      </c>
    </row>
    <row r="964" spans="1:21" x14ac:dyDescent="0.3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108">IF(L964="","S",L964)</f>
        <v>Q</v>
      </c>
      <c r="N964">
        <f t="shared" si="106"/>
        <v>7.75</v>
      </c>
      <c r="O964" s="3">
        <f t="shared" si="107"/>
        <v>24</v>
      </c>
      <c r="P964">
        <f t="shared" ref="P964:P1027" si="109">IF(E964="male",1,0)</f>
        <v>0</v>
      </c>
      <c r="Q964" t="str">
        <f t="shared" si="105"/>
        <v>M</v>
      </c>
      <c r="R964">
        <f t="shared" ref="R964:R1027" si="110">SUM(G964:H964,1)</f>
        <v>1</v>
      </c>
      <c r="S964">
        <f t="shared" ref="S964:S1027" si="111">IF(R964=1,1,0)</f>
        <v>1</v>
      </c>
      <c r="T964" t="s">
        <v>1754</v>
      </c>
      <c r="U964" t="str">
        <f>VLOOKUP(T964,Sheet3!$A$2:$B$20,2,FALSE)</f>
        <v>Miss</v>
      </c>
    </row>
    <row r="965" spans="1:21" x14ac:dyDescent="0.3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108"/>
        <v>S</v>
      </c>
      <c r="N965">
        <f t="shared" si="106"/>
        <v>7.8958000000000004</v>
      </c>
      <c r="O965" s="3">
        <f t="shared" si="107"/>
        <v>21</v>
      </c>
      <c r="P965">
        <f t="shared" si="109"/>
        <v>1</v>
      </c>
      <c r="Q965" t="str">
        <f t="shared" ref="Q965:Q1028" si="112">IF(K965="","M",LEFT(K965,1))</f>
        <v>M</v>
      </c>
      <c r="R965">
        <f t="shared" si="110"/>
        <v>1</v>
      </c>
      <c r="S965">
        <f t="shared" si="111"/>
        <v>1</v>
      </c>
      <c r="T965" t="s">
        <v>1752</v>
      </c>
      <c r="U965" t="str">
        <f>VLOOKUP(T965,Sheet3!$A$2:$B$20,2,FALSE)</f>
        <v>Mr</v>
      </c>
    </row>
    <row r="966" spans="1:21" x14ac:dyDescent="0.3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108"/>
        <v>S</v>
      </c>
      <c r="N966">
        <f t="shared" si="106"/>
        <v>7.9249999999999998</v>
      </c>
      <c r="O966" s="3">
        <f t="shared" si="107"/>
        <v>29</v>
      </c>
      <c r="P966">
        <f t="shared" si="109"/>
        <v>0</v>
      </c>
      <c r="Q966" t="str">
        <f t="shared" si="112"/>
        <v>M</v>
      </c>
      <c r="R966">
        <f t="shared" si="110"/>
        <v>1</v>
      </c>
      <c r="S966">
        <f t="shared" si="111"/>
        <v>1</v>
      </c>
      <c r="T966" t="s">
        <v>1754</v>
      </c>
      <c r="U966" t="str">
        <f>VLOOKUP(T966,Sheet3!$A$2:$B$20,2,FALSE)</f>
        <v>Miss</v>
      </c>
    </row>
    <row r="967" spans="1:21" x14ac:dyDescent="0.3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108"/>
        <v>C</v>
      </c>
      <c r="N967">
        <f t="shared" si="106"/>
        <v>27.720800000000001</v>
      </c>
      <c r="O967" s="3">
        <f t="shared" si="107"/>
        <v>28.5</v>
      </c>
      <c r="P967">
        <f t="shared" si="109"/>
        <v>1</v>
      </c>
      <c r="Q967" t="str">
        <f t="shared" si="112"/>
        <v>D</v>
      </c>
      <c r="R967">
        <f t="shared" si="110"/>
        <v>1</v>
      </c>
      <c r="S967">
        <f t="shared" si="111"/>
        <v>1</v>
      </c>
      <c r="T967" t="s">
        <v>1752</v>
      </c>
      <c r="U967" t="str">
        <f>VLOOKUP(T967,Sheet3!$A$2:$B$20,2,FALSE)</f>
        <v>Mr</v>
      </c>
    </row>
    <row r="968" spans="1:21" x14ac:dyDescent="0.3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108"/>
        <v>C</v>
      </c>
      <c r="N968">
        <f t="shared" si="106"/>
        <v>211.5</v>
      </c>
      <c r="O968" s="3">
        <f t="shared" si="107"/>
        <v>35</v>
      </c>
      <c r="P968">
        <f t="shared" si="109"/>
        <v>0</v>
      </c>
      <c r="Q968" t="str">
        <f t="shared" si="112"/>
        <v>C</v>
      </c>
      <c r="R968">
        <f t="shared" si="110"/>
        <v>1</v>
      </c>
      <c r="S968">
        <f t="shared" si="111"/>
        <v>1</v>
      </c>
      <c r="T968" t="s">
        <v>1754</v>
      </c>
      <c r="U968" t="str">
        <f>VLOOKUP(T968,Sheet3!$A$2:$B$20,2,FALSE)</f>
        <v>Miss</v>
      </c>
    </row>
    <row r="969" spans="1:21" x14ac:dyDescent="0.3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108"/>
        <v>C</v>
      </c>
      <c r="N969">
        <f t="shared" si="106"/>
        <v>211.5</v>
      </c>
      <c r="O969" s="3">
        <f t="shared" si="107"/>
        <v>32.5</v>
      </c>
      <c r="P969">
        <f t="shared" si="109"/>
        <v>1</v>
      </c>
      <c r="Q969" t="str">
        <f t="shared" si="112"/>
        <v>C</v>
      </c>
      <c r="R969">
        <f t="shared" si="110"/>
        <v>1</v>
      </c>
      <c r="S969">
        <f t="shared" si="111"/>
        <v>1</v>
      </c>
      <c r="T969" t="s">
        <v>1752</v>
      </c>
      <c r="U969" t="str">
        <f>VLOOKUP(T969,Sheet3!$A$2:$B$20,2,FALSE)</f>
        <v>Mr</v>
      </c>
    </row>
    <row r="970" spans="1:21" x14ac:dyDescent="0.3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108"/>
        <v>S</v>
      </c>
      <c r="N970">
        <f t="shared" si="106"/>
        <v>8.0500000000000007</v>
      </c>
      <c r="O970" s="3">
        <f t="shared" si="107"/>
        <v>25.962263610315187</v>
      </c>
      <c r="P970">
        <f t="shared" si="109"/>
        <v>1</v>
      </c>
      <c r="Q970" t="str">
        <f t="shared" si="112"/>
        <v>M</v>
      </c>
      <c r="R970">
        <f t="shared" si="110"/>
        <v>1</v>
      </c>
      <c r="S970">
        <f t="shared" si="111"/>
        <v>1</v>
      </c>
      <c r="T970" t="s">
        <v>1752</v>
      </c>
      <c r="U970" t="str">
        <f>VLOOKUP(T970,Sheet3!$A$2:$B$20,2,FALSE)</f>
        <v>Mr</v>
      </c>
    </row>
    <row r="971" spans="1:21" x14ac:dyDescent="0.3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108"/>
        <v>S</v>
      </c>
      <c r="N971">
        <f t="shared" si="106"/>
        <v>25.7</v>
      </c>
      <c r="O971" s="3">
        <f t="shared" si="107"/>
        <v>55</v>
      </c>
      <c r="P971">
        <f t="shared" si="109"/>
        <v>0</v>
      </c>
      <c r="Q971" t="str">
        <f t="shared" si="112"/>
        <v>C</v>
      </c>
      <c r="R971">
        <f t="shared" si="110"/>
        <v>3</v>
      </c>
      <c r="S971">
        <f t="shared" si="111"/>
        <v>0</v>
      </c>
      <c r="T971" t="s">
        <v>1753</v>
      </c>
      <c r="U971" t="str">
        <f>VLOOKUP(T971,Sheet3!$A$2:$B$20,2,FALSE)</f>
        <v>Mrs</v>
      </c>
    </row>
    <row r="972" spans="1:21" x14ac:dyDescent="0.3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108"/>
        <v>S</v>
      </c>
      <c r="N972">
        <f t="shared" si="106"/>
        <v>13</v>
      </c>
      <c r="O972" s="3">
        <f t="shared" si="107"/>
        <v>30</v>
      </c>
      <c r="P972">
        <f t="shared" si="109"/>
        <v>1</v>
      </c>
      <c r="Q972" t="str">
        <f t="shared" si="112"/>
        <v>M</v>
      </c>
      <c r="R972">
        <f t="shared" si="110"/>
        <v>1</v>
      </c>
      <c r="S972">
        <f t="shared" si="111"/>
        <v>1</v>
      </c>
      <c r="T972" t="s">
        <v>1752</v>
      </c>
      <c r="U972" t="str">
        <f>VLOOKUP(T972,Sheet3!$A$2:$B$20,2,FALSE)</f>
        <v>Mr</v>
      </c>
    </row>
    <row r="973" spans="1:21" x14ac:dyDescent="0.3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108"/>
        <v>Q</v>
      </c>
      <c r="N973">
        <f t="shared" si="106"/>
        <v>7.75</v>
      </c>
      <c r="O973" s="3">
        <f t="shared" si="107"/>
        <v>24</v>
      </c>
      <c r="P973">
        <f t="shared" si="109"/>
        <v>0</v>
      </c>
      <c r="Q973" t="str">
        <f t="shared" si="112"/>
        <v>M</v>
      </c>
      <c r="R973">
        <f t="shared" si="110"/>
        <v>1</v>
      </c>
      <c r="S973">
        <f t="shared" si="111"/>
        <v>1</v>
      </c>
      <c r="T973" t="s">
        <v>1754</v>
      </c>
      <c r="U973" t="str">
        <f>VLOOKUP(T973,Sheet3!$A$2:$B$20,2,FALSE)</f>
        <v>Miss</v>
      </c>
    </row>
    <row r="974" spans="1:21" x14ac:dyDescent="0.3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108"/>
        <v>C</v>
      </c>
      <c r="N974">
        <f t="shared" si="106"/>
        <v>15.245799999999999</v>
      </c>
      <c r="O974" s="3">
        <f t="shared" si="107"/>
        <v>6</v>
      </c>
      <c r="P974">
        <f t="shared" si="109"/>
        <v>1</v>
      </c>
      <c r="Q974" t="str">
        <f t="shared" si="112"/>
        <v>M</v>
      </c>
      <c r="R974">
        <f t="shared" si="110"/>
        <v>3</v>
      </c>
      <c r="S974">
        <f t="shared" si="111"/>
        <v>0</v>
      </c>
      <c r="T974" t="s">
        <v>1755</v>
      </c>
      <c r="U974" t="str">
        <f>VLOOKUP(T974,Sheet3!$A$2:$B$20,2,FALSE)</f>
        <v>Master</v>
      </c>
    </row>
    <row r="975" spans="1:21" x14ac:dyDescent="0.3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108"/>
        <v>S</v>
      </c>
      <c r="N975">
        <f t="shared" si="106"/>
        <v>221.7792</v>
      </c>
      <c r="O975" s="3">
        <f t="shared" si="107"/>
        <v>67</v>
      </c>
      <c r="P975">
        <f t="shared" si="109"/>
        <v>1</v>
      </c>
      <c r="Q975" t="str">
        <f t="shared" si="112"/>
        <v>C</v>
      </c>
      <c r="R975">
        <f t="shared" si="110"/>
        <v>2</v>
      </c>
      <c r="S975">
        <f t="shared" si="111"/>
        <v>0</v>
      </c>
      <c r="T975" t="s">
        <v>1752</v>
      </c>
      <c r="U975" t="str">
        <f>VLOOKUP(T975,Sheet3!$A$2:$B$20,2,FALSE)</f>
        <v>Mr</v>
      </c>
    </row>
    <row r="976" spans="1:21" x14ac:dyDescent="0.3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108"/>
        <v>S</v>
      </c>
      <c r="N976">
        <f t="shared" si="106"/>
        <v>26</v>
      </c>
      <c r="O976" s="3">
        <f t="shared" si="107"/>
        <v>49</v>
      </c>
      <c r="P976">
        <f t="shared" si="109"/>
        <v>1</v>
      </c>
      <c r="Q976" t="str">
        <f t="shared" si="112"/>
        <v>M</v>
      </c>
      <c r="R976">
        <f t="shared" si="110"/>
        <v>1</v>
      </c>
      <c r="S976">
        <f t="shared" si="111"/>
        <v>1</v>
      </c>
      <c r="T976" t="s">
        <v>1752</v>
      </c>
      <c r="U976" t="str">
        <f>VLOOKUP(T976,Sheet3!$A$2:$B$20,2,FALSE)</f>
        <v>Mr</v>
      </c>
    </row>
    <row r="977" spans="1:21" x14ac:dyDescent="0.3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108"/>
        <v>S</v>
      </c>
      <c r="N977">
        <f t="shared" si="106"/>
        <v>7.8958000000000004</v>
      </c>
      <c r="O977" s="3">
        <f t="shared" si="107"/>
        <v>25.962263610315187</v>
      </c>
      <c r="P977">
        <f t="shared" si="109"/>
        <v>1</v>
      </c>
      <c r="Q977" t="str">
        <f t="shared" si="112"/>
        <v>M</v>
      </c>
      <c r="R977">
        <f t="shared" si="110"/>
        <v>1</v>
      </c>
      <c r="S977">
        <f t="shared" si="111"/>
        <v>1</v>
      </c>
      <c r="T977" t="s">
        <v>1752</v>
      </c>
      <c r="U977" t="str">
        <f>VLOOKUP(T977,Sheet3!$A$2:$B$20,2,FALSE)</f>
        <v>Mr</v>
      </c>
    </row>
    <row r="978" spans="1:21" x14ac:dyDescent="0.3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108"/>
        <v>Q</v>
      </c>
      <c r="N978">
        <f t="shared" si="106"/>
        <v>10.708299999999999</v>
      </c>
      <c r="O978" s="3">
        <f t="shared" si="107"/>
        <v>30.815379746835443</v>
      </c>
      <c r="P978">
        <f t="shared" si="109"/>
        <v>1</v>
      </c>
      <c r="Q978" t="str">
        <f t="shared" si="112"/>
        <v>M</v>
      </c>
      <c r="R978">
        <f t="shared" si="110"/>
        <v>1</v>
      </c>
      <c r="S978">
        <f t="shared" si="111"/>
        <v>1</v>
      </c>
      <c r="T978" t="s">
        <v>1752</v>
      </c>
      <c r="U978" t="str">
        <f>VLOOKUP(T978,Sheet3!$A$2:$B$20,2,FALSE)</f>
        <v>Mr</v>
      </c>
    </row>
    <row r="979" spans="1:21" x14ac:dyDescent="0.3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108"/>
        <v>C</v>
      </c>
      <c r="N979">
        <f t="shared" si="106"/>
        <v>14.4542</v>
      </c>
      <c r="O979" s="3">
        <f t="shared" si="107"/>
        <v>25.962263610315187</v>
      </c>
      <c r="P979">
        <f t="shared" si="109"/>
        <v>1</v>
      </c>
      <c r="Q979" t="str">
        <f t="shared" si="112"/>
        <v>M</v>
      </c>
      <c r="R979">
        <f t="shared" si="110"/>
        <v>2</v>
      </c>
      <c r="S979">
        <f t="shared" si="111"/>
        <v>0</v>
      </c>
      <c r="T979" t="s">
        <v>1752</v>
      </c>
      <c r="U979" t="str">
        <f>VLOOKUP(T979,Sheet3!$A$2:$B$20,2,FALSE)</f>
        <v>Mr</v>
      </c>
    </row>
    <row r="980" spans="1:21" x14ac:dyDescent="0.3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108"/>
        <v>Q</v>
      </c>
      <c r="N980">
        <f t="shared" si="106"/>
        <v>7.8792</v>
      </c>
      <c r="O980" s="3">
        <f t="shared" si="107"/>
        <v>27</v>
      </c>
      <c r="P980">
        <f t="shared" si="109"/>
        <v>0</v>
      </c>
      <c r="Q980" t="str">
        <f t="shared" si="112"/>
        <v>M</v>
      </c>
      <c r="R980">
        <f t="shared" si="110"/>
        <v>1</v>
      </c>
      <c r="S980">
        <f t="shared" si="111"/>
        <v>1</v>
      </c>
      <c r="T980" t="s">
        <v>1754</v>
      </c>
      <c r="U980" t="str">
        <f>VLOOKUP(T980,Sheet3!$A$2:$B$20,2,FALSE)</f>
        <v>Miss</v>
      </c>
    </row>
    <row r="981" spans="1:21" x14ac:dyDescent="0.3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108"/>
        <v>S</v>
      </c>
      <c r="N981">
        <f t="shared" si="106"/>
        <v>8.0500000000000007</v>
      </c>
      <c r="O981" s="3">
        <f t="shared" si="107"/>
        <v>18</v>
      </c>
      <c r="P981">
        <f t="shared" si="109"/>
        <v>0</v>
      </c>
      <c r="Q981" t="str">
        <f t="shared" si="112"/>
        <v>M</v>
      </c>
      <c r="R981">
        <f t="shared" si="110"/>
        <v>1</v>
      </c>
      <c r="S981">
        <f t="shared" si="111"/>
        <v>1</v>
      </c>
      <c r="T981" t="s">
        <v>1754</v>
      </c>
      <c r="U981" t="str">
        <f>VLOOKUP(T981,Sheet3!$A$2:$B$20,2,FALSE)</f>
        <v>Miss</v>
      </c>
    </row>
    <row r="982" spans="1:21" x14ac:dyDescent="0.3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108"/>
        <v>Q</v>
      </c>
      <c r="N982">
        <f t="shared" si="106"/>
        <v>7.75</v>
      </c>
      <c r="O982" s="3">
        <f t="shared" si="107"/>
        <v>22.185328947368422</v>
      </c>
      <c r="P982">
        <f t="shared" si="109"/>
        <v>0</v>
      </c>
      <c r="Q982" t="str">
        <f t="shared" si="112"/>
        <v>M</v>
      </c>
      <c r="R982">
        <f t="shared" si="110"/>
        <v>1</v>
      </c>
      <c r="S982">
        <f t="shared" si="111"/>
        <v>1</v>
      </c>
      <c r="T982" t="s">
        <v>1760</v>
      </c>
      <c r="U982" t="str">
        <f>VLOOKUP(T982,Sheet3!$A$2:$B$20,2,FALSE)</f>
        <v>Miss</v>
      </c>
    </row>
    <row r="983" spans="1:21" x14ac:dyDescent="0.3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108"/>
        <v>S</v>
      </c>
      <c r="N983">
        <f t="shared" si="106"/>
        <v>23</v>
      </c>
      <c r="O983" s="3">
        <f t="shared" si="107"/>
        <v>2</v>
      </c>
      <c r="P983">
        <f t="shared" si="109"/>
        <v>1</v>
      </c>
      <c r="Q983" t="str">
        <f t="shared" si="112"/>
        <v>M</v>
      </c>
      <c r="R983">
        <f t="shared" si="110"/>
        <v>3</v>
      </c>
      <c r="S983">
        <f t="shared" si="111"/>
        <v>0</v>
      </c>
      <c r="T983" t="s">
        <v>1755</v>
      </c>
      <c r="U983" t="str">
        <f>VLOOKUP(T983,Sheet3!$A$2:$B$20,2,FALSE)</f>
        <v>Master</v>
      </c>
    </row>
    <row r="984" spans="1:21" x14ac:dyDescent="0.3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108"/>
        <v>S</v>
      </c>
      <c r="N984">
        <f t="shared" si="106"/>
        <v>13.9</v>
      </c>
      <c r="O984" s="3">
        <f t="shared" si="107"/>
        <v>22</v>
      </c>
      <c r="P984">
        <f t="shared" si="109"/>
        <v>0</v>
      </c>
      <c r="Q984" t="str">
        <f t="shared" si="112"/>
        <v>M</v>
      </c>
      <c r="R984">
        <f t="shared" si="110"/>
        <v>2</v>
      </c>
      <c r="S984">
        <f t="shared" si="111"/>
        <v>0</v>
      </c>
      <c r="T984" t="s">
        <v>1753</v>
      </c>
      <c r="U984" t="str">
        <f>VLOOKUP(T984,Sheet3!$A$2:$B$20,2,FALSE)</f>
        <v>Mrs</v>
      </c>
    </row>
    <row r="985" spans="1:21" x14ac:dyDescent="0.3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108"/>
        <v>S</v>
      </c>
      <c r="N985">
        <f t="shared" si="106"/>
        <v>7.7750000000000004</v>
      </c>
      <c r="O985" s="3">
        <f t="shared" si="107"/>
        <v>25.962263610315187</v>
      </c>
      <c r="P985">
        <f t="shared" si="109"/>
        <v>1</v>
      </c>
      <c r="Q985" t="str">
        <f t="shared" si="112"/>
        <v>M</v>
      </c>
      <c r="R985">
        <f t="shared" si="110"/>
        <v>1</v>
      </c>
      <c r="S985">
        <f t="shared" si="111"/>
        <v>1</v>
      </c>
      <c r="T985" t="s">
        <v>1752</v>
      </c>
      <c r="U985" t="str">
        <f>VLOOKUP(T985,Sheet3!$A$2:$B$20,2,FALSE)</f>
        <v>Mr</v>
      </c>
    </row>
    <row r="986" spans="1:21" x14ac:dyDescent="0.3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108"/>
        <v>S</v>
      </c>
      <c r="N986">
        <f t="shared" si="106"/>
        <v>52</v>
      </c>
      <c r="O986" s="3">
        <f t="shared" si="107"/>
        <v>27</v>
      </c>
      <c r="P986">
        <f t="shared" si="109"/>
        <v>0</v>
      </c>
      <c r="Q986" t="str">
        <f t="shared" si="112"/>
        <v>B</v>
      </c>
      <c r="R986">
        <f t="shared" si="110"/>
        <v>4</v>
      </c>
      <c r="S986">
        <f t="shared" si="111"/>
        <v>0</v>
      </c>
      <c r="T986" t="s">
        <v>1753</v>
      </c>
      <c r="U986" t="str">
        <f>VLOOKUP(T986,Sheet3!$A$2:$B$20,2,FALSE)</f>
        <v>Mrs</v>
      </c>
    </row>
    <row r="987" spans="1:21" x14ac:dyDescent="0.3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108"/>
        <v>S</v>
      </c>
      <c r="N987">
        <f t="shared" si="106"/>
        <v>8.0500000000000007</v>
      </c>
      <c r="O987" s="3">
        <f t="shared" si="107"/>
        <v>25.962263610315187</v>
      </c>
      <c r="P987">
        <f t="shared" si="109"/>
        <v>1</v>
      </c>
      <c r="Q987" t="str">
        <f t="shared" si="112"/>
        <v>M</v>
      </c>
      <c r="R987">
        <f t="shared" si="110"/>
        <v>1</v>
      </c>
      <c r="S987">
        <f t="shared" si="111"/>
        <v>1</v>
      </c>
      <c r="T987" t="s">
        <v>1752</v>
      </c>
      <c r="U987" t="str">
        <f>VLOOKUP(T987,Sheet3!$A$2:$B$20,2,FALSE)</f>
        <v>Mr</v>
      </c>
    </row>
    <row r="988" spans="1:21" x14ac:dyDescent="0.3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108"/>
        <v>C</v>
      </c>
      <c r="N988">
        <f t="shared" si="106"/>
        <v>26</v>
      </c>
      <c r="O988" s="3">
        <f t="shared" si="107"/>
        <v>25</v>
      </c>
      <c r="P988">
        <f t="shared" si="109"/>
        <v>1</v>
      </c>
      <c r="Q988" t="str">
        <f t="shared" si="112"/>
        <v>M</v>
      </c>
      <c r="R988">
        <f t="shared" si="110"/>
        <v>1</v>
      </c>
      <c r="S988">
        <f t="shared" si="111"/>
        <v>1</v>
      </c>
      <c r="T988" t="s">
        <v>1752</v>
      </c>
      <c r="U988" t="str">
        <f>VLOOKUP(T988,Sheet3!$A$2:$B$20,2,FALSE)</f>
        <v>Mr</v>
      </c>
    </row>
    <row r="989" spans="1:21" x14ac:dyDescent="0.3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108"/>
        <v>S</v>
      </c>
      <c r="N989">
        <f t="shared" si="106"/>
        <v>7.7957999999999998</v>
      </c>
      <c r="O989" s="3">
        <f t="shared" si="107"/>
        <v>25</v>
      </c>
      <c r="P989">
        <f t="shared" si="109"/>
        <v>1</v>
      </c>
      <c r="Q989" t="str">
        <f t="shared" si="112"/>
        <v>M</v>
      </c>
      <c r="R989">
        <f t="shared" si="110"/>
        <v>1</v>
      </c>
      <c r="S989">
        <f t="shared" si="111"/>
        <v>1</v>
      </c>
      <c r="T989" t="s">
        <v>1752</v>
      </c>
      <c r="U989" t="str">
        <f>VLOOKUP(T989,Sheet3!$A$2:$B$20,2,FALSE)</f>
        <v>Mr</v>
      </c>
    </row>
    <row r="990" spans="1:21" x14ac:dyDescent="0.3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108"/>
        <v>S</v>
      </c>
      <c r="N990">
        <f t="shared" si="106"/>
        <v>78.849999999999994</v>
      </c>
      <c r="O990" s="3">
        <f t="shared" si="107"/>
        <v>76</v>
      </c>
      <c r="P990">
        <f t="shared" si="109"/>
        <v>0</v>
      </c>
      <c r="Q990" t="str">
        <f t="shared" si="112"/>
        <v>C</v>
      </c>
      <c r="R990">
        <f t="shared" si="110"/>
        <v>2</v>
      </c>
      <c r="S990">
        <f t="shared" si="111"/>
        <v>0</v>
      </c>
      <c r="T990" t="s">
        <v>1753</v>
      </c>
      <c r="U990" t="str">
        <f>VLOOKUP(T990,Sheet3!$A$2:$B$20,2,FALSE)</f>
        <v>Mrs</v>
      </c>
    </row>
    <row r="991" spans="1:21" x14ac:dyDescent="0.3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108"/>
        <v>S</v>
      </c>
      <c r="N991">
        <f t="shared" si="106"/>
        <v>7.9249999999999998</v>
      </c>
      <c r="O991" s="3">
        <f t="shared" si="107"/>
        <v>29</v>
      </c>
      <c r="P991">
        <f t="shared" si="109"/>
        <v>1</v>
      </c>
      <c r="Q991" t="str">
        <f t="shared" si="112"/>
        <v>M</v>
      </c>
      <c r="R991">
        <f t="shared" si="110"/>
        <v>1</v>
      </c>
      <c r="S991">
        <f t="shared" si="111"/>
        <v>1</v>
      </c>
      <c r="T991" t="s">
        <v>1752</v>
      </c>
      <c r="U991" t="str">
        <f>VLOOKUP(T991,Sheet3!$A$2:$B$20,2,FALSE)</f>
        <v>Mr</v>
      </c>
    </row>
    <row r="992" spans="1:21" x14ac:dyDescent="0.3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108"/>
        <v>S</v>
      </c>
      <c r="N992">
        <f t="shared" si="106"/>
        <v>7.8541999999999996</v>
      </c>
      <c r="O992" s="3">
        <f t="shared" si="107"/>
        <v>20</v>
      </c>
      <c r="P992">
        <f t="shared" si="109"/>
        <v>0</v>
      </c>
      <c r="Q992" t="str">
        <f t="shared" si="112"/>
        <v>M</v>
      </c>
      <c r="R992">
        <f t="shared" si="110"/>
        <v>1</v>
      </c>
      <c r="S992">
        <f t="shared" si="111"/>
        <v>1</v>
      </c>
      <c r="T992" t="s">
        <v>1754</v>
      </c>
      <c r="U992" t="str">
        <f>VLOOKUP(T992,Sheet3!$A$2:$B$20,2,FALSE)</f>
        <v>Miss</v>
      </c>
    </row>
    <row r="993" spans="1:21" x14ac:dyDescent="0.3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108"/>
        <v>S</v>
      </c>
      <c r="N993">
        <f t="shared" si="106"/>
        <v>8.0500000000000007</v>
      </c>
      <c r="O993" s="3">
        <f t="shared" si="107"/>
        <v>33</v>
      </c>
      <c r="P993">
        <f t="shared" si="109"/>
        <v>1</v>
      </c>
      <c r="Q993" t="str">
        <f t="shared" si="112"/>
        <v>M</v>
      </c>
      <c r="R993">
        <f t="shared" si="110"/>
        <v>1</v>
      </c>
      <c r="S993">
        <f t="shared" si="111"/>
        <v>1</v>
      </c>
      <c r="T993" t="s">
        <v>1752</v>
      </c>
      <c r="U993" t="str">
        <f>VLOOKUP(T993,Sheet3!$A$2:$B$20,2,FALSE)</f>
        <v>Mr</v>
      </c>
    </row>
    <row r="994" spans="1:21" x14ac:dyDescent="0.3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108"/>
        <v>C</v>
      </c>
      <c r="N994">
        <f t="shared" si="106"/>
        <v>55.441699999999997</v>
      </c>
      <c r="O994" s="3">
        <f t="shared" si="107"/>
        <v>43</v>
      </c>
      <c r="P994">
        <f t="shared" si="109"/>
        <v>0</v>
      </c>
      <c r="Q994" t="str">
        <f t="shared" si="112"/>
        <v>C</v>
      </c>
      <c r="R994">
        <f t="shared" si="110"/>
        <v>2</v>
      </c>
      <c r="S994">
        <f t="shared" si="111"/>
        <v>0</v>
      </c>
      <c r="T994" t="s">
        <v>1753</v>
      </c>
      <c r="U994" t="str">
        <f>VLOOKUP(T994,Sheet3!$A$2:$B$20,2,FALSE)</f>
        <v>Mrs</v>
      </c>
    </row>
    <row r="995" spans="1:21" x14ac:dyDescent="0.3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108"/>
        <v>S</v>
      </c>
      <c r="N995">
        <f t="shared" si="106"/>
        <v>26</v>
      </c>
      <c r="O995" s="3">
        <f t="shared" si="107"/>
        <v>27</v>
      </c>
      <c r="P995">
        <f t="shared" si="109"/>
        <v>1</v>
      </c>
      <c r="Q995" t="str">
        <f t="shared" si="112"/>
        <v>M</v>
      </c>
      <c r="R995">
        <f t="shared" si="110"/>
        <v>2</v>
      </c>
      <c r="S995">
        <f t="shared" si="111"/>
        <v>0</v>
      </c>
      <c r="T995" t="s">
        <v>1752</v>
      </c>
      <c r="U995" t="str">
        <f>VLOOKUP(T995,Sheet3!$A$2:$B$20,2,FALSE)</f>
        <v>Mr</v>
      </c>
    </row>
    <row r="996" spans="1:21" x14ac:dyDescent="0.3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108"/>
        <v>Q</v>
      </c>
      <c r="N996">
        <f t="shared" si="106"/>
        <v>7.75</v>
      </c>
      <c r="O996" s="3">
        <f t="shared" si="107"/>
        <v>25.962263610315187</v>
      </c>
      <c r="P996">
        <f t="shared" si="109"/>
        <v>1</v>
      </c>
      <c r="Q996" t="str">
        <f t="shared" si="112"/>
        <v>M</v>
      </c>
      <c r="R996">
        <f t="shared" si="110"/>
        <v>1</v>
      </c>
      <c r="S996">
        <f t="shared" si="111"/>
        <v>1</v>
      </c>
      <c r="T996" t="s">
        <v>1752</v>
      </c>
      <c r="U996" t="str">
        <f>VLOOKUP(T996,Sheet3!$A$2:$B$20,2,FALSE)</f>
        <v>Mr</v>
      </c>
    </row>
    <row r="997" spans="1:21" x14ac:dyDescent="0.3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108"/>
        <v>S</v>
      </c>
      <c r="N997">
        <f t="shared" si="106"/>
        <v>7.7750000000000004</v>
      </c>
      <c r="O997" s="3">
        <f t="shared" si="107"/>
        <v>26</v>
      </c>
      <c r="P997">
        <f t="shared" si="109"/>
        <v>1</v>
      </c>
      <c r="Q997" t="str">
        <f t="shared" si="112"/>
        <v>M</v>
      </c>
      <c r="R997">
        <f t="shared" si="110"/>
        <v>1</v>
      </c>
      <c r="S997">
        <f t="shared" si="111"/>
        <v>1</v>
      </c>
      <c r="T997" t="s">
        <v>1752</v>
      </c>
      <c r="U997" t="str">
        <f>VLOOKUP(T997,Sheet3!$A$2:$B$20,2,FALSE)</f>
        <v>Mr</v>
      </c>
    </row>
    <row r="998" spans="1:21" x14ac:dyDescent="0.3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108"/>
        <v>C</v>
      </c>
      <c r="N998">
        <f t="shared" si="106"/>
        <v>8.5167000000000002</v>
      </c>
      <c r="O998" s="3">
        <f t="shared" si="107"/>
        <v>16</v>
      </c>
      <c r="P998">
        <f t="shared" si="109"/>
        <v>0</v>
      </c>
      <c r="Q998" t="str">
        <f t="shared" si="112"/>
        <v>M</v>
      </c>
      <c r="R998">
        <f t="shared" si="110"/>
        <v>3</v>
      </c>
      <c r="S998">
        <f t="shared" si="111"/>
        <v>0</v>
      </c>
      <c r="T998" t="s">
        <v>1753</v>
      </c>
      <c r="U998" t="str">
        <f>VLOOKUP(T998,Sheet3!$A$2:$B$20,2,FALSE)</f>
        <v>Mrs</v>
      </c>
    </row>
    <row r="999" spans="1:21" x14ac:dyDescent="0.3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108"/>
        <v>S</v>
      </c>
      <c r="N999">
        <f t="shared" si="106"/>
        <v>22.524999999999999</v>
      </c>
      <c r="O999" s="3">
        <f t="shared" si="107"/>
        <v>28</v>
      </c>
      <c r="P999">
        <f t="shared" si="109"/>
        <v>1</v>
      </c>
      <c r="Q999" t="str">
        <f t="shared" si="112"/>
        <v>M</v>
      </c>
      <c r="R999">
        <f t="shared" si="110"/>
        <v>1</v>
      </c>
      <c r="S999">
        <f t="shared" si="111"/>
        <v>1</v>
      </c>
      <c r="T999" t="s">
        <v>1752</v>
      </c>
      <c r="U999" t="str">
        <f>VLOOKUP(T999,Sheet3!$A$2:$B$20,2,FALSE)</f>
        <v>Mr</v>
      </c>
    </row>
    <row r="1000" spans="1:21" x14ac:dyDescent="0.3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108"/>
        <v>Q</v>
      </c>
      <c r="N1000">
        <f t="shared" si="106"/>
        <v>7.8208000000000002</v>
      </c>
      <c r="O1000" s="3">
        <f t="shared" si="107"/>
        <v>21</v>
      </c>
      <c r="P1000">
        <f t="shared" si="109"/>
        <v>1</v>
      </c>
      <c r="Q1000" t="str">
        <f t="shared" si="112"/>
        <v>M</v>
      </c>
      <c r="R1000">
        <f t="shared" si="110"/>
        <v>1</v>
      </c>
      <c r="S1000">
        <f t="shared" si="111"/>
        <v>1</v>
      </c>
      <c r="T1000" t="s">
        <v>1752</v>
      </c>
      <c r="U1000" t="str">
        <f>VLOOKUP(T1000,Sheet3!$A$2:$B$20,2,FALSE)</f>
        <v>Mr</v>
      </c>
    </row>
    <row r="1001" spans="1:21" x14ac:dyDescent="0.3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108"/>
        <v>Q</v>
      </c>
      <c r="N1001">
        <f t="shared" si="106"/>
        <v>7.75</v>
      </c>
      <c r="O1001" s="3">
        <f t="shared" si="107"/>
        <v>25.962263610315187</v>
      </c>
      <c r="P1001">
        <f t="shared" si="109"/>
        <v>1</v>
      </c>
      <c r="Q1001" t="str">
        <f t="shared" si="112"/>
        <v>M</v>
      </c>
      <c r="R1001">
        <f t="shared" si="110"/>
        <v>1</v>
      </c>
      <c r="S1001">
        <f t="shared" si="111"/>
        <v>1</v>
      </c>
      <c r="T1001" t="s">
        <v>1752</v>
      </c>
      <c r="U1001" t="str">
        <f>VLOOKUP(T1001,Sheet3!$A$2:$B$20,2,FALSE)</f>
        <v>Mr</v>
      </c>
    </row>
    <row r="1002" spans="1:21" x14ac:dyDescent="0.3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108"/>
        <v>S</v>
      </c>
      <c r="N1002">
        <f t="shared" si="106"/>
        <v>8.7125000000000004</v>
      </c>
      <c r="O1002" s="3">
        <f t="shared" si="107"/>
        <v>25.962263610315187</v>
      </c>
      <c r="P1002">
        <f t="shared" si="109"/>
        <v>1</v>
      </c>
      <c r="Q1002" t="str">
        <f t="shared" si="112"/>
        <v>M</v>
      </c>
      <c r="R1002">
        <f t="shared" si="110"/>
        <v>1</v>
      </c>
      <c r="S1002">
        <f t="shared" si="111"/>
        <v>1</v>
      </c>
      <c r="T1002" t="s">
        <v>1752</v>
      </c>
      <c r="U1002" t="str">
        <f>VLOOKUP(T1002,Sheet3!$A$2:$B$20,2,FALSE)</f>
        <v>Mr</v>
      </c>
    </row>
    <row r="1003" spans="1:21" x14ac:dyDescent="0.3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108"/>
        <v>S</v>
      </c>
      <c r="N1003">
        <f t="shared" si="106"/>
        <v>13</v>
      </c>
      <c r="O1003" s="3">
        <f t="shared" si="107"/>
        <v>18.5</v>
      </c>
      <c r="P1003">
        <f t="shared" si="109"/>
        <v>1</v>
      </c>
      <c r="Q1003" t="str">
        <f t="shared" si="112"/>
        <v>F</v>
      </c>
      <c r="R1003">
        <f t="shared" si="110"/>
        <v>1</v>
      </c>
      <c r="S1003">
        <f t="shared" si="111"/>
        <v>1</v>
      </c>
      <c r="T1003" t="s">
        <v>1752</v>
      </c>
      <c r="U1003" t="str">
        <f>VLOOKUP(T1003,Sheet3!$A$2:$B$20,2,FALSE)</f>
        <v>Mr</v>
      </c>
    </row>
    <row r="1004" spans="1:21" x14ac:dyDescent="0.3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108"/>
        <v>C</v>
      </c>
      <c r="N1004">
        <f t="shared" si="106"/>
        <v>15.0458</v>
      </c>
      <c r="O1004" s="3">
        <f t="shared" si="107"/>
        <v>41</v>
      </c>
      <c r="P1004">
        <f t="shared" si="109"/>
        <v>1</v>
      </c>
      <c r="Q1004" t="str">
        <f t="shared" si="112"/>
        <v>M</v>
      </c>
      <c r="R1004">
        <f t="shared" si="110"/>
        <v>1</v>
      </c>
      <c r="S1004">
        <f t="shared" si="111"/>
        <v>1</v>
      </c>
      <c r="T1004" t="s">
        <v>1752</v>
      </c>
      <c r="U1004" t="str">
        <f>VLOOKUP(T1004,Sheet3!$A$2:$B$20,2,FALSE)</f>
        <v>Mr</v>
      </c>
    </row>
    <row r="1005" spans="1:21" x14ac:dyDescent="0.3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108"/>
        <v>Q</v>
      </c>
      <c r="N1005">
        <f t="shared" si="106"/>
        <v>7.7792000000000003</v>
      </c>
      <c r="O1005" s="3">
        <f t="shared" si="107"/>
        <v>22.185328947368422</v>
      </c>
      <c r="P1005">
        <f t="shared" si="109"/>
        <v>0</v>
      </c>
      <c r="Q1005" t="str">
        <f t="shared" si="112"/>
        <v>M</v>
      </c>
      <c r="R1005">
        <f t="shared" si="110"/>
        <v>1</v>
      </c>
      <c r="S1005">
        <f t="shared" si="111"/>
        <v>1</v>
      </c>
      <c r="T1005" t="s">
        <v>1754</v>
      </c>
      <c r="U1005" t="str">
        <f>VLOOKUP(T1005,Sheet3!$A$2:$B$20,2,FALSE)</f>
        <v>Miss</v>
      </c>
    </row>
    <row r="1006" spans="1:21" x14ac:dyDescent="0.3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108"/>
        <v>C</v>
      </c>
      <c r="N1006">
        <f t="shared" si="106"/>
        <v>31.679200000000002</v>
      </c>
      <c r="O1006" s="3">
        <f t="shared" si="107"/>
        <v>36</v>
      </c>
      <c r="P1006">
        <f t="shared" si="109"/>
        <v>0</v>
      </c>
      <c r="Q1006" t="str">
        <f t="shared" si="112"/>
        <v>A</v>
      </c>
      <c r="R1006">
        <f t="shared" si="110"/>
        <v>1</v>
      </c>
      <c r="S1006">
        <f t="shared" si="111"/>
        <v>1</v>
      </c>
      <c r="T1006" t="s">
        <v>1754</v>
      </c>
      <c r="U1006" t="str">
        <f>VLOOKUP(T1006,Sheet3!$A$2:$B$20,2,FALSE)</f>
        <v>Miss</v>
      </c>
    </row>
    <row r="1007" spans="1:21" x14ac:dyDescent="0.3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108"/>
        <v>Q</v>
      </c>
      <c r="N1007">
        <f t="shared" si="106"/>
        <v>7.2832999999999997</v>
      </c>
      <c r="O1007" s="3">
        <f t="shared" si="107"/>
        <v>18.5</v>
      </c>
      <c r="P1007">
        <f t="shared" si="109"/>
        <v>0</v>
      </c>
      <c r="Q1007" t="str">
        <f t="shared" si="112"/>
        <v>M</v>
      </c>
      <c r="R1007">
        <f t="shared" si="110"/>
        <v>1</v>
      </c>
      <c r="S1007">
        <f t="shared" si="111"/>
        <v>1</v>
      </c>
      <c r="T1007" t="s">
        <v>1754</v>
      </c>
      <c r="U1007" t="str">
        <f>VLOOKUP(T1007,Sheet3!$A$2:$B$20,2,FALSE)</f>
        <v>Miss</v>
      </c>
    </row>
    <row r="1008" spans="1:21" x14ac:dyDescent="0.3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108"/>
        <v>S</v>
      </c>
      <c r="N1008">
        <f t="shared" si="106"/>
        <v>221.7792</v>
      </c>
      <c r="O1008" s="3">
        <f t="shared" si="107"/>
        <v>63</v>
      </c>
      <c r="P1008">
        <f t="shared" si="109"/>
        <v>0</v>
      </c>
      <c r="Q1008" t="str">
        <f t="shared" si="112"/>
        <v>C</v>
      </c>
      <c r="R1008">
        <f t="shared" si="110"/>
        <v>2</v>
      </c>
      <c r="S1008">
        <f t="shared" si="111"/>
        <v>0</v>
      </c>
      <c r="T1008" t="s">
        <v>1753</v>
      </c>
      <c r="U1008" t="str">
        <f>VLOOKUP(T1008,Sheet3!$A$2:$B$20,2,FALSE)</f>
        <v>Mrs</v>
      </c>
    </row>
    <row r="1009" spans="1:21" x14ac:dyDescent="0.3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108"/>
        <v>C</v>
      </c>
      <c r="N1009">
        <f t="shared" si="106"/>
        <v>14.4542</v>
      </c>
      <c r="O1009" s="3">
        <f t="shared" si="107"/>
        <v>18</v>
      </c>
      <c r="P1009">
        <f t="shared" si="109"/>
        <v>1</v>
      </c>
      <c r="Q1009" t="str">
        <f t="shared" si="112"/>
        <v>M</v>
      </c>
      <c r="R1009">
        <f t="shared" si="110"/>
        <v>2</v>
      </c>
      <c r="S1009">
        <f t="shared" si="111"/>
        <v>0</v>
      </c>
      <c r="T1009" t="s">
        <v>1752</v>
      </c>
      <c r="U1009" t="str">
        <f>VLOOKUP(T1009,Sheet3!$A$2:$B$20,2,FALSE)</f>
        <v>Mr</v>
      </c>
    </row>
    <row r="1010" spans="1:21" x14ac:dyDescent="0.3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108"/>
        <v>C</v>
      </c>
      <c r="N1010">
        <f t="shared" si="106"/>
        <v>6.4375</v>
      </c>
      <c r="O1010" s="3">
        <f t="shared" si="107"/>
        <v>25.962263610315187</v>
      </c>
      <c r="P1010">
        <f t="shared" si="109"/>
        <v>1</v>
      </c>
      <c r="Q1010" t="str">
        <f t="shared" si="112"/>
        <v>M</v>
      </c>
      <c r="R1010">
        <f t="shared" si="110"/>
        <v>1</v>
      </c>
      <c r="S1010">
        <f t="shared" si="111"/>
        <v>1</v>
      </c>
      <c r="T1010" t="s">
        <v>1752</v>
      </c>
      <c r="U1010" t="str">
        <f>VLOOKUP(T1010,Sheet3!$A$2:$B$20,2,FALSE)</f>
        <v>Mr</v>
      </c>
    </row>
    <row r="1011" spans="1:21" x14ac:dyDescent="0.3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108"/>
        <v>S</v>
      </c>
      <c r="N1011">
        <f t="shared" si="106"/>
        <v>16.7</v>
      </c>
      <c r="O1011" s="3">
        <f t="shared" si="107"/>
        <v>1</v>
      </c>
      <c r="P1011">
        <f t="shared" si="109"/>
        <v>0</v>
      </c>
      <c r="Q1011" t="str">
        <f t="shared" si="112"/>
        <v>G</v>
      </c>
      <c r="R1011">
        <f t="shared" si="110"/>
        <v>3</v>
      </c>
      <c r="S1011">
        <f t="shared" si="111"/>
        <v>0</v>
      </c>
      <c r="T1011" t="s">
        <v>1754</v>
      </c>
      <c r="U1011" t="str">
        <f>VLOOKUP(T1011,Sheet3!$A$2:$B$20,2,FALSE)</f>
        <v>Miss</v>
      </c>
    </row>
    <row r="1012" spans="1:21" x14ac:dyDescent="0.3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108"/>
        <v>C</v>
      </c>
      <c r="N1012">
        <f t="shared" si="106"/>
        <v>75.241699999999994</v>
      </c>
      <c r="O1012" s="3">
        <f t="shared" si="107"/>
        <v>36</v>
      </c>
      <c r="P1012">
        <f t="shared" si="109"/>
        <v>1</v>
      </c>
      <c r="Q1012" t="str">
        <f t="shared" si="112"/>
        <v>C</v>
      </c>
      <c r="R1012">
        <f t="shared" si="110"/>
        <v>1</v>
      </c>
      <c r="S1012">
        <f t="shared" si="111"/>
        <v>1</v>
      </c>
      <c r="T1012" t="s">
        <v>1752</v>
      </c>
      <c r="U1012" t="str">
        <f>VLOOKUP(T1012,Sheet3!$A$2:$B$20,2,FALSE)</f>
        <v>Mr</v>
      </c>
    </row>
    <row r="1013" spans="1:21" x14ac:dyDescent="0.3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108"/>
        <v>S</v>
      </c>
      <c r="N1013">
        <f t="shared" si="106"/>
        <v>26</v>
      </c>
      <c r="O1013" s="3">
        <f t="shared" si="107"/>
        <v>29</v>
      </c>
      <c r="P1013">
        <f t="shared" si="109"/>
        <v>0</v>
      </c>
      <c r="Q1013" t="str">
        <f t="shared" si="112"/>
        <v>M</v>
      </c>
      <c r="R1013">
        <f t="shared" si="110"/>
        <v>2</v>
      </c>
      <c r="S1013">
        <f t="shared" si="111"/>
        <v>0</v>
      </c>
      <c r="T1013" t="s">
        <v>1753</v>
      </c>
      <c r="U1013" t="str">
        <f>VLOOKUP(T1013,Sheet3!$A$2:$B$20,2,FALSE)</f>
        <v>Mrs</v>
      </c>
    </row>
    <row r="1014" spans="1:21" x14ac:dyDescent="0.3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108"/>
        <v>S</v>
      </c>
      <c r="N1014">
        <f t="shared" si="106"/>
        <v>15.75</v>
      </c>
      <c r="O1014" s="3">
        <f t="shared" si="107"/>
        <v>12</v>
      </c>
      <c r="P1014">
        <f t="shared" si="109"/>
        <v>0</v>
      </c>
      <c r="Q1014" t="str">
        <f t="shared" si="112"/>
        <v>M</v>
      </c>
      <c r="R1014">
        <f t="shared" si="110"/>
        <v>1</v>
      </c>
      <c r="S1014">
        <f t="shared" si="111"/>
        <v>1</v>
      </c>
      <c r="T1014" t="s">
        <v>1754</v>
      </c>
      <c r="U1014" t="str">
        <f>VLOOKUP(T1014,Sheet3!$A$2:$B$20,2,FALSE)</f>
        <v>Miss</v>
      </c>
    </row>
    <row r="1015" spans="1:21" x14ac:dyDescent="0.3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108"/>
        <v>Q</v>
      </c>
      <c r="N1015">
        <f t="shared" si="106"/>
        <v>7.75</v>
      </c>
      <c r="O1015" s="3">
        <f t="shared" si="107"/>
        <v>25.962263610315187</v>
      </c>
      <c r="P1015">
        <f t="shared" si="109"/>
        <v>1</v>
      </c>
      <c r="Q1015" t="str">
        <f t="shared" si="112"/>
        <v>M</v>
      </c>
      <c r="R1015">
        <f t="shared" si="110"/>
        <v>2</v>
      </c>
      <c r="S1015">
        <f t="shared" si="111"/>
        <v>0</v>
      </c>
      <c r="T1015" t="s">
        <v>1752</v>
      </c>
      <c r="U1015" t="str">
        <f>VLOOKUP(T1015,Sheet3!$A$2:$B$20,2,FALSE)</f>
        <v>Mr</v>
      </c>
    </row>
    <row r="1016" spans="1:21" x14ac:dyDescent="0.3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108"/>
        <v>C</v>
      </c>
      <c r="N1016">
        <f t="shared" si="106"/>
        <v>57.75</v>
      </c>
      <c r="O1016" s="3">
        <f t="shared" si="107"/>
        <v>35</v>
      </c>
      <c r="P1016">
        <f t="shared" si="109"/>
        <v>0</v>
      </c>
      <c r="Q1016" t="str">
        <f t="shared" si="112"/>
        <v>C</v>
      </c>
      <c r="R1016">
        <f t="shared" si="110"/>
        <v>2</v>
      </c>
      <c r="S1016">
        <f t="shared" si="111"/>
        <v>0</v>
      </c>
      <c r="T1016" t="s">
        <v>1753</v>
      </c>
      <c r="U1016" t="str">
        <f>VLOOKUP(T1016,Sheet3!$A$2:$B$20,2,FALSE)</f>
        <v>Mrs</v>
      </c>
    </row>
    <row r="1017" spans="1:21" x14ac:dyDescent="0.3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108"/>
        <v>S</v>
      </c>
      <c r="N1017">
        <f t="shared" si="106"/>
        <v>7.25</v>
      </c>
      <c r="O1017" s="3">
        <f t="shared" si="107"/>
        <v>28</v>
      </c>
      <c r="P1017">
        <f t="shared" si="109"/>
        <v>1</v>
      </c>
      <c r="Q1017" t="str">
        <f t="shared" si="112"/>
        <v>M</v>
      </c>
      <c r="R1017">
        <f t="shared" si="110"/>
        <v>1</v>
      </c>
      <c r="S1017">
        <f t="shared" si="111"/>
        <v>1</v>
      </c>
      <c r="T1017" t="s">
        <v>1752</v>
      </c>
      <c r="U1017" t="str">
        <f>VLOOKUP(T1017,Sheet3!$A$2:$B$20,2,FALSE)</f>
        <v>Mr</v>
      </c>
    </row>
    <row r="1018" spans="1:21" x14ac:dyDescent="0.3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108"/>
        <v>Q</v>
      </c>
      <c r="N1018">
        <f t="shared" si="106"/>
        <v>7.75</v>
      </c>
      <c r="O1018" s="3">
        <f t="shared" si="107"/>
        <v>25.962263610315187</v>
      </c>
      <c r="P1018">
        <f t="shared" si="109"/>
        <v>1</v>
      </c>
      <c r="Q1018" t="str">
        <f t="shared" si="112"/>
        <v>M</v>
      </c>
      <c r="R1018">
        <f t="shared" si="110"/>
        <v>1</v>
      </c>
      <c r="S1018">
        <f t="shared" si="111"/>
        <v>1</v>
      </c>
      <c r="T1018" t="s">
        <v>1752</v>
      </c>
      <c r="U1018" t="str">
        <f>VLOOKUP(T1018,Sheet3!$A$2:$B$20,2,FALSE)</f>
        <v>Mr</v>
      </c>
    </row>
    <row r="1019" spans="1:21" x14ac:dyDescent="0.3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108"/>
        <v>S</v>
      </c>
      <c r="N1019">
        <f t="shared" si="106"/>
        <v>16.100000000000001</v>
      </c>
      <c r="O1019" s="3">
        <f t="shared" si="107"/>
        <v>17</v>
      </c>
      <c r="P1019">
        <f t="shared" si="109"/>
        <v>0</v>
      </c>
      <c r="Q1019" t="str">
        <f t="shared" si="112"/>
        <v>M</v>
      </c>
      <c r="R1019">
        <f t="shared" si="110"/>
        <v>2</v>
      </c>
      <c r="S1019">
        <f t="shared" si="111"/>
        <v>0</v>
      </c>
      <c r="T1019" t="s">
        <v>1754</v>
      </c>
      <c r="U1019" t="str">
        <f>VLOOKUP(T1019,Sheet3!$A$2:$B$20,2,FALSE)</f>
        <v>Miss</v>
      </c>
    </row>
    <row r="1020" spans="1:21" x14ac:dyDescent="0.3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108"/>
        <v>S</v>
      </c>
      <c r="N1020">
        <f t="shared" si="106"/>
        <v>7.7957999999999998</v>
      </c>
      <c r="O1020" s="3">
        <f t="shared" si="107"/>
        <v>22</v>
      </c>
      <c r="P1020">
        <f t="shared" si="109"/>
        <v>1</v>
      </c>
      <c r="Q1020" t="str">
        <f t="shared" si="112"/>
        <v>M</v>
      </c>
      <c r="R1020">
        <f t="shared" si="110"/>
        <v>1</v>
      </c>
      <c r="S1020">
        <f t="shared" si="111"/>
        <v>1</v>
      </c>
      <c r="T1020" t="s">
        <v>1752</v>
      </c>
      <c r="U1020" t="str">
        <f>VLOOKUP(T1020,Sheet3!$A$2:$B$20,2,FALSE)</f>
        <v>Mr</v>
      </c>
    </row>
    <row r="1021" spans="1:21" x14ac:dyDescent="0.3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108"/>
        <v>Q</v>
      </c>
      <c r="N1021">
        <f t="shared" si="106"/>
        <v>23.25</v>
      </c>
      <c r="O1021" s="3">
        <f t="shared" si="107"/>
        <v>22.185328947368422</v>
      </c>
      <c r="P1021">
        <f t="shared" si="109"/>
        <v>0</v>
      </c>
      <c r="Q1021" t="str">
        <f t="shared" si="112"/>
        <v>M</v>
      </c>
      <c r="R1021">
        <f t="shared" si="110"/>
        <v>3</v>
      </c>
      <c r="S1021">
        <f t="shared" si="111"/>
        <v>0</v>
      </c>
      <c r="T1021" t="s">
        <v>1754</v>
      </c>
      <c r="U1021" t="str">
        <f>VLOOKUP(T1021,Sheet3!$A$2:$B$20,2,FALSE)</f>
        <v>Miss</v>
      </c>
    </row>
    <row r="1022" spans="1:21" x14ac:dyDescent="0.3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108"/>
        <v>S</v>
      </c>
      <c r="N1022">
        <f t="shared" si="106"/>
        <v>13</v>
      </c>
      <c r="O1022" s="3">
        <f t="shared" si="107"/>
        <v>42</v>
      </c>
      <c r="P1022">
        <f t="shared" si="109"/>
        <v>1</v>
      </c>
      <c r="Q1022" t="str">
        <f t="shared" si="112"/>
        <v>M</v>
      </c>
      <c r="R1022">
        <f t="shared" si="110"/>
        <v>1</v>
      </c>
      <c r="S1022">
        <f t="shared" si="111"/>
        <v>1</v>
      </c>
      <c r="T1022" t="s">
        <v>1752</v>
      </c>
      <c r="U1022" t="str">
        <f>VLOOKUP(T1022,Sheet3!$A$2:$B$20,2,FALSE)</f>
        <v>Mr</v>
      </c>
    </row>
    <row r="1023" spans="1:21" x14ac:dyDescent="0.3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108"/>
        <v>S</v>
      </c>
      <c r="N1023">
        <f t="shared" si="106"/>
        <v>8.0500000000000007</v>
      </c>
      <c r="O1023" s="3">
        <f t="shared" si="107"/>
        <v>24</v>
      </c>
      <c r="P1023">
        <f t="shared" si="109"/>
        <v>1</v>
      </c>
      <c r="Q1023" t="str">
        <f t="shared" si="112"/>
        <v>M</v>
      </c>
      <c r="R1023">
        <f t="shared" si="110"/>
        <v>1</v>
      </c>
      <c r="S1023">
        <f t="shared" si="111"/>
        <v>1</v>
      </c>
      <c r="T1023" t="s">
        <v>1752</v>
      </c>
      <c r="U1023" t="str">
        <f>VLOOKUP(T1023,Sheet3!$A$2:$B$20,2,FALSE)</f>
        <v>Mr</v>
      </c>
    </row>
    <row r="1024" spans="1:21" x14ac:dyDescent="0.3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108"/>
        <v>S</v>
      </c>
      <c r="N1024">
        <f t="shared" si="106"/>
        <v>8.0500000000000007</v>
      </c>
      <c r="O1024" s="3">
        <f t="shared" si="107"/>
        <v>32</v>
      </c>
      <c r="P1024">
        <f t="shared" si="109"/>
        <v>1</v>
      </c>
      <c r="Q1024" t="str">
        <f t="shared" si="112"/>
        <v>M</v>
      </c>
      <c r="R1024">
        <f t="shared" si="110"/>
        <v>1</v>
      </c>
      <c r="S1024">
        <f t="shared" si="111"/>
        <v>1</v>
      </c>
      <c r="T1024" t="s">
        <v>1752</v>
      </c>
      <c r="U1024" t="str">
        <f>VLOOKUP(T1024,Sheet3!$A$2:$B$20,2,FALSE)</f>
        <v>Mr</v>
      </c>
    </row>
    <row r="1025" spans="1:21" x14ac:dyDescent="0.3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108"/>
        <v>C</v>
      </c>
      <c r="N1025">
        <f t="shared" si="106"/>
        <v>28.5</v>
      </c>
      <c r="O1025" s="3">
        <f t="shared" si="107"/>
        <v>53</v>
      </c>
      <c r="P1025">
        <f t="shared" si="109"/>
        <v>1</v>
      </c>
      <c r="Q1025" t="str">
        <f t="shared" si="112"/>
        <v>C</v>
      </c>
      <c r="R1025">
        <f t="shared" si="110"/>
        <v>1</v>
      </c>
      <c r="S1025">
        <f t="shared" si="111"/>
        <v>1</v>
      </c>
      <c r="T1025" t="s">
        <v>1765</v>
      </c>
      <c r="U1025" t="str">
        <f>VLOOKUP(T1025,Sheet3!$A$2:$B$20,2,FALSE)</f>
        <v>Royalty</v>
      </c>
    </row>
    <row r="1026" spans="1:21" x14ac:dyDescent="0.3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108"/>
        <v>S</v>
      </c>
      <c r="N1026">
        <f t="shared" si="106"/>
        <v>25.466699999999999</v>
      </c>
      <c r="O1026" s="3">
        <f t="shared" si="107"/>
        <v>22.185328947368422</v>
      </c>
      <c r="P1026">
        <f t="shared" si="109"/>
        <v>0</v>
      </c>
      <c r="Q1026" t="str">
        <f t="shared" si="112"/>
        <v>M</v>
      </c>
      <c r="R1026">
        <f t="shared" si="110"/>
        <v>5</v>
      </c>
      <c r="S1026">
        <f t="shared" si="111"/>
        <v>0</v>
      </c>
      <c r="T1026" t="s">
        <v>1753</v>
      </c>
      <c r="U1026" t="str">
        <f>VLOOKUP(T1026,Sheet3!$A$2:$B$20,2,FALSE)</f>
        <v>Mrs</v>
      </c>
    </row>
    <row r="1027" spans="1:21" x14ac:dyDescent="0.3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108"/>
        <v>C</v>
      </c>
      <c r="N1027">
        <f t="shared" ref="N1027:N1090" si="113">IF(J1027="",MEDIAN(Fare),J1027)</f>
        <v>6.4375</v>
      </c>
      <c r="O1027" s="3">
        <f t="shared" ref="O1027:O1090" si="114">IF(F1027="",SUMIFS(Avg_Age,Pclass_Age,C1027,Sex_Age,E1027),F1027)</f>
        <v>25.962263610315187</v>
      </c>
      <c r="P1027">
        <f t="shared" si="109"/>
        <v>1</v>
      </c>
      <c r="Q1027" t="str">
        <f t="shared" si="112"/>
        <v>M</v>
      </c>
      <c r="R1027">
        <f t="shared" si="110"/>
        <v>2</v>
      </c>
      <c r="S1027">
        <f t="shared" si="111"/>
        <v>0</v>
      </c>
      <c r="T1027" t="s">
        <v>1752</v>
      </c>
      <c r="U1027" t="str">
        <f>VLOOKUP(T1027,Sheet3!$A$2:$B$20,2,FALSE)</f>
        <v>Mr</v>
      </c>
    </row>
    <row r="1028" spans="1:21" x14ac:dyDescent="0.3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115">IF(L1028="","S",L1028)</f>
        <v>S</v>
      </c>
      <c r="N1028">
        <f t="shared" si="113"/>
        <v>7.8958000000000004</v>
      </c>
      <c r="O1028" s="3">
        <f t="shared" si="114"/>
        <v>43</v>
      </c>
      <c r="P1028">
        <f t="shared" ref="P1028:P1091" si="116">IF(E1028="male",1,0)</f>
        <v>1</v>
      </c>
      <c r="Q1028" t="str">
        <f t="shared" si="112"/>
        <v>M</v>
      </c>
      <c r="R1028">
        <f t="shared" ref="R1028:R1091" si="117">SUM(G1028:H1028,1)</f>
        <v>1</v>
      </c>
      <c r="S1028">
        <f t="shared" ref="S1028:S1091" si="118">IF(R1028=1,1,0)</f>
        <v>1</v>
      </c>
      <c r="T1028" t="s">
        <v>1752</v>
      </c>
      <c r="U1028" t="str">
        <f>VLOOKUP(T1028,Sheet3!$A$2:$B$20,2,FALSE)</f>
        <v>Mr</v>
      </c>
    </row>
    <row r="1029" spans="1:21" x14ac:dyDescent="0.3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115"/>
        <v>S</v>
      </c>
      <c r="N1029">
        <f t="shared" si="113"/>
        <v>7.8541999999999996</v>
      </c>
      <c r="O1029" s="3">
        <f t="shared" si="114"/>
        <v>24</v>
      </c>
      <c r="P1029">
        <f t="shared" si="116"/>
        <v>1</v>
      </c>
      <c r="Q1029" t="str">
        <f t="shared" ref="Q1029:Q1092" si="119">IF(K1029="","M",LEFT(K1029,1))</f>
        <v>M</v>
      </c>
      <c r="R1029">
        <f t="shared" si="117"/>
        <v>1</v>
      </c>
      <c r="S1029">
        <f t="shared" si="118"/>
        <v>1</v>
      </c>
      <c r="T1029" t="s">
        <v>1752</v>
      </c>
      <c r="U1029" t="str">
        <f>VLOOKUP(T1029,Sheet3!$A$2:$B$20,2,FALSE)</f>
        <v>Mr</v>
      </c>
    </row>
    <row r="1030" spans="1:21" x14ac:dyDescent="0.3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115"/>
        <v>C</v>
      </c>
      <c r="N1030">
        <f t="shared" si="113"/>
        <v>7.2249999999999996</v>
      </c>
      <c r="O1030" s="3">
        <f t="shared" si="114"/>
        <v>26.5</v>
      </c>
      <c r="P1030">
        <f t="shared" si="116"/>
        <v>1</v>
      </c>
      <c r="Q1030" t="str">
        <f t="shared" si="119"/>
        <v>M</v>
      </c>
      <c r="R1030">
        <f t="shared" si="117"/>
        <v>1</v>
      </c>
      <c r="S1030">
        <f t="shared" si="118"/>
        <v>1</v>
      </c>
      <c r="T1030" t="s">
        <v>1752</v>
      </c>
      <c r="U1030" t="str">
        <f>VLOOKUP(T1030,Sheet3!$A$2:$B$20,2,FALSE)</f>
        <v>Mr</v>
      </c>
    </row>
    <row r="1031" spans="1:21" x14ac:dyDescent="0.3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115"/>
        <v>S</v>
      </c>
      <c r="N1031">
        <f t="shared" si="113"/>
        <v>13</v>
      </c>
      <c r="O1031" s="3">
        <f t="shared" si="114"/>
        <v>26</v>
      </c>
      <c r="P1031">
        <f t="shared" si="116"/>
        <v>1</v>
      </c>
      <c r="Q1031" t="str">
        <f t="shared" si="119"/>
        <v>M</v>
      </c>
      <c r="R1031">
        <f t="shared" si="117"/>
        <v>1</v>
      </c>
      <c r="S1031">
        <f t="shared" si="118"/>
        <v>1</v>
      </c>
      <c r="T1031" t="s">
        <v>1752</v>
      </c>
      <c r="U1031" t="str">
        <f>VLOOKUP(T1031,Sheet3!$A$2:$B$20,2,FALSE)</f>
        <v>Mr</v>
      </c>
    </row>
    <row r="1032" spans="1:21" x14ac:dyDescent="0.3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115"/>
        <v>S</v>
      </c>
      <c r="N1032">
        <f t="shared" si="113"/>
        <v>8.0500000000000007</v>
      </c>
      <c r="O1032" s="3">
        <f t="shared" si="114"/>
        <v>23</v>
      </c>
      <c r="P1032">
        <f t="shared" si="116"/>
        <v>0</v>
      </c>
      <c r="Q1032" t="str">
        <f t="shared" si="119"/>
        <v>M</v>
      </c>
      <c r="R1032">
        <f t="shared" si="117"/>
        <v>1</v>
      </c>
      <c r="S1032">
        <f t="shared" si="118"/>
        <v>1</v>
      </c>
      <c r="T1032" t="s">
        <v>1754</v>
      </c>
      <c r="U1032" t="str">
        <f>VLOOKUP(T1032,Sheet3!$A$2:$B$20,2,FALSE)</f>
        <v>Miss</v>
      </c>
    </row>
    <row r="1033" spans="1:21" x14ac:dyDescent="0.3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115"/>
        <v>S</v>
      </c>
      <c r="N1033">
        <f t="shared" si="113"/>
        <v>46.9</v>
      </c>
      <c r="O1033" s="3">
        <f t="shared" si="114"/>
        <v>40</v>
      </c>
      <c r="P1033">
        <f t="shared" si="116"/>
        <v>1</v>
      </c>
      <c r="Q1033" t="str">
        <f t="shared" si="119"/>
        <v>M</v>
      </c>
      <c r="R1033">
        <f t="shared" si="117"/>
        <v>8</v>
      </c>
      <c r="S1033">
        <f t="shared" si="118"/>
        <v>0</v>
      </c>
      <c r="T1033" t="s">
        <v>1752</v>
      </c>
      <c r="U1033" t="str">
        <f>VLOOKUP(T1033,Sheet3!$A$2:$B$20,2,FALSE)</f>
        <v>Mr</v>
      </c>
    </row>
    <row r="1034" spans="1:21" x14ac:dyDescent="0.3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115"/>
        <v>S</v>
      </c>
      <c r="N1034">
        <f t="shared" si="113"/>
        <v>46.9</v>
      </c>
      <c r="O1034" s="3">
        <f t="shared" si="114"/>
        <v>10</v>
      </c>
      <c r="P1034">
        <f t="shared" si="116"/>
        <v>0</v>
      </c>
      <c r="Q1034" t="str">
        <f t="shared" si="119"/>
        <v>M</v>
      </c>
      <c r="R1034">
        <f t="shared" si="117"/>
        <v>8</v>
      </c>
      <c r="S1034">
        <f t="shared" si="118"/>
        <v>0</v>
      </c>
      <c r="T1034" t="s">
        <v>1754</v>
      </c>
      <c r="U1034" t="str">
        <f>VLOOKUP(T1034,Sheet3!$A$2:$B$20,2,FALSE)</f>
        <v>Miss</v>
      </c>
    </row>
    <row r="1035" spans="1:21" x14ac:dyDescent="0.3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115"/>
        <v>S</v>
      </c>
      <c r="N1035">
        <f t="shared" si="113"/>
        <v>151.55000000000001</v>
      </c>
      <c r="O1035" s="3">
        <f t="shared" si="114"/>
        <v>33</v>
      </c>
      <c r="P1035">
        <f t="shared" si="116"/>
        <v>0</v>
      </c>
      <c r="Q1035" t="str">
        <f t="shared" si="119"/>
        <v>M</v>
      </c>
      <c r="R1035">
        <f t="shared" si="117"/>
        <v>1</v>
      </c>
      <c r="S1035">
        <f t="shared" si="118"/>
        <v>1</v>
      </c>
      <c r="T1035" t="s">
        <v>1754</v>
      </c>
      <c r="U1035" t="str">
        <f>VLOOKUP(T1035,Sheet3!$A$2:$B$20,2,FALSE)</f>
        <v>Miss</v>
      </c>
    </row>
    <row r="1036" spans="1:21" x14ac:dyDescent="0.3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115"/>
        <v>C</v>
      </c>
      <c r="N1036">
        <f t="shared" si="113"/>
        <v>262.375</v>
      </c>
      <c r="O1036" s="3">
        <f t="shared" si="114"/>
        <v>61</v>
      </c>
      <c r="P1036">
        <f t="shared" si="116"/>
        <v>1</v>
      </c>
      <c r="Q1036" t="str">
        <f t="shared" si="119"/>
        <v>B</v>
      </c>
      <c r="R1036">
        <f t="shared" si="117"/>
        <v>5</v>
      </c>
      <c r="S1036">
        <f t="shared" si="118"/>
        <v>0</v>
      </c>
      <c r="T1036" t="s">
        <v>1752</v>
      </c>
      <c r="U1036" t="str">
        <f>VLOOKUP(T1036,Sheet3!$A$2:$B$20,2,FALSE)</f>
        <v>Mr</v>
      </c>
    </row>
    <row r="1037" spans="1:21" x14ac:dyDescent="0.3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115"/>
        <v>S</v>
      </c>
      <c r="N1037">
        <f t="shared" si="113"/>
        <v>26</v>
      </c>
      <c r="O1037" s="3">
        <f t="shared" si="114"/>
        <v>28</v>
      </c>
      <c r="P1037">
        <f t="shared" si="116"/>
        <v>1</v>
      </c>
      <c r="Q1037" t="str">
        <f t="shared" si="119"/>
        <v>M</v>
      </c>
      <c r="R1037">
        <f t="shared" si="117"/>
        <v>1</v>
      </c>
      <c r="S1037">
        <f t="shared" si="118"/>
        <v>1</v>
      </c>
      <c r="T1037" t="s">
        <v>1752</v>
      </c>
      <c r="U1037" t="str">
        <f>VLOOKUP(T1037,Sheet3!$A$2:$B$20,2,FALSE)</f>
        <v>Mr</v>
      </c>
    </row>
    <row r="1038" spans="1:21" x14ac:dyDescent="0.3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115"/>
        <v>S</v>
      </c>
      <c r="N1038">
        <f t="shared" si="113"/>
        <v>26.55</v>
      </c>
      <c r="O1038" s="3">
        <f t="shared" si="114"/>
        <v>42</v>
      </c>
      <c r="P1038">
        <f t="shared" si="116"/>
        <v>1</v>
      </c>
      <c r="Q1038" t="str">
        <f t="shared" si="119"/>
        <v>M</v>
      </c>
      <c r="R1038">
        <f t="shared" si="117"/>
        <v>1</v>
      </c>
      <c r="S1038">
        <f t="shared" si="118"/>
        <v>1</v>
      </c>
      <c r="T1038" t="s">
        <v>1752</v>
      </c>
      <c r="U1038" t="str">
        <f>VLOOKUP(T1038,Sheet3!$A$2:$B$20,2,FALSE)</f>
        <v>Mr</v>
      </c>
    </row>
    <row r="1039" spans="1:21" x14ac:dyDescent="0.3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115"/>
        <v>S</v>
      </c>
      <c r="N1039">
        <f t="shared" si="113"/>
        <v>18</v>
      </c>
      <c r="O1039" s="3">
        <f t="shared" si="114"/>
        <v>31</v>
      </c>
      <c r="P1039">
        <f t="shared" si="116"/>
        <v>1</v>
      </c>
      <c r="Q1039" t="str">
        <f t="shared" si="119"/>
        <v>M</v>
      </c>
      <c r="R1039">
        <f t="shared" si="117"/>
        <v>4</v>
      </c>
      <c r="S1039">
        <f t="shared" si="118"/>
        <v>0</v>
      </c>
      <c r="T1039" t="s">
        <v>1752</v>
      </c>
      <c r="U1039" t="str">
        <f>VLOOKUP(T1039,Sheet3!$A$2:$B$20,2,FALSE)</f>
        <v>Mr</v>
      </c>
    </row>
    <row r="1040" spans="1:21" x14ac:dyDescent="0.3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115"/>
        <v>S</v>
      </c>
      <c r="N1040">
        <f t="shared" si="113"/>
        <v>51.862499999999997</v>
      </c>
      <c r="O1040" s="3">
        <f t="shared" si="114"/>
        <v>41.029271523178807</v>
      </c>
      <c r="P1040">
        <f t="shared" si="116"/>
        <v>1</v>
      </c>
      <c r="Q1040" t="str">
        <f t="shared" si="119"/>
        <v>E</v>
      </c>
      <c r="R1040">
        <f t="shared" si="117"/>
        <v>1</v>
      </c>
      <c r="S1040">
        <f t="shared" si="118"/>
        <v>1</v>
      </c>
      <c r="T1040" t="s">
        <v>1752</v>
      </c>
      <c r="U1040" t="str">
        <f>VLOOKUP(T1040,Sheet3!$A$2:$B$20,2,FALSE)</f>
        <v>Mr</v>
      </c>
    </row>
    <row r="1041" spans="1:21" x14ac:dyDescent="0.3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115"/>
        <v>S</v>
      </c>
      <c r="N1041">
        <f t="shared" si="113"/>
        <v>8.0500000000000007</v>
      </c>
      <c r="O1041" s="3">
        <f t="shared" si="114"/>
        <v>22</v>
      </c>
      <c r="P1041">
        <f t="shared" si="116"/>
        <v>1</v>
      </c>
      <c r="Q1041" t="str">
        <f t="shared" si="119"/>
        <v>M</v>
      </c>
      <c r="R1041">
        <f t="shared" si="117"/>
        <v>1</v>
      </c>
      <c r="S1041">
        <f t="shared" si="118"/>
        <v>1</v>
      </c>
      <c r="T1041" t="s">
        <v>1752</v>
      </c>
      <c r="U1041" t="str">
        <f>VLOOKUP(T1041,Sheet3!$A$2:$B$20,2,FALSE)</f>
        <v>Mr</v>
      </c>
    </row>
    <row r="1042" spans="1:21" x14ac:dyDescent="0.3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115"/>
        <v>S</v>
      </c>
      <c r="N1042">
        <f t="shared" si="113"/>
        <v>26.55</v>
      </c>
      <c r="O1042" s="3">
        <f t="shared" si="114"/>
        <v>41.029271523178807</v>
      </c>
      <c r="P1042">
        <f t="shared" si="116"/>
        <v>1</v>
      </c>
      <c r="Q1042" t="str">
        <f t="shared" si="119"/>
        <v>M</v>
      </c>
      <c r="R1042">
        <f t="shared" si="117"/>
        <v>1</v>
      </c>
      <c r="S1042">
        <f t="shared" si="118"/>
        <v>1</v>
      </c>
      <c r="T1042" t="s">
        <v>1752</v>
      </c>
      <c r="U1042" t="str">
        <f>VLOOKUP(T1042,Sheet3!$A$2:$B$20,2,FALSE)</f>
        <v>Mr</v>
      </c>
    </row>
    <row r="1043" spans="1:21" x14ac:dyDescent="0.3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115"/>
        <v>S</v>
      </c>
      <c r="N1043">
        <f t="shared" si="113"/>
        <v>26</v>
      </c>
      <c r="O1043" s="3">
        <f t="shared" si="114"/>
        <v>30</v>
      </c>
      <c r="P1043">
        <f t="shared" si="116"/>
        <v>1</v>
      </c>
      <c r="Q1043" t="str">
        <f t="shared" si="119"/>
        <v>M</v>
      </c>
      <c r="R1043">
        <f t="shared" si="117"/>
        <v>3</v>
      </c>
      <c r="S1043">
        <f t="shared" si="118"/>
        <v>0</v>
      </c>
      <c r="T1043" t="s">
        <v>1757</v>
      </c>
      <c r="U1043" t="str">
        <f>VLOOKUP(T1043,Sheet3!$A$2:$B$20,2,FALSE)</f>
        <v>Royalty</v>
      </c>
    </row>
    <row r="1044" spans="1:21" x14ac:dyDescent="0.3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115"/>
        <v>C</v>
      </c>
      <c r="N1044">
        <f t="shared" si="113"/>
        <v>83.158299999999997</v>
      </c>
      <c r="O1044" s="3">
        <f t="shared" si="114"/>
        <v>23</v>
      </c>
      <c r="P1044">
        <f t="shared" si="116"/>
        <v>0</v>
      </c>
      <c r="Q1044" t="str">
        <f t="shared" si="119"/>
        <v>C</v>
      </c>
      <c r="R1044">
        <f t="shared" si="117"/>
        <v>2</v>
      </c>
      <c r="S1044">
        <f t="shared" si="118"/>
        <v>0</v>
      </c>
      <c r="T1044" t="s">
        <v>1753</v>
      </c>
      <c r="U1044" t="str">
        <f>VLOOKUP(T1044,Sheet3!$A$2:$B$20,2,FALSE)</f>
        <v>Mrs</v>
      </c>
    </row>
    <row r="1045" spans="1:21" x14ac:dyDescent="0.3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115"/>
        <v>C</v>
      </c>
      <c r="N1045">
        <f t="shared" si="113"/>
        <v>7.8958000000000004</v>
      </c>
      <c r="O1045" s="3">
        <f t="shared" si="114"/>
        <v>25.962263610315187</v>
      </c>
      <c r="P1045">
        <f t="shared" si="116"/>
        <v>1</v>
      </c>
      <c r="Q1045" t="str">
        <f t="shared" si="119"/>
        <v>M</v>
      </c>
      <c r="R1045">
        <f t="shared" si="117"/>
        <v>1</v>
      </c>
      <c r="S1045">
        <f t="shared" si="118"/>
        <v>1</v>
      </c>
      <c r="T1045" t="s">
        <v>1752</v>
      </c>
      <c r="U1045" t="str">
        <f>VLOOKUP(T1045,Sheet3!$A$2:$B$20,2,FALSE)</f>
        <v>Mr</v>
      </c>
    </row>
    <row r="1046" spans="1:21" x14ac:dyDescent="0.3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115"/>
        <v>S</v>
      </c>
      <c r="N1046">
        <f t="shared" si="113"/>
        <v>14.4542</v>
      </c>
      <c r="O1046" s="3">
        <f t="shared" si="114"/>
        <v>60.5</v>
      </c>
      <c r="P1046">
        <f t="shared" si="116"/>
        <v>1</v>
      </c>
      <c r="Q1046" t="str">
        <f t="shared" si="119"/>
        <v>M</v>
      </c>
      <c r="R1046">
        <f t="shared" si="117"/>
        <v>1</v>
      </c>
      <c r="S1046">
        <f t="shared" si="118"/>
        <v>1</v>
      </c>
      <c r="T1046" t="s">
        <v>1752</v>
      </c>
      <c r="U1046" t="str">
        <f>VLOOKUP(T1046,Sheet3!$A$2:$B$20,2,FALSE)</f>
        <v>Mr</v>
      </c>
    </row>
    <row r="1047" spans="1:21" x14ac:dyDescent="0.3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115"/>
        <v>S</v>
      </c>
      <c r="N1047">
        <f t="shared" si="113"/>
        <v>12.183299999999999</v>
      </c>
      <c r="O1047" s="3">
        <f t="shared" si="114"/>
        <v>36</v>
      </c>
      <c r="P1047">
        <f t="shared" si="116"/>
        <v>0</v>
      </c>
      <c r="Q1047" t="str">
        <f t="shared" si="119"/>
        <v>M</v>
      </c>
      <c r="R1047">
        <f t="shared" si="117"/>
        <v>3</v>
      </c>
      <c r="S1047">
        <f t="shared" si="118"/>
        <v>0</v>
      </c>
      <c r="T1047" t="s">
        <v>1753</v>
      </c>
      <c r="U1047" t="str">
        <f>VLOOKUP(T1047,Sheet3!$A$2:$B$20,2,FALSE)</f>
        <v>Mrs</v>
      </c>
    </row>
    <row r="1048" spans="1:21" x14ac:dyDescent="0.3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115"/>
        <v>S</v>
      </c>
      <c r="N1048">
        <f t="shared" si="113"/>
        <v>31.387499999999999</v>
      </c>
      <c r="O1048" s="3">
        <f t="shared" si="114"/>
        <v>13</v>
      </c>
      <c r="P1048">
        <f t="shared" si="116"/>
        <v>1</v>
      </c>
      <c r="Q1048" t="str">
        <f t="shared" si="119"/>
        <v>M</v>
      </c>
      <c r="R1048">
        <f t="shared" si="117"/>
        <v>7</v>
      </c>
      <c r="S1048">
        <f t="shared" si="118"/>
        <v>0</v>
      </c>
      <c r="T1048" t="s">
        <v>1755</v>
      </c>
      <c r="U1048" t="str">
        <f>VLOOKUP(T1048,Sheet3!$A$2:$B$20,2,FALSE)</f>
        <v>Master</v>
      </c>
    </row>
    <row r="1049" spans="1:21" x14ac:dyDescent="0.3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115"/>
        <v>S</v>
      </c>
      <c r="N1049">
        <f t="shared" si="113"/>
        <v>7.55</v>
      </c>
      <c r="O1049" s="3">
        <f t="shared" si="114"/>
        <v>24</v>
      </c>
      <c r="P1049">
        <f t="shared" si="116"/>
        <v>1</v>
      </c>
      <c r="Q1049" t="str">
        <f t="shared" si="119"/>
        <v>M</v>
      </c>
      <c r="R1049">
        <f t="shared" si="117"/>
        <v>1</v>
      </c>
      <c r="S1049">
        <f t="shared" si="118"/>
        <v>1</v>
      </c>
      <c r="T1049" t="s">
        <v>1752</v>
      </c>
      <c r="U1049" t="str">
        <f>VLOOKUP(T1049,Sheet3!$A$2:$B$20,2,FALSE)</f>
        <v>Mr</v>
      </c>
    </row>
    <row r="1050" spans="1:21" x14ac:dyDescent="0.3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115"/>
        <v>S</v>
      </c>
      <c r="N1050">
        <f t="shared" si="113"/>
        <v>221.7792</v>
      </c>
      <c r="O1050" s="3">
        <f t="shared" si="114"/>
        <v>29</v>
      </c>
      <c r="P1050">
        <f t="shared" si="116"/>
        <v>0</v>
      </c>
      <c r="Q1050" t="str">
        <f t="shared" si="119"/>
        <v>C</v>
      </c>
      <c r="R1050">
        <f t="shared" si="117"/>
        <v>1</v>
      </c>
      <c r="S1050">
        <f t="shared" si="118"/>
        <v>1</v>
      </c>
      <c r="T1050" t="s">
        <v>1754</v>
      </c>
      <c r="U1050" t="str">
        <f>VLOOKUP(T1050,Sheet3!$A$2:$B$20,2,FALSE)</f>
        <v>Miss</v>
      </c>
    </row>
    <row r="1051" spans="1:21" x14ac:dyDescent="0.3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115"/>
        <v>S</v>
      </c>
      <c r="N1051">
        <f t="shared" si="113"/>
        <v>7.8541999999999996</v>
      </c>
      <c r="O1051" s="3">
        <f t="shared" si="114"/>
        <v>23</v>
      </c>
      <c r="P1051">
        <f t="shared" si="116"/>
        <v>0</v>
      </c>
      <c r="Q1051" t="str">
        <f t="shared" si="119"/>
        <v>M</v>
      </c>
      <c r="R1051">
        <f t="shared" si="117"/>
        <v>1</v>
      </c>
      <c r="S1051">
        <f t="shared" si="118"/>
        <v>1</v>
      </c>
      <c r="T1051" t="s">
        <v>1754</v>
      </c>
      <c r="U1051" t="str">
        <f>VLOOKUP(T1051,Sheet3!$A$2:$B$20,2,FALSE)</f>
        <v>Miss</v>
      </c>
    </row>
    <row r="1052" spans="1:21" x14ac:dyDescent="0.3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115"/>
        <v>S</v>
      </c>
      <c r="N1052">
        <f t="shared" si="113"/>
        <v>26.55</v>
      </c>
      <c r="O1052" s="3">
        <f t="shared" si="114"/>
        <v>42</v>
      </c>
      <c r="P1052">
        <f t="shared" si="116"/>
        <v>1</v>
      </c>
      <c r="Q1052" t="str">
        <f t="shared" si="119"/>
        <v>D</v>
      </c>
      <c r="R1052">
        <f t="shared" si="117"/>
        <v>1</v>
      </c>
      <c r="S1052">
        <f t="shared" si="118"/>
        <v>1</v>
      </c>
      <c r="T1052" t="s">
        <v>1752</v>
      </c>
      <c r="U1052" t="str">
        <f>VLOOKUP(T1052,Sheet3!$A$2:$B$20,2,FALSE)</f>
        <v>Mr</v>
      </c>
    </row>
    <row r="1053" spans="1:21" x14ac:dyDescent="0.3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115"/>
        <v>S</v>
      </c>
      <c r="N1053">
        <f t="shared" si="113"/>
        <v>13.775</v>
      </c>
      <c r="O1053" s="3">
        <f t="shared" si="114"/>
        <v>26</v>
      </c>
      <c r="P1053">
        <f t="shared" si="116"/>
        <v>0</v>
      </c>
      <c r="Q1053" t="str">
        <f t="shared" si="119"/>
        <v>M</v>
      </c>
      <c r="R1053">
        <f t="shared" si="117"/>
        <v>3</v>
      </c>
      <c r="S1053">
        <f t="shared" si="118"/>
        <v>0</v>
      </c>
      <c r="T1053" t="s">
        <v>1753</v>
      </c>
      <c r="U1053" t="str">
        <f>VLOOKUP(T1053,Sheet3!$A$2:$B$20,2,FALSE)</f>
        <v>Mrs</v>
      </c>
    </row>
    <row r="1054" spans="1:21" x14ac:dyDescent="0.3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115"/>
        <v>Q</v>
      </c>
      <c r="N1054">
        <f t="shared" si="113"/>
        <v>7.7332999999999998</v>
      </c>
      <c r="O1054" s="3">
        <f t="shared" si="114"/>
        <v>22.185328947368422</v>
      </c>
      <c r="P1054">
        <f t="shared" si="116"/>
        <v>0</v>
      </c>
      <c r="Q1054" t="str">
        <f t="shared" si="119"/>
        <v>M</v>
      </c>
      <c r="R1054">
        <f t="shared" si="117"/>
        <v>1</v>
      </c>
      <c r="S1054">
        <f t="shared" si="118"/>
        <v>1</v>
      </c>
      <c r="T1054" t="s">
        <v>1754</v>
      </c>
      <c r="U1054" t="str">
        <f>VLOOKUP(T1054,Sheet3!$A$2:$B$20,2,FALSE)</f>
        <v>Miss</v>
      </c>
    </row>
    <row r="1055" spans="1:21" x14ac:dyDescent="0.3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115"/>
        <v>C</v>
      </c>
      <c r="N1055">
        <f t="shared" si="113"/>
        <v>15.245799999999999</v>
      </c>
      <c r="O1055" s="3">
        <f t="shared" si="114"/>
        <v>7</v>
      </c>
      <c r="P1055">
        <f t="shared" si="116"/>
        <v>1</v>
      </c>
      <c r="Q1055" t="str">
        <f t="shared" si="119"/>
        <v>M</v>
      </c>
      <c r="R1055">
        <f t="shared" si="117"/>
        <v>3</v>
      </c>
      <c r="S1055">
        <f t="shared" si="118"/>
        <v>0</v>
      </c>
      <c r="T1055" t="s">
        <v>1755</v>
      </c>
      <c r="U1055" t="str">
        <f>VLOOKUP(T1055,Sheet3!$A$2:$B$20,2,FALSE)</f>
        <v>Master</v>
      </c>
    </row>
    <row r="1056" spans="1:21" x14ac:dyDescent="0.3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115"/>
        <v>S</v>
      </c>
      <c r="N1056">
        <f t="shared" si="113"/>
        <v>13.5</v>
      </c>
      <c r="O1056" s="3">
        <f t="shared" si="114"/>
        <v>26</v>
      </c>
      <c r="P1056">
        <f t="shared" si="116"/>
        <v>0</v>
      </c>
      <c r="Q1056" t="str">
        <f t="shared" si="119"/>
        <v>M</v>
      </c>
      <c r="R1056">
        <f t="shared" si="117"/>
        <v>1</v>
      </c>
      <c r="S1056">
        <f t="shared" si="118"/>
        <v>1</v>
      </c>
      <c r="T1056" t="s">
        <v>1754</v>
      </c>
      <c r="U1056" t="str">
        <f>VLOOKUP(T1056,Sheet3!$A$2:$B$20,2,FALSE)</f>
        <v>Miss</v>
      </c>
    </row>
    <row r="1057" spans="1:21" x14ac:dyDescent="0.3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115"/>
        <v>S</v>
      </c>
      <c r="N1057">
        <f t="shared" si="113"/>
        <v>7</v>
      </c>
      <c r="O1057" s="3">
        <f t="shared" si="114"/>
        <v>25.962263610315187</v>
      </c>
      <c r="P1057">
        <f t="shared" si="116"/>
        <v>1</v>
      </c>
      <c r="Q1057" t="str">
        <f t="shared" si="119"/>
        <v>M</v>
      </c>
      <c r="R1057">
        <f t="shared" si="117"/>
        <v>1</v>
      </c>
      <c r="S1057">
        <f t="shared" si="118"/>
        <v>1</v>
      </c>
      <c r="T1057" t="s">
        <v>1752</v>
      </c>
      <c r="U1057" t="str">
        <f>VLOOKUP(T1057,Sheet3!$A$2:$B$20,2,FALSE)</f>
        <v>Mr</v>
      </c>
    </row>
    <row r="1058" spans="1:21" x14ac:dyDescent="0.3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115"/>
        <v>S</v>
      </c>
      <c r="N1058">
        <f t="shared" si="113"/>
        <v>13</v>
      </c>
      <c r="O1058" s="3">
        <f t="shared" si="114"/>
        <v>41</v>
      </c>
      <c r="P1058">
        <f t="shared" si="116"/>
        <v>1</v>
      </c>
      <c r="Q1058" t="str">
        <f t="shared" si="119"/>
        <v>M</v>
      </c>
      <c r="R1058">
        <f t="shared" si="117"/>
        <v>1</v>
      </c>
      <c r="S1058">
        <f t="shared" si="118"/>
        <v>1</v>
      </c>
      <c r="T1058" t="s">
        <v>1757</v>
      </c>
      <c r="U1058" t="str">
        <f>VLOOKUP(T1058,Sheet3!$A$2:$B$20,2,FALSE)</f>
        <v>Royalty</v>
      </c>
    </row>
    <row r="1059" spans="1:21" x14ac:dyDescent="0.3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115"/>
        <v>S</v>
      </c>
      <c r="N1059">
        <f t="shared" si="113"/>
        <v>22.024999999999999</v>
      </c>
      <c r="O1059" s="3">
        <f t="shared" si="114"/>
        <v>26</v>
      </c>
      <c r="P1059">
        <f t="shared" si="116"/>
        <v>0</v>
      </c>
      <c r="Q1059" t="str">
        <f t="shared" si="119"/>
        <v>M</v>
      </c>
      <c r="R1059">
        <f t="shared" si="117"/>
        <v>3</v>
      </c>
      <c r="S1059">
        <f t="shared" si="118"/>
        <v>0</v>
      </c>
      <c r="T1059" t="s">
        <v>1753</v>
      </c>
      <c r="U1059" t="str">
        <f>VLOOKUP(T1059,Sheet3!$A$2:$B$20,2,FALSE)</f>
        <v>Mrs</v>
      </c>
    </row>
    <row r="1060" spans="1:21" x14ac:dyDescent="0.3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115"/>
        <v>C</v>
      </c>
      <c r="N1060">
        <f t="shared" si="113"/>
        <v>50.495800000000003</v>
      </c>
      <c r="O1060" s="3">
        <f t="shared" si="114"/>
        <v>48</v>
      </c>
      <c r="P1060">
        <f t="shared" si="116"/>
        <v>1</v>
      </c>
      <c r="Q1060" t="str">
        <f t="shared" si="119"/>
        <v>B</v>
      </c>
      <c r="R1060">
        <f t="shared" si="117"/>
        <v>1</v>
      </c>
      <c r="S1060">
        <f t="shared" si="118"/>
        <v>1</v>
      </c>
      <c r="T1060" t="s">
        <v>1752</v>
      </c>
      <c r="U1060" t="str">
        <f>VLOOKUP(T1060,Sheet3!$A$2:$B$20,2,FALSE)</f>
        <v>Mr</v>
      </c>
    </row>
    <row r="1061" spans="1:21" x14ac:dyDescent="0.3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115"/>
        <v>S</v>
      </c>
      <c r="N1061">
        <f t="shared" si="113"/>
        <v>34.375</v>
      </c>
      <c r="O1061" s="3">
        <f t="shared" si="114"/>
        <v>18</v>
      </c>
      <c r="P1061">
        <f t="shared" si="116"/>
        <v>1</v>
      </c>
      <c r="Q1061" t="str">
        <f t="shared" si="119"/>
        <v>M</v>
      </c>
      <c r="R1061">
        <f t="shared" si="117"/>
        <v>5</v>
      </c>
      <c r="S1061">
        <f t="shared" si="118"/>
        <v>0</v>
      </c>
      <c r="T1061" t="s">
        <v>1752</v>
      </c>
      <c r="U1061" t="str">
        <f>VLOOKUP(T1061,Sheet3!$A$2:$B$20,2,FALSE)</f>
        <v>Mr</v>
      </c>
    </row>
    <row r="1062" spans="1:21" x14ac:dyDescent="0.3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115"/>
        <v>C</v>
      </c>
      <c r="N1062">
        <f t="shared" si="113"/>
        <v>27.720800000000001</v>
      </c>
      <c r="O1062" s="3">
        <f t="shared" si="114"/>
        <v>37.037593984962406</v>
      </c>
      <c r="P1062">
        <f t="shared" si="116"/>
        <v>0</v>
      </c>
      <c r="Q1062" t="str">
        <f t="shared" si="119"/>
        <v>M</v>
      </c>
      <c r="R1062">
        <f t="shared" si="117"/>
        <v>1</v>
      </c>
      <c r="S1062">
        <f t="shared" si="118"/>
        <v>1</v>
      </c>
      <c r="T1062" t="s">
        <v>1753</v>
      </c>
      <c r="U1062" t="str">
        <f>VLOOKUP(T1062,Sheet3!$A$2:$B$20,2,FALSE)</f>
        <v>Mrs</v>
      </c>
    </row>
    <row r="1063" spans="1:21" x14ac:dyDescent="0.3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115"/>
        <v>S</v>
      </c>
      <c r="N1063">
        <f t="shared" si="113"/>
        <v>8.9625000000000004</v>
      </c>
      <c r="O1063" s="3">
        <f t="shared" si="114"/>
        <v>22</v>
      </c>
      <c r="P1063">
        <f t="shared" si="116"/>
        <v>0</v>
      </c>
      <c r="Q1063" t="str">
        <f t="shared" si="119"/>
        <v>M</v>
      </c>
      <c r="R1063">
        <f t="shared" si="117"/>
        <v>1</v>
      </c>
      <c r="S1063">
        <f t="shared" si="118"/>
        <v>1</v>
      </c>
      <c r="T1063" t="s">
        <v>1754</v>
      </c>
      <c r="U1063" t="str">
        <f>VLOOKUP(T1063,Sheet3!$A$2:$B$20,2,FALSE)</f>
        <v>Miss</v>
      </c>
    </row>
    <row r="1064" spans="1:21" x14ac:dyDescent="0.3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115"/>
        <v>S</v>
      </c>
      <c r="N1064">
        <f t="shared" si="113"/>
        <v>7.55</v>
      </c>
      <c r="O1064" s="3">
        <f t="shared" si="114"/>
        <v>25.962263610315187</v>
      </c>
      <c r="P1064">
        <f t="shared" si="116"/>
        <v>1</v>
      </c>
      <c r="Q1064" t="str">
        <f t="shared" si="119"/>
        <v>M</v>
      </c>
      <c r="R1064">
        <f t="shared" si="117"/>
        <v>1</v>
      </c>
      <c r="S1064">
        <f t="shared" si="118"/>
        <v>1</v>
      </c>
      <c r="T1064" t="s">
        <v>1752</v>
      </c>
      <c r="U1064" t="str">
        <f>VLOOKUP(T1064,Sheet3!$A$2:$B$20,2,FALSE)</f>
        <v>Mr</v>
      </c>
    </row>
    <row r="1065" spans="1:21" x14ac:dyDescent="0.3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115"/>
        <v>C</v>
      </c>
      <c r="N1065">
        <f t="shared" si="113"/>
        <v>7.2249999999999996</v>
      </c>
      <c r="O1065" s="3">
        <f t="shared" si="114"/>
        <v>27</v>
      </c>
      <c r="P1065">
        <f t="shared" si="116"/>
        <v>1</v>
      </c>
      <c r="Q1065" t="str">
        <f t="shared" si="119"/>
        <v>M</v>
      </c>
      <c r="R1065">
        <f t="shared" si="117"/>
        <v>1</v>
      </c>
      <c r="S1065">
        <f t="shared" si="118"/>
        <v>1</v>
      </c>
      <c r="T1065" t="s">
        <v>1752</v>
      </c>
      <c r="U1065" t="str">
        <f>VLOOKUP(T1065,Sheet3!$A$2:$B$20,2,FALSE)</f>
        <v>Mr</v>
      </c>
    </row>
    <row r="1066" spans="1:21" x14ac:dyDescent="0.3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115"/>
        <v>S</v>
      </c>
      <c r="N1066">
        <f t="shared" si="113"/>
        <v>13.9</v>
      </c>
      <c r="O1066" s="3">
        <f t="shared" si="114"/>
        <v>23</v>
      </c>
      <c r="P1066">
        <f t="shared" si="116"/>
        <v>1</v>
      </c>
      <c r="Q1066" t="str">
        <f t="shared" si="119"/>
        <v>M</v>
      </c>
      <c r="R1066">
        <f t="shared" si="117"/>
        <v>2</v>
      </c>
      <c r="S1066">
        <f t="shared" si="118"/>
        <v>0</v>
      </c>
      <c r="T1066" t="s">
        <v>1752</v>
      </c>
      <c r="U1066" t="str">
        <f>VLOOKUP(T1066,Sheet3!$A$2:$B$20,2,FALSE)</f>
        <v>Mr</v>
      </c>
    </row>
    <row r="1067" spans="1:21" x14ac:dyDescent="0.3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115"/>
        <v>C</v>
      </c>
      <c r="N1067">
        <f t="shared" si="113"/>
        <v>7.2291999999999996</v>
      </c>
      <c r="O1067" s="3">
        <f t="shared" si="114"/>
        <v>25.962263610315187</v>
      </c>
      <c r="P1067">
        <f t="shared" si="116"/>
        <v>1</v>
      </c>
      <c r="Q1067" t="str">
        <f t="shared" si="119"/>
        <v>M</v>
      </c>
      <c r="R1067">
        <f t="shared" si="117"/>
        <v>1</v>
      </c>
      <c r="S1067">
        <f t="shared" si="118"/>
        <v>1</v>
      </c>
      <c r="T1067" t="s">
        <v>1752</v>
      </c>
      <c r="U1067" t="str">
        <f>VLOOKUP(T1067,Sheet3!$A$2:$B$20,2,FALSE)</f>
        <v>Mr</v>
      </c>
    </row>
    <row r="1068" spans="1:21" x14ac:dyDescent="0.3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115"/>
        <v>S</v>
      </c>
      <c r="N1068">
        <f t="shared" si="113"/>
        <v>31.387499999999999</v>
      </c>
      <c r="O1068" s="3">
        <f t="shared" si="114"/>
        <v>40</v>
      </c>
      <c r="P1068">
        <f t="shared" si="116"/>
        <v>1</v>
      </c>
      <c r="Q1068" t="str">
        <f t="shared" si="119"/>
        <v>M</v>
      </c>
      <c r="R1068">
        <f t="shared" si="117"/>
        <v>7</v>
      </c>
      <c r="S1068">
        <f t="shared" si="118"/>
        <v>0</v>
      </c>
      <c r="T1068" t="s">
        <v>1752</v>
      </c>
      <c r="U1068" t="str">
        <f>VLOOKUP(T1068,Sheet3!$A$2:$B$20,2,FALSE)</f>
        <v>Mr</v>
      </c>
    </row>
    <row r="1069" spans="1:21" x14ac:dyDescent="0.3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115"/>
        <v>S</v>
      </c>
      <c r="N1069">
        <f t="shared" si="113"/>
        <v>39</v>
      </c>
      <c r="O1069" s="3">
        <f t="shared" si="114"/>
        <v>15</v>
      </c>
      <c r="P1069">
        <f t="shared" si="116"/>
        <v>0</v>
      </c>
      <c r="Q1069" t="str">
        <f t="shared" si="119"/>
        <v>M</v>
      </c>
      <c r="R1069">
        <f t="shared" si="117"/>
        <v>3</v>
      </c>
      <c r="S1069">
        <f t="shared" si="118"/>
        <v>0</v>
      </c>
      <c r="T1069" t="s">
        <v>1754</v>
      </c>
      <c r="U1069" t="str">
        <f>VLOOKUP(T1069,Sheet3!$A$2:$B$20,2,FALSE)</f>
        <v>Miss</v>
      </c>
    </row>
    <row r="1070" spans="1:21" x14ac:dyDescent="0.3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115"/>
        <v>S</v>
      </c>
      <c r="N1070">
        <f t="shared" si="113"/>
        <v>36.75</v>
      </c>
      <c r="O1070" s="3">
        <f t="shared" si="114"/>
        <v>20</v>
      </c>
      <c r="P1070">
        <f t="shared" si="116"/>
        <v>0</v>
      </c>
      <c r="Q1070" t="str">
        <f t="shared" si="119"/>
        <v>M</v>
      </c>
      <c r="R1070">
        <f t="shared" si="117"/>
        <v>1</v>
      </c>
      <c r="S1070">
        <f t="shared" si="118"/>
        <v>1</v>
      </c>
      <c r="T1070" t="s">
        <v>1754</v>
      </c>
      <c r="U1070" t="str">
        <f>VLOOKUP(T1070,Sheet3!$A$2:$B$20,2,FALSE)</f>
        <v>Miss</v>
      </c>
    </row>
    <row r="1071" spans="1:21" x14ac:dyDescent="0.3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115"/>
        <v>C</v>
      </c>
      <c r="N1071">
        <f t="shared" si="113"/>
        <v>55.441699999999997</v>
      </c>
      <c r="O1071" s="3">
        <f t="shared" si="114"/>
        <v>54</v>
      </c>
      <c r="P1071">
        <f t="shared" si="116"/>
        <v>1</v>
      </c>
      <c r="Q1071" t="str">
        <f t="shared" si="119"/>
        <v>C</v>
      </c>
      <c r="R1071">
        <f t="shared" si="117"/>
        <v>2</v>
      </c>
      <c r="S1071">
        <f t="shared" si="118"/>
        <v>0</v>
      </c>
      <c r="T1071" t="s">
        <v>1752</v>
      </c>
      <c r="U1071" t="str">
        <f>VLOOKUP(T1071,Sheet3!$A$2:$B$20,2,FALSE)</f>
        <v>Mr</v>
      </c>
    </row>
    <row r="1072" spans="1:21" x14ac:dyDescent="0.3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115"/>
        <v>S</v>
      </c>
      <c r="N1072">
        <f t="shared" si="113"/>
        <v>39</v>
      </c>
      <c r="O1072" s="3">
        <f t="shared" si="114"/>
        <v>36</v>
      </c>
      <c r="P1072">
        <f t="shared" si="116"/>
        <v>0</v>
      </c>
      <c r="Q1072" t="str">
        <f t="shared" si="119"/>
        <v>F</v>
      </c>
      <c r="R1072">
        <f t="shared" si="117"/>
        <v>4</v>
      </c>
      <c r="S1072">
        <f t="shared" si="118"/>
        <v>0</v>
      </c>
      <c r="T1072" t="s">
        <v>1753</v>
      </c>
      <c r="U1072" t="str">
        <f>VLOOKUP(T1072,Sheet3!$A$2:$B$20,2,FALSE)</f>
        <v>Mrs</v>
      </c>
    </row>
    <row r="1073" spans="1:21" x14ac:dyDescent="0.3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115"/>
        <v>C</v>
      </c>
      <c r="N1073">
        <f t="shared" si="113"/>
        <v>83.158299999999997</v>
      </c>
      <c r="O1073" s="3">
        <f t="shared" si="114"/>
        <v>64</v>
      </c>
      <c r="P1073">
        <f t="shared" si="116"/>
        <v>0</v>
      </c>
      <c r="Q1073" t="str">
        <f t="shared" si="119"/>
        <v>E</v>
      </c>
      <c r="R1073">
        <f t="shared" si="117"/>
        <v>3</v>
      </c>
      <c r="S1073">
        <f t="shared" si="118"/>
        <v>0</v>
      </c>
      <c r="T1073" t="s">
        <v>1753</v>
      </c>
      <c r="U1073" t="str">
        <f>VLOOKUP(T1073,Sheet3!$A$2:$B$20,2,FALSE)</f>
        <v>Mrs</v>
      </c>
    </row>
    <row r="1074" spans="1:21" x14ac:dyDescent="0.3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115"/>
        <v>S</v>
      </c>
      <c r="N1074">
        <f t="shared" si="113"/>
        <v>13</v>
      </c>
      <c r="O1074" s="3">
        <f t="shared" si="114"/>
        <v>30</v>
      </c>
      <c r="P1074">
        <f t="shared" si="116"/>
        <v>1</v>
      </c>
      <c r="Q1074" t="str">
        <f t="shared" si="119"/>
        <v>M</v>
      </c>
      <c r="R1074">
        <f t="shared" si="117"/>
        <v>1</v>
      </c>
      <c r="S1074">
        <f t="shared" si="118"/>
        <v>1</v>
      </c>
      <c r="T1074" t="s">
        <v>1752</v>
      </c>
      <c r="U1074" t="str">
        <f>VLOOKUP(T1074,Sheet3!$A$2:$B$20,2,FALSE)</f>
        <v>Mr</v>
      </c>
    </row>
    <row r="1075" spans="1:21" x14ac:dyDescent="0.3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115"/>
        <v>C</v>
      </c>
      <c r="N1075">
        <f t="shared" si="113"/>
        <v>83.158299999999997</v>
      </c>
      <c r="O1075" s="3">
        <f t="shared" si="114"/>
        <v>37</v>
      </c>
      <c r="P1075">
        <f t="shared" si="116"/>
        <v>1</v>
      </c>
      <c r="Q1075" t="str">
        <f t="shared" si="119"/>
        <v>E</v>
      </c>
      <c r="R1075">
        <f t="shared" si="117"/>
        <v>3</v>
      </c>
      <c r="S1075">
        <f t="shared" si="118"/>
        <v>0</v>
      </c>
      <c r="T1075" t="s">
        <v>1752</v>
      </c>
      <c r="U1075" t="str">
        <f>VLOOKUP(T1075,Sheet3!$A$2:$B$20,2,FALSE)</f>
        <v>Mr</v>
      </c>
    </row>
    <row r="1076" spans="1:21" x14ac:dyDescent="0.3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115"/>
        <v>S</v>
      </c>
      <c r="N1076">
        <f t="shared" si="113"/>
        <v>53.1</v>
      </c>
      <c r="O1076" s="3">
        <f t="shared" si="114"/>
        <v>18</v>
      </c>
      <c r="P1076">
        <f t="shared" si="116"/>
        <v>0</v>
      </c>
      <c r="Q1076" t="str">
        <f t="shared" si="119"/>
        <v>D</v>
      </c>
      <c r="R1076">
        <f t="shared" si="117"/>
        <v>2</v>
      </c>
      <c r="S1076">
        <f t="shared" si="118"/>
        <v>0</v>
      </c>
      <c r="T1076" t="s">
        <v>1753</v>
      </c>
      <c r="U1076" t="str">
        <f>VLOOKUP(T1076,Sheet3!$A$2:$B$20,2,FALSE)</f>
        <v>Mrs</v>
      </c>
    </row>
    <row r="1077" spans="1:21" x14ac:dyDescent="0.3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115"/>
        <v>Q</v>
      </c>
      <c r="N1077">
        <f t="shared" si="113"/>
        <v>7.75</v>
      </c>
      <c r="O1077" s="3">
        <f t="shared" si="114"/>
        <v>25.962263610315187</v>
      </c>
      <c r="P1077">
        <f t="shared" si="116"/>
        <v>1</v>
      </c>
      <c r="Q1077" t="str">
        <f t="shared" si="119"/>
        <v>M</v>
      </c>
      <c r="R1077">
        <f t="shared" si="117"/>
        <v>1</v>
      </c>
      <c r="S1077">
        <f t="shared" si="118"/>
        <v>1</v>
      </c>
      <c r="T1077" t="s">
        <v>1752</v>
      </c>
      <c r="U1077" t="str">
        <f>VLOOKUP(T1077,Sheet3!$A$2:$B$20,2,FALSE)</f>
        <v>Mr</v>
      </c>
    </row>
    <row r="1078" spans="1:21" x14ac:dyDescent="0.3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115"/>
        <v>C</v>
      </c>
      <c r="N1078">
        <f t="shared" si="113"/>
        <v>247.52080000000001</v>
      </c>
      <c r="O1078" s="3">
        <f t="shared" si="114"/>
        <v>27</v>
      </c>
      <c r="P1078">
        <f t="shared" si="116"/>
        <v>0</v>
      </c>
      <c r="Q1078" t="str">
        <f t="shared" si="119"/>
        <v>B</v>
      </c>
      <c r="R1078">
        <f t="shared" si="117"/>
        <v>3</v>
      </c>
      <c r="S1078">
        <f t="shared" si="118"/>
        <v>0</v>
      </c>
      <c r="T1078" t="s">
        <v>1753</v>
      </c>
      <c r="U1078" t="str">
        <f>VLOOKUP(T1078,Sheet3!$A$2:$B$20,2,FALSE)</f>
        <v>Mrs</v>
      </c>
    </row>
    <row r="1079" spans="1:21" x14ac:dyDescent="0.3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115"/>
        <v>S</v>
      </c>
      <c r="N1079">
        <f t="shared" si="113"/>
        <v>16</v>
      </c>
      <c r="O1079" s="3">
        <f t="shared" si="114"/>
        <v>40</v>
      </c>
      <c r="P1079">
        <f t="shared" si="116"/>
        <v>1</v>
      </c>
      <c r="Q1079" t="str">
        <f t="shared" si="119"/>
        <v>M</v>
      </c>
      <c r="R1079">
        <f t="shared" si="117"/>
        <v>1</v>
      </c>
      <c r="S1079">
        <f t="shared" si="118"/>
        <v>1</v>
      </c>
      <c r="T1079" t="s">
        <v>1752</v>
      </c>
      <c r="U1079" t="str">
        <f>VLOOKUP(T1079,Sheet3!$A$2:$B$20,2,FALSE)</f>
        <v>Mr</v>
      </c>
    </row>
    <row r="1080" spans="1:21" x14ac:dyDescent="0.3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115"/>
        <v>S</v>
      </c>
      <c r="N1080">
        <f t="shared" si="113"/>
        <v>21</v>
      </c>
      <c r="O1080" s="3">
        <f t="shared" si="114"/>
        <v>21</v>
      </c>
      <c r="P1080">
        <f t="shared" si="116"/>
        <v>0</v>
      </c>
      <c r="Q1080" t="str">
        <f t="shared" si="119"/>
        <v>M</v>
      </c>
      <c r="R1080">
        <f t="shared" si="117"/>
        <v>2</v>
      </c>
      <c r="S1080">
        <f t="shared" si="118"/>
        <v>0</v>
      </c>
      <c r="T1080" t="s">
        <v>1754</v>
      </c>
      <c r="U1080" t="str">
        <f>VLOOKUP(T1080,Sheet3!$A$2:$B$20,2,FALSE)</f>
        <v>Miss</v>
      </c>
    </row>
    <row r="1081" spans="1:21" x14ac:dyDescent="0.3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115"/>
        <v>S</v>
      </c>
      <c r="N1081">
        <f t="shared" si="113"/>
        <v>8.0500000000000007</v>
      </c>
      <c r="O1081" s="3">
        <f t="shared" si="114"/>
        <v>17</v>
      </c>
      <c r="P1081">
        <f t="shared" si="116"/>
        <v>1</v>
      </c>
      <c r="Q1081" t="str">
        <f t="shared" si="119"/>
        <v>M</v>
      </c>
      <c r="R1081">
        <f t="shared" si="117"/>
        <v>3</v>
      </c>
      <c r="S1081">
        <f t="shared" si="118"/>
        <v>0</v>
      </c>
      <c r="T1081" t="s">
        <v>1752</v>
      </c>
      <c r="U1081" t="str">
        <f>VLOOKUP(T1081,Sheet3!$A$2:$B$20,2,FALSE)</f>
        <v>Mr</v>
      </c>
    </row>
    <row r="1082" spans="1:21" x14ac:dyDescent="0.3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115"/>
        <v>S</v>
      </c>
      <c r="N1082">
        <f t="shared" si="113"/>
        <v>69.55</v>
      </c>
      <c r="O1082" s="3">
        <f t="shared" si="114"/>
        <v>22.185328947368422</v>
      </c>
      <c r="P1082">
        <f t="shared" si="116"/>
        <v>0</v>
      </c>
      <c r="Q1082" t="str">
        <f t="shared" si="119"/>
        <v>M</v>
      </c>
      <c r="R1082">
        <f t="shared" si="117"/>
        <v>11</v>
      </c>
      <c r="S1082">
        <f t="shared" si="118"/>
        <v>0</v>
      </c>
      <c r="T1082" t="s">
        <v>1754</v>
      </c>
      <c r="U1082" t="str">
        <f>VLOOKUP(T1082,Sheet3!$A$2:$B$20,2,FALSE)</f>
        <v>Miss</v>
      </c>
    </row>
    <row r="1083" spans="1:21" x14ac:dyDescent="0.3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115"/>
        <v>S</v>
      </c>
      <c r="N1083">
        <f t="shared" si="113"/>
        <v>13</v>
      </c>
      <c r="O1083" s="3">
        <f t="shared" si="114"/>
        <v>40</v>
      </c>
      <c r="P1083">
        <f t="shared" si="116"/>
        <v>1</v>
      </c>
      <c r="Q1083" t="str">
        <f t="shared" si="119"/>
        <v>M</v>
      </c>
      <c r="R1083">
        <f t="shared" si="117"/>
        <v>1</v>
      </c>
      <c r="S1083">
        <f t="shared" si="118"/>
        <v>1</v>
      </c>
      <c r="T1083" t="s">
        <v>1752</v>
      </c>
      <c r="U1083" t="str">
        <f>VLOOKUP(T1083,Sheet3!$A$2:$B$20,2,FALSE)</f>
        <v>Mr</v>
      </c>
    </row>
    <row r="1084" spans="1:21" x14ac:dyDescent="0.3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115"/>
        <v>S</v>
      </c>
      <c r="N1084">
        <f t="shared" si="113"/>
        <v>26</v>
      </c>
      <c r="O1084" s="3">
        <f t="shared" si="114"/>
        <v>34</v>
      </c>
      <c r="P1084">
        <f t="shared" si="116"/>
        <v>1</v>
      </c>
      <c r="Q1084" t="str">
        <f t="shared" si="119"/>
        <v>M</v>
      </c>
      <c r="R1084">
        <f t="shared" si="117"/>
        <v>2</v>
      </c>
      <c r="S1084">
        <f t="shared" si="118"/>
        <v>0</v>
      </c>
      <c r="T1084" t="s">
        <v>1752</v>
      </c>
      <c r="U1084" t="str">
        <f>VLOOKUP(T1084,Sheet3!$A$2:$B$20,2,FALSE)</f>
        <v>Mr</v>
      </c>
    </row>
    <row r="1085" spans="1:21" x14ac:dyDescent="0.3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115"/>
        <v>S</v>
      </c>
      <c r="N1085">
        <f t="shared" si="113"/>
        <v>26</v>
      </c>
      <c r="O1085" s="3">
        <f t="shared" si="114"/>
        <v>41.029271523178807</v>
      </c>
      <c r="P1085">
        <f t="shared" si="116"/>
        <v>1</v>
      </c>
      <c r="Q1085" t="str">
        <f t="shared" si="119"/>
        <v>M</v>
      </c>
      <c r="R1085">
        <f t="shared" si="117"/>
        <v>1</v>
      </c>
      <c r="S1085">
        <f t="shared" si="118"/>
        <v>1</v>
      </c>
      <c r="T1085" t="s">
        <v>1752</v>
      </c>
      <c r="U1085" t="str">
        <f>VLOOKUP(T1085,Sheet3!$A$2:$B$20,2,FALSE)</f>
        <v>Mr</v>
      </c>
    </row>
    <row r="1086" spans="1:21" x14ac:dyDescent="0.3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115"/>
        <v>S</v>
      </c>
      <c r="N1086">
        <f t="shared" si="113"/>
        <v>14.5</v>
      </c>
      <c r="O1086" s="3">
        <f t="shared" si="114"/>
        <v>11.5</v>
      </c>
      <c r="P1086">
        <f t="shared" si="116"/>
        <v>1</v>
      </c>
      <c r="Q1086" t="str">
        <f t="shared" si="119"/>
        <v>M</v>
      </c>
      <c r="R1086">
        <f t="shared" si="117"/>
        <v>3</v>
      </c>
      <c r="S1086">
        <f t="shared" si="118"/>
        <v>0</v>
      </c>
      <c r="T1086" t="s">
        <v>1755</v>
      </c>
      <c r="U1086" t="str">
        <f>VLOOKUP(T1086,Sheet3!$A$2:$B$20,2,FALSE)</f>
        <v>Master</v>
      </c>
    </row>
    <row r="1087" spans="1:21" x14ac:dyDescent="0.3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115"/>
        <v>Q</v>
      </c>
      <c r="N1087">
        <f t="shared" si="113"/>
        <v>12.35</v>
      </c>
      <c r="O1087" s="3">
        <f t="shared" si="114"/>
        <v>61</v>
      </c>
      <c r="P1087">
        <f t="shared" si="116"/>
        <v>1</v>
      </c>
      <c r="Q1087" t="str">
        <f t="shared" si="119"/>
        <v>M</v>
      </c>
      <c r="R1087">
        <f t="shared" si="117"/>
        <v>1</v>
      </c>
      <c r="S1087">
        <f t="shared" si="118"/>
        <v>1</v>
      </c>
      <c r="T1087" t="s">
        <v>1752</v>
      </c>
      <c r="U1087" t="str">
        <f>VLOOKUP(T1087,Sheet3!$A$2:$B$20,2,FALSE)</f>
        <v>Mr</v>
      </c>
    </row>
    <row r="1088" spans="1:21" x14ac:dyDescent="0.3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115"/>
        <v>S</v>
      </c>
      <c r="N1088">
        <f t="shared" si="113"/>
        <v>32.5</v>
      </c>
      <c r="O1088" s="3">
        <f t="shared" si="114"/>
        <v>8</v>
      </c>
      <c r="P1088">
        <f t="shared" si="116"/>
        <v>1</v>
      </c>
      <c r="Q1088" t="str">
        <f t="shared" si="119"/>
        <v>M</v>
      </c>
      <c r="R1088">
        <f t="shared" si="117"/>
        <v>3</v>
      </c>
      <c r="S1088">
        <f t="shared" si="118"/>
        <v>0</v>
      </c>
      <c r="T1088" t="s">
        <v>1755</v>
      </c>
      <c r="U1088" t="str">
        <f>VLOOKUP(T1088,Sheet3!$A$2:$B$20,2,FALSE)</f>
        <v>Master</v>
      </c>
    </row>
    <row r="1089" spans="1:21" x14ac:dyDescent="0.3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115"/>
        <v>S</v>
      </c>
      <c r="N1089">
        <f t="shared" si="113"/>
        <v>7.8541999999999996</v>
      </c>
      <c r="O1089" s="3">
        <f t="shared" si="114"/>
        <v>33</v>
      </c>
      <c r="P1089">
        <f t="shared" si="116"/>
        <v>1</v>
      </c>
      <c r="Q1089" t="str">
        <f t="shared" si="119"/>
        <v>M</v>
      </c>
      <c r="R1089">
        <f t="shared" si="117"/>
        <v>1</v>
      </c>
      <c r="S1089">
        <f t="shared" si="118"/>
        <v>1</v>
      </c>
      <c r="T1089" t="s">
        <v>1752</v>
      </c>
      <c r="U1089" t="str">
        <f>VLOOKUP(T1089,Sheet3!$A$2:$B$20,2,FALSE)</f>
        <v>Mr</v>
      </c>
    </row>
    <row r="1090" spans="1:21" x14ac:dyDescent="0.3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115"/>
        <v>C</v>
      </c>
      <c r="N1090">
        <f t="shared" si="113"/>
        <v>134.5</v>
      </c>
      <c r="O1090" s="3">
        <f t="shared" si="114"/>
        <v>6</v>
      </c>
      <c r="P1090">
        <f t="shared" si="116"/>
        <v>1</v>
      </c>
      <c r="Q1090" t="str">
        <f t="shared" si="119"/>
        <v>E</v>
      </c>
      <c r="R1090">
        <f t="shared" si="117"/>
        <v>3</v>
      </c>
      <c r="S1090">
        <f t="shared" si="118"/>
        <v>0</v>
      </c>
      <c r="T1090" t="s">
        <v>1755</v>
      </c>
      <c r="U1090" t="str">
        <f>VLOOKUP(T1090,Sheet3!$A$2:$B$20,2,FALSE)</f>
        <v>Master</v>
      </c>
    </row>
    <row r="1091" spans="1:21" x14ac:dyDescent="0.3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115"/>
        <v>S</v>
      </c>
      <c r="N1091">
        <f t="shared" ref="N1091:N1154" si="120">IF(J1091="",MEDIAN(Fare),J1091)</f>
        <v>7.7750000000000004</v>
      </c>
      <c r="O1091" s="3">
        <f t="shared" ref="O1091:O1154" si="121">IF(F1091="",SUMIFS(Avg_Age,Pclass_Age,C1091,Sex_Age,E1091),F1091)</f>
        <v>18</v>
      </c>
      <c r="P1091">
        <f t="shared" si="116"/>
        <v>0</v>
      </c>
      <c r="Q1091" t="str">
        <f t="shared" si="119"/>
        <v>M</v>
      </c>
      <c r="R1091">
        <f t="shared" si="117"/>
        <v>1</v>
      </c>
      <c r="S1091">
        <f t="shared" si="118"/>
        <v>1</v>
      </c>
      <c r="T1091" t="s">
        <v>1754</v>
      </c>
      <c r="U1091" t="str">
        <f>VLOOKUP(T1091,Sheet3!$A$2:$B$20,2,FALSE)</f>
        <v>Miss</v>
      </c>
    </row>
    <row r="1092" spans="1:21" x14ac:dyDescent="0.3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122">IF(L1092="","S",L1092)</f>
        <v>S</v>
      </c>
      <c r="N1092">
        <f t="shared" si="120"/>
        <v>10.5</v>
      </c>
      <c r="O1092" s="3">
        <f t="shared" si="121"/>
        <v>23</v>
      </c>
      <c r="P1092">
        <f t="shared" ref="P1092:P1155" si="123">IF(E1092="male",1,0)</f>
        <v>1</v>
      </c>
      <c r="Q1092" t="str">
        <f t="shared" si="119"/>
        <v>M</v>
      </c>
      <c r="R1092">
        <f t="shared" ref="R1092:R1155" si="124">SUM(G1092:H1092,1)</f>
        <v>1</v>
      </c>
      <c r="S1092">
        <f t="shared" ref="S1092:S1155" si="125">IF(R1092=1,1,0)</f>
        <v>1</v>
      </c>
      <c r="T1092" t="s">
        <v>1752</v>
      </c>
      <c r="U1092" t="str">
        <f>VLOOKUP(T1092,Sheet3!$A$2:$B$20,2,FALSE)</f>
        <v>Mr</v>
      </c>
    </row>
    <row r="1093" spans="1:21" x14ac:dyDescent="0.3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122"/>
        <v>S</v>
      </c>
      <c r="N1093">
        <f t="shared" si="120"/>
        <v>8.1125000000000007</v>
      </c>
      <c r="O1093" s="3">
        <f t="shared" si="121"/>
        <v>22.185328947368422</v>
      </c>
      <c r="P1093">
        <f t="shared" si="123"/>
        <v>0</v>
      </c>
      <c r="Q1093" t="str">
        <f t="shared" ref="Q1093:Q1156" si="126">IF(K1093="","M",LEFT(K1093,1))</f>
        <v>M</v>
      </c>
      <c r="R1093">
        <f t="shared" si="124"/>
        <v>1</v>
      </c>
      <c r="S1093">
        <f t="shared" si="125"/>
        <v>1</v>
      </c>
      <c r="T1093" t="s">
        <v>1753</v>
      </c>
      <c r="U1093" t="str">
        <f>VLOOKUP(T1093,Sheet3!$A$2:$B$20,2,FALSE)</f>
        <v>Mrs</v>
      </c>
    </row>
    <row r="1094" spans="1:21" x14ac:dyDescent="0.3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122"/>
        <v>Q</v>
      </c>
      <c r="N1094">
        <f t="shared" si="120"/>
        <v>15.5</v>
      </c>
      <c r="O1094" s="3">
        <f t="shared" si="121"/>
        <v>22.185328947368422</v>
      </c>
      <c r="P1094">
        <f t="shared" si="123"/>
        <v>0</v>
      </c>
      <c r="Q1094" t="str">
        <f t="shared" si="126"/>
        <v>M</v>
      </c>
      <c r="R1094">
        <f t="shared" si="124"/>
        <v>1</v>
      </c>
      <c r="S1094">
        <f t="shared" si="125"/>
        <v>1</v>
      </c>
      <c r="T1094" t="s">
        <v>1754</v>
      </c>
      <c r="U1094" t="str">
        <f>VLOOKUP(T1094,Sheet3!$A$2:$B$20,2,FALSE)</f>
        <v>Miss</v>
      </c>
    </row>
    <row r="1095" spans="1:21" x14ac:dyDescent="0.3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122"/>
        <v>S</v>
      </c>
      <c r="N1095">
        <f t="shared" si="120"/>
        <v>14.4</v>
      </c>
      <c r="O1095" s="3">
        <f t="shared" si="121"/>
        <v>0.33</v>
      </c>
      <c r="P1095">
        <f t="shared" si="123"/>
        <v>1</v>
      </c>
      <c r="Q1095" t="str">
        <f t="shared" si="126"/>
        <v>M</v>
      </c>
      <c r="R1095">
        <f t="shared" si="124"/>
        <v>3</v>
      </c>
      <c r="S1095">
        <f t="shared" si="125"/>
        <v>0</v>
      </c>
      <c r="T1095" t="s">
        <v>1755</v>
      </c>
      <c r="U1095" t="str">
        <f>VLOOKUP(T1095,Sheet3!$A$2:$B$20,2,FALSE)</f>
        <v>Master</v>
      </c>
    </row>
    <row r="1096" spans="1:21" x14ac:dyDescent="0.3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122"/>
        <v>C</v>
      </c>
      <c r="N1096">
        <f t="shared" si="120"/>
        <v>227.52500000000001</v>
      </c>
      <c r="O1096" s="3">
        <f t="shared" si="121"/>
        <v>47</v>
      </c>
      <c r="P1096">
        <f t="shared" si="123"/>
        <v>1</v>
      </c>
      <c r="Q1096" t="str">
        <f t="shared" si="126"/>
        <v>C</v>
      </c>
      <c r="R1096">
        <f t="shared" si="124"/>
        <v>2</v>
      </c>
      <c r="S1096">
        <f t="shared" si="125"/>
        <v>0</v>
      </c>
      <c r="T1096" t="s">
        <v>1765</v>
      </c>
      <c r="U1096" t="str">
        <f>VLOOKUP(T1096,Sheet3!$A$2:$B$20,2,FALSE)</f>
        <v>Royalty</v>
      </c>
    </row>
    <row r="1097" spans="1:21" x14ac:dyDescent="0.3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122"/>
        <v>S</v>
      </c>
      <c r="N1097">
        <f t="shared" si="120"/>
        <v>26</v>
      </c>
      <c r="O1097" s="3">
        <f t="shared" si="121"/>
        <v>8</v>
      </c>
      <c r="P1097">
        <f t="shared" si="123"/>
        <v>0</v>
      </c>
      <c r="Q1097" t="str">
        <f t="shared" si="126"/>
        <v>M</v>
      </c>
      <c r="R1097">
        <f t="shared" si="124"/>
        <v>3</v>
      </c>
      <c r="S1097">
        <f t="shared" si="125"/>
        <v>0</v>
      </c>
      <c r="T1097" t="s">
        <v>1754</v>
      </c>
      <c r="U1097" t="str">
        <f>VLOOKUP(T1097,Sheet3!$A$2:$B$20,2,FALSE)</f>
        <v>Miss</v>
      </c>
    </row>
    <row r="1098" spans="1:21" x14ac:dyDescent="0.3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122"/>
        <v>S</v>
      </c>
      <c r="N1098">
        <f t="shared" si="120"/>
        <v>10.5</v>
      </c>
      <c r="O1098" s="3">
        <f t="shared" si="121"/>
        <v>25</v>
      </c>
      <c r="P1098">
        <f t="shared" si="123"/>
        <v>1</v>
      </c>
      <c r="Q1098" t="str">
        <f t="shared" si="126"/>
        <v>M</v>
      </c>
      <c r="R1098">
        <f t="shared" si="124"/>
        <v>1</v>
      </c>
      <c r="S1098">
        <f t="shared" si="125"/>
        <v>1</v>
      </c>
      <c r="T1098" t="s">
        <v>1752</v>
      </c>
      <c r="U1098" t="str">
        <f>VLOOKUP(T1098,Sheet3!$A$2:$B$20,2,FALSE)</f>
        <v>Mr</v>
      </c>
    </row>
    <row r="1099" spans="1:21" x14ac:dyDescent="0.3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122"/>
        <v>C</v>
      </c>
      <c r="N1099">
        <f t="shared" si="120"/>
        <v>25.741700000000002</v>
      </c>
      <c r="O1099" s="3">
        <f t="shared" si="121"/>
        <v>41.029271523178807</v>
      </c>
      <c r="P1099">
        <f t="shared" si="123"/>
        <v>1</v>
      </c>
      <c r="Q1099" t="str">
        <f t="shared" si="126"/>
        <v>M</v>
      </c>
      <c r="R1099">
        <f t="shared" si="124"/>
        <v>1</v>
      </c>
      <c r="S1099">
        <f t="shared" si="125"/>
        <v>1</v>
      </c>
      <c r="T1099" t="s">
        <v>1752</v>
      </c>
      <c r="U1099" t="str">
        <f>VLOOKUP(T1099,Sheet3!$A$2:$B$20,2,FALSE)</f>
        <v>Mr</v>
      </c>
    </row>
    <row r="1100" spans="1:21" x14ac:dyDescent="0.3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122"/>
        <v>Q</v>
      </c>
      <c r="N1100">
        <f t="shared" si="120"/>
        <v>7.75</v>
      </c>
      <c r="O1100" s="3">
        <f t="shared" si="121"/>
        <v>35</v>
      </c>
      <c r="P1100">
        <f t="shared" si="123"/>
        <v>0</v>
      </c>
      <c r="Q1100" t="str">
        <f t="shared" si="126"/>
        <v>M</v>
      </c>
      <c r="R1100">
        <f t="shared" si="124"/>
        <v>1</v>
      </c>
      <c r="S1100">
        <f t="shared" si="125"/>
        <v>1</v>
      </c>
      <c r="T1100" t="s">
        <v>1754</v>
      </c>
      <c r="U1100" t="str">
        <f>VLOOKUP(T1100,Sheet3!$A$2:$B$20,2,FALSE)</f>
        <v>Miss</v>
      </c>
    </row>
    <row r="1101" spans="1:21" x14ac:dyDescent="0.3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122"/>
        <v>S</v>
      </c>
      <c r="N1101">
        <f t="shared" si="120"/>
        <v>10.5</v>
      </c>
      <c r="O1101" s="3">
        <f t="shared" si="121"/>
        <v>24</v>
      </c>
      <c r="P1101">
        <f t="shared" si="123"/>
        <v>1</v>
      </c>
      <c r="Q1101" t="str">
        <f t="shared" si="126"/>
        <v>M</v>
      </c>
      <c r="R1101">
        <f t="shared" si="124"/>
        <v>1</v>
      </c>
      <c r="S1101">
        <f t="shared" si="125"/>
        <v>1</v>
      </c>
      <c r="T1101" t="s">
        <v>1752</v>
      </c>
      <c r="U1101" t="str">
        <f>VLOOKUP(T1101,Sheet3!$A$2:$B$20,2,FALSE)</f>
        <v>Mr</v>
      </c>
    </row>
    <row r="1102" spans="1:21" x14ac:dyDescent="0.3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122"/>
        <v>C</v>
      </c>
      <c r="N1102">
        <f t="shared" si="120"/>
        <v>27.720800000000001</v>
      </c>
      <c r="O1102" s="3">
        <f t="shared" si="121"/>
        <v>33</v>
      </c>
      <c r="P1102">
        <f t="shared" si="123"/>
        <v>0</v>
      </c>
      <c r="Q1102" t="str">
        <f t="shared" si="126"/>
        <v>A</v>
      </c>
      <c r="R1102">
        <f t="shared" si="124"/>
        <v>1</v>
      </c>
      <c r="S1102">
        <f t="shared" si="125"/>
        <v>1</v>
      </c>
      <c r="T1102" t="s">
        <v>1754</v>
      </c>
      <c r="U1102" t="str">
        <f>VLOOKUP(T1102,Sheet3!$A$2:$B$20,2,FALSE)</f>
        <v>Miss</v>
      </c>
    </row>
    <row r="1103" spans="1:21" x14ac:dyDescent="0.3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122"/>
        <v>S</v>
      </c>
      <c r="N1103">
        <f t="shared" si="120"/>
        <v>7.8958000000000004</v>
      </c>
      <c r="O1103" s="3">
        <f t="shared" si="121"/>
        <v>25</v>
      </c>
      <c r="P1103">
        <f t="shared" si="123"/>
        <v>1</v>
      </c>
      <c r="Q1103" t="str">
        <f t="shared" si="126"/>
        <v>M</v>
      </c>
      <c r="R1103">
        <f t="shared" si="124"/>
        <v>1</v>
      </c>
      <c r="S1103">
        <f t="shared" si="125"/>
        <v>1</v>
      </c>
      <c r="T1103" t="s">
        <v>1752</v>
      </c>
      <c r="U1103" t="str">
        <f>VLOOKUP(T1103,Sheet3!$A$2:$B$20,2,FALSE)</f>
        <v>Mr</v>
      </c>
    </row>
    <row r="1104" spans="1:21" x14ac:dyDescent="0.3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122"/>
        <v>S</v>
      </c>
      <c r="N1104">
        <f t="shared" si="120"/>
        <v>22.524999999999999</v>
      </c>
      <c r="O1104" s="3">
        <f t="shared" si="121"/>
        <v>32</v>
      </c>
      <c r="P1104">
        <f t="shared" si="123"/>
        <v>1</v>
      </c>
      <c r="Q1104" t="str">
        <f t="shared" si="126"/>
        <v>M</v>
      </c>
      <c r="R1104">
        <f t="shared" si="124"/>
        <v>1</v>
      </c>
      <c r="S1104">
        <f t="shared" si="125"/>
        <v>1</v>
      </c>
      <c r="T1104" t="s">
        <v>1752</v>
      </c>
      <c r="U1104" t="str">
        <f>VLOOKUP(T1104,Sheet3!$A$2:$B$20,2,FALSE)</f>
        <v>Mr</v>
      </c>
    </row>
    <row r="1105" spans="1:21" x14ac:dyDescent="0.3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122"/>
        <v>S</v>
      </c>
      <c r="N1105">
        <f t="shared" si="120"/>
        <v>7.05</v>
      </c>
      <c r="O1105" s="3">
        <f t="shared" si="121"/>
        <v>25.962263610315187</v>
      </c>
      <c r="P1105">
        <f t="shared" si="123"/>
        <v>1</v>
      </c>
      <c r="Q1105" t="str">
        <f t="shared" si="126"/>
        <v>M</v>
      </c>
      <c r="R1105">
        <f t="shared" si="124"/>
        <v>1</v>
      </c>
      <c r="S1105">
        <f t="shared" si="125"/>
        <v>1</v>
      </c>
      <c r="T1105" t="s">
        <v>1752</v>
      </c>
      <c r="U1105" t="str">
        <f>VLOOKUP(T1105,Sheet3!$A$2:$B$20,2,FALSE)</f>
        <v>Mr</v>
      </c>
    </row>
    <row r="1106" spans="1:21" x14ac:dyDescent="0.3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122"/>
        <v>S</v>
      </c>
      <c r="N1106">
        <f t="shared" si="120"/>
        <v>73.5</v>
      </c>
      <c r="O1106" s="3">
        <f t="shared" si="121"/>
        <v>17</v>
      </c>
      <c r="P1106">
        <f t="shared" si="123"/>
        <v>1</v>
      </c>
      <c r="Q1106" t="str">
        <f t="shared" si="126"/>
        <v>M</v>
      </c>
      <c r="R1106">
        <f t="shared" si="124"/>
        <v>1</v>
      </c>
      <c r="S1106">
        <f t="shared" si="125"/>
        <v>1</v>
      </c>
      <c r="T1106" t="s">
        <v>1752</v>
      </c>
      <c r="U1106" t="str">
        <f>VLOOKUP(T1106,Sheet3!$A$2:$B$20,2,FALSE)</f>
        <v>Mr</v>
      </c>
    </row>
    <row r="1107" spans="1:21" x14ac:dyDescent="0.3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122"/>
        <v>S</v>
      </c>
      <c r="N1107">
        <f t="shared" si="120"/>
        <v>26</v>
      </c>
      <c r="O1107" s="3">
        <f t="shared" si="121"/>
        <v>60</v>
      </c>
      <c r="P1107">
        <f t="shared" si="123"/>
        <v>0</v>
      </c>
      <c r="Q1107" t="str">
        <f t="shared" si="126"/>
        <v>M</v>
      </c>
      <c r="R1107">
        <f t="shared" si="124"/>
        <v>2</v>
      </c>
      <c r="S1107">
        <f t="shared" si="125"/>
        <v>0</v>
      </c>
      <c r="T1107" t="s">
        <v>1753</v>
      </c>
      <c r="U1107" t="str">
        <f>VLOOKUP(T1107,Sheet3!$A$2:$B$20,2,FALSE)</f>
        <v>Mrs</v>
      </c>
    </row>
    <row r="1108" spans="1:21" x14ac:dyDescent="0.3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122"/>
        <v>S</v>
      </c>
      <c r="N1108">
        <f t="shared" si="120"/>
        <v>7.7750000000000004</v>
      </c>
      <c r="O1108" s="3">
        <f t="shared" si="121"/>
        <v>38</v>
      </c>
      <c r="P1108">
        <f t="shared" si="123"/>
        <v>0</v>
      </c>
      <c r="Q1108" t="str">
        <f t="shared" si="126"/>
        <v>M</v>
      </c>
      <c r="R1108">
        <f t="shared" si="124"/>
        <v>7</v>
      </c>
      <c r="S1108">
        <f t="shared" si="125"/>
        <v>0</v>
      </c>
      <c r="T1108" t="s">
        <v>1754</v>
      </c>
      <c r="U1108" t="str">
        <f>VLOOKUP(T1108,Sheet3!$A$2:$B$20,2,FALSE)</f>
        <v>Miss</v>
      </c>
    </row>
    <row r="1109" spans="1:21" x14ac:dyDescent="0.3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122"/>
        <v>S</v>
      </c>
      <c r="N1109">
        <f t="shared" si="120"/>
        <v>42.5</v>
      </c>
      <c r="O1109" s="3">
        <f t="shared" si="121"/>
        <v>42</v>
      </c>
      <c r="P1109">
        <f t="shared" si="123"/>
        <v>1</v>
      </c>
      <c r="Q1109" t="str">
        <f t="shared" si="126"/>
        <v>B</v>
      </c>
      <c r="R1109">
        <f t="shared" si="124"/>
        <v>1</v>
      </c>
      <c r="S1109">
        <f t="shared" si="125"/>
        <v>1</v>
      </c>
      <c r="T1109" t="s">
        <v>1752</v>
      </c>
      <c r="U1109" t="str">
        <f>VLOOKUP(T1109,Sheet3!$A$2:$B$20,2,FALSE)</f>
        <v>Mr</v>
      </c>
    </row>
    <row r="1110" spans="1:21" x14ac:dyDescent="0.3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122"/>
        <v>Q</v>
      </c>
      <c r="N1110">
        <f t="shared" si="120"/>
        <v>7.8792</v>
      </c>
      <c r="O1110" s="3">
        <f t="shared" si="121"/>
        <v>22.185328947368422</v>
      </c>
      <c r="P1110">
        <f t="shared" si="123"/>
        <v>0</v>
      </c>
      <c r="Q1110" t="str">
        <f t="shared" si="126"/>
        <v>M</v>
      </c>
      <c r="R1110">
        <f t="shared" si="124"/>
        <v>1</v>
      </c>
      <c r="S1110">
        <f t="shared" si="125"/>
        <v>1</v>
      </c>
      <c r="T1110" t="s">
        <v>1754</v>
      </c>
      <c r="U1110" t="str">
        <f>VLOOKUP(T1110,Sheet3!$A$2:$B$20,2,FALSE)</f>
        <v>Miss</v>
      </c>
    </row>
    <row r="1111" spans="1:21" x14ac:dyDescent="0.3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122"/>
        <v>S</v>
      </c>
      <c r="N1111">
        <f t="shared" si="120"/>
        <v>164.86670000000001</v>
      </c>
      <c r="O1111" s="3">
        <f t="shared" si="121"/>
        <v>57</v>
      </c>
      <c r="P1111">
        <f t="shared" si="123"/>
        <v>1</v>
      </c>
      <c r="Q1111" t="str">
        <f t="shared" si="126"/>
        <v>M</v>
      </c>
      <c r="R1111">
        <f t="shared" si="124"/>
        <v>3</v>
      </c>
      <c r="S1111">
        <f t="shared" si="125"/>
        <v>0</v>
      </c>
      <c r="T1111" t="s">
        <v>1752</v>
      </c>
      <c r="U1111" t="str">
        <f>VLOOKUP(T1111,Sheet3!$A$2:$B$20,2,FALSE)</f>
        <v>Mr</v>
      </c>
    </row>
    <row r="1112" spans="1:21" x14ac:dyDescent="0.3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122"/>
        <v>C</v>
      </c>
      <c r="N1112">
        <f t="shared" si="120"/>
        <v>211.5</v>
      </c>
      <c r="O1112" s="3">
        <f t="shared" si="121"/>
        <v>50</v>
      </c>
      <c r="P1112">
        <f t="shared" si="123"/>
        <v>0</v>
      </c>
      <c r="Q1112" t="str">
        <f t="shared" si="126"/>
        <v>C</v>
      </c>
      <c r="R1112">
        <f t="shared" si="124"/>
        <v>3</v>
      </c>
      <c r="S1112">
        <f t="shared" si="125"/>
        <v>0</v>
      </c>
      <c r="T1112" t="s">
        <v>1753</v>
      </c>
      <c r="U1112" t="str">
        <f>VLOOKUP(T1112,Sheet3!$A$2:$B$20,2,FALSE)</f>
        <v>Mrs</v>
      </c>
    </row>
    <row r="1113" spans="1:21" x14ac:dyDescent="0.3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122"/>
        <v>S</v>
      </c>
      <c r="N1113">
        <f t="shared" si="120"/>
        <v>8.0500000000000007</v>
      </c>
      <c r="O1113" s="3">
        <f t="shared" si="121"/>
        <v>25.962263610315187</v>
      </c>
      <c r="P1113">
        <f t="shared" si="123"/>
        <v>1</v>
      </c>
      <c r="Q1113" t="str">
        <f t="shared" si="126"/>
        <v>M</v>
      </c>
      <c r="R1113">
        <f t="shared" si="124"/>
        <v>1</v>
      </c>
      <c r="S1113">
        <f t="shared" si="125"/>
        <v>1</v>
      </c>
      <c r="T1113" t="s">
        <v>1752</v>
      </c>
      <c r="U1113" t="str">
        <f>VLOOKUP(T1113,Sheet3!$A$2:$B$20,2,FALSE)</f>
        <v>Mr</v>
      </c>
    </row>
    <row r="1114" spans="1:21" x14ac:dyDescent="0.3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122"/>
        <v>C</v>
      </c>
      <c r="N1114">
        <f t="shared" si="120"/>
        <v>13.8583</v>
      </c>
      <c r="O1114" s="3">
        <f t="shared" si="121"/>
        <v>30</v>
      </c>
      <c r="P1114">
        <f t="shared" si="123"/>
        <v>0</v>
      </c>
      <c r="Q1114" t="str">
        <f t="shared" si="126"/>
        <v>M</v>
      </c>
      <c r="R1114">
        <f t="shared" si="124"/>
        <v>2</v>
      </c>
      <c r="S1114">
        <f t="shared" si="125"/>
        <v>0</v>
      </c>
      <c r="T1114" t="s">
        <v>1754</v>
      </c>
      <c r="U1114" t="str">
        <f>VLOOKUP(T1114,Sheet3!$A$2:$B$20,2,FALSE)</f>
        <v>Miss</v>
      </c>
    </row>
    <row r="1115" spans="1:21" x14ac:dyDescent="0.3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122"/>
        <v>S</v>
      </c>
      <c r="N1115">
        <f t="shared" si="120"/>
        <v>8.0500000000000007</v>
      </c>
      <c r="O1115" s="3">
        <f t="shared" si="121"/>
        <v>21</v>
      </c>
      <c r="P1115">
        <f t="shared" si="123"/>
        <v>1</v>
      </c>
      <c r="Q1115" t="str">
        <f t="shared" si="126"/>
        <v>M</v>
      </c>
      <c r="R1115">
        <f t="shared" si="124"/>
        <v>1</v>
      </c>
      <c r="S1115">
        <f t="shared" si="125"/>
        <v>1</v>
      </c>
      <c r="T1115" t="s">
        <v>1752</v>
      </c>
      <c r="U1115" t="str">
        <f>VLOOKUP(T1115,Sheet3!$A$2:$B$20,2,FALSE)</f>
        <v>Mr</v>
      </c>
    </row>
    <row r="1116" spans="1:21" x14ac:dyDescent="0.3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122"/>
        <v>S</v>
      </c>
      <c r="N1116">
        <f t="shared" si="120"/>
        <v>10.5</v>
      </c>
      <c r="O1116" s="3">
        <f t="shared" si="121"/>
        <v>22</v>
      </c>
      <c r="P1116">
        <f t="shared" si="123"/>
        <v>0</v>
      </c>
      <c r="Q1116" t="str">
        <f t="shared" si="126"/>
        <v>F</v>
      </c>
      <c r="R1116">
        <f t="shared" si="124"/>
        <v>1</v>
      </c>
      <c r="S1116">
        <f t="shared" si="125"/>
        <v>1</v>
      </c>
      <c r="T1116" t="s">
        <v>1753</v>
      </c>
      <c r="U1116" t="str">
        <f>VLOOKUP(T1116,Sheet3!$A$2:$B$20,2,FALSE)</f>
        <v>Mrs</v>
      </c>
    </row>
    <row r="1117" spans="1:21" x14ac:dyDescent="0.3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122"/>
        <v>S</v>
      </c>
      <c r="N1117">
        <f t="shared" si="120"/>
        <v>7.7957999999999998</v>
      </c>
      <c r="O1117" s="3">
        <f t="shared" si="121"/>
        <v>21</v>
      </c>
      <c r="P1117">
        <f t="shared" si="123"/>
        <v>1</v>
      </c>
      <c r="Q1117" t="str">
        <f t="shared" si="126"/>
        <v>M</v>
      </c>
      <c r="R1117">
        <f t="shared" si="124"/>
        <v>1</v>
      </c>
      <c r="S1117">
        <f t="shared" si="125"/>
        <v>1</v>
      </c>
      <c r="T1117" t="s">
        <v>1752</v>
      </c>
      <c r="U1117" t="str">
        <f>VLOOKUP(T1117,Sheet3!$A$2:$B$20,2,FALSE)</f>
        <v>Mr</v>
      </c>
    </row>
    <row r="1118" spans="1:21" x14ac:dyDescent="0.3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122"/>
        <v>C</v>
      </c>
      <c r="N1118">
        <f t="shared" si="120"/>
        <v>27.445799999999998</v>
      </c>
      <c r="O1118" s="3">
        <f t="shared" si="121"/>
        <v>53</v>
      </c>
      <c r="P1118">
        <f t="shared" si="123"/>
        <v>0</v>
      </c>
      <c r="Q1118" t="str">
        <f t="shared" si="126"/>
        <v>M</v>
      </c>
      <c r="R1118">
        <f t="shared" si="124"/>
        <v>1</v>
      </c>
      <c r="S1118">
        <f t="shared" si="125"/>
        <v>1</v>
      </c>
      <c r="T1118" t="s">
        <v>1753</v>
      </c>
      <c r="U1118" t="str">
        <f>VLOOKUP(T1118,Sheet3!$A$2:$B$20,2,FALSE)</f>
        <v>Mrs</v>
      </c>
    </row>
    <row r="1119" spans="1:21" x14ac:dyDescent="0.3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122"/>
        <v>C</v>
      </c>
      <c r="N1119">
        <f t="shared" si="120"/>
        <v>15.245799999999999</v>
      </c>
      <c r="O1119" s="3">
        <f t="shared" si="121"/>
        <v>22.185328947368422</v>
      </c>
      <c r="P1119">
        <f t="shared" si="123"/>
        <v>0</v>
      </c>
      <c r="Q1119" t="str">
        <f t="shared" si="126"/>
        <v>M</v>
      </c>
      <c r="R1119">
        <f t="shared" si="124"/>
        <v>3</v>
      </c>
      <c r="S1119">
        <f t="shared" si="125"/>
        <v>0</v>
      </c>
      <c r="T1119" t="s">
        <v>1753</v>
      </c>
      <c r="U1119" t="str">
        <f>VLOOKUP(T1119,Sheet3!$A$2:$B$20,2,FALSE)</f>
        <v>Mrs</v>
      </c>
    </row>
    <row r="1120" spans="1:21" x14ac:dyDescent="0.3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122"/>
        <v>S</v>
      </c>
      <c r="N1120">
        <f t="shared" si="120"/>
        <v>7.7957999999999998</v>
      </c>
      <c r="O1120" s="3">
        <f t="shared" si="121"/>
        <v>23</v>
      </c>
      <c r="P1120">
        <f t="shared" si="123"/>
        <v>1</v>
      </c>
      <c r="Q1120" t="str">
        <f t="shared" si="126"/>
        <v>M</v>
      </c>
      <c r="R1120">
        <f t="shared" si="124"/>
        <v>1</v>
      </c>
      <c r="S1120">
        <f t="shared" si="125"/>
        <v>1</v>
      </c>
      <c r="T1120" t="s">
        <v>1752</v>
      </c>
      <c r="U1120" t="str">
        <f>VLOOKUP(T1120,Sheet3!$A$2:$B$20,2,FALSE)</f>
        <v>Mr</v>
      </c>
    </row>
    <row r="1121" spans="1:21" x14ac:dyDescent="0.3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122"/>
        <v>Q</v>
      </c>
      <c r="N1121">
        <f t="shared" si="120"/>
        <v>7.75</v>
      </c>
      <c r="O1121" s="3">
        <f t="shared" si="121"/>
        <v>22.185328947368422</v>
      </c>
      <c r="P1121">
        <f t="shared" si="123"/>
        <v>0</v>
      </c>
      <c r="Q1121" t="str">
        <f t="shared" si="126"/>
        <v>M</v>
      </c>
      <c r="R1121">
        <f t="shared" si="124"/>
        <v>1</v>
      </c>
      <c r="S1121">
        <f t="shared" si="125"/>
        <v>1</v>
      </c>
      <c r="T1121" t="s">
        <v>1754</v>
      </c>
      <c r="U1121" t="str">
        <f>VLOOKUP(T1121,Sheet3!$A$2:$B$20,2,FALSE)</f>
        <v>Miss</v>
      </c>
    </row>
    <row r="1122" spans="1:21" x14ac:dyDescent="0.3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122"/>
        <v>S</v>
      </c>
      <c r="N1122">
        <f t="shared" si="120"/>
        <v>15.1</v>
      </c>
      <c r="O1122" s="3">
        <f t="shared" si="121"/>
        <v>40.5</v>
      </c>
      <c r="P1122">
        <f t="shared" si="123"/>
        <v>1</v>
      </c>
      <c r="Q1122" t="str">
        <f t="shared" si="126"/>
        <v>M</v>
      </c>
      <c r="R1122">
        <f t="shared" si="124"/>
        <v>1</v>
      </c>
      <c r="S1122">
        <f t="shared" si="125"/>
        <v>1</v>
      </c>
      <c r="T1122" t="s">
        <v>1752</v>
      </c>
      <c r="U1122" t="str">
        <f>VLOOKUP(T1122,Sheet3!$A$2:$B$20,2,FALSE)</f>
        <v>Mr</v>
      </c>
    </row>
    <row r="1123" spans="1:21" x14ac:dyDescent="0.3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122"/>
        <v>S</v>
      </c>
      <c r="N1123">
        <f t="shared" si="120"/>
        <v>13</v>
      </c>
      <c r="O1123" s="3">
        <f t="shared" si="121"/>
        <v>36</v>
      </c>
      <c r="P1123">
        <f t="shared" si="123"/>
        <v>1</v>
      </c>
      <c r="Q1123" t="str">
        <f t="shared" si="126"/>
        <v>M</v>
      </c>
      <c r="R1123">
        <f t="shared" si="124"/>
        <v>1</v>
      </c>
      <c r="S1123">
        <f t="shared" si="125"/>
        <v>1</v>
      </c>
      <c r="T1123" t="s">
        <v>1752</v>
      </c>
      <c r="U1123" t="str">
        <f>VLOOKUP(T1123,Sheet3!$A$2:$B$20,2,FALSE)</f>
        <v>Mr</v>
      </c>
    </row>
    <row r="1124" spans="1:21" x14ac:dyDescent="0.3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122"/>
        <v>S</v>
      </c>
      <c r="N1124">
        <f t="shared" si="120"/>
        <v>65</v>
      </c>
      <c r="O1124" s="3">
        <f t="shared" si="121"/>
        <v>14</v>
      </c>
      <c r="P1124">
        <f t="shared" si="123"/>
        <v>1</v>
      </c>
      <c r="Q1124" t="str">
        <f t="shared" si="126"/>
        <v>M</v>
      </c>
      <c r="R1124">
        <f t="shared" si="124"/>
        <v>1</v>
      </c>
      <c r="S1124">
        <f t="shared" si="125"/>
        <v>1</v>
      </c>
      <c r="T1124" t="s">
        <v>1752</v>
      </c>
      <c r="U1124" t="str">
        <f>VLOOKUP(T1124,Sheet3!$A$2:$B$20,2,FALSE)</f>
        <v>Mr</v>
      </c>
    </row>
    <row r="1125" spans="1:21" x14ac:dyDescent="0.3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122"/>
        <v>S</v>
      </c>
      <c r="N1125">
        <f t="shared" si="120"/>
        <v>26.55</v>
      </c>
      <c r="O1125" s="3">
        <f t="shared" si="121"/>
        <v>21</v>
      </c>
      <c r="P1125">
        <f t="shared" si="123"/>
        <v>0</v>
      </c>
      <c r="Q1125" t="str">
        <f t="shared" si="126"/>
        <v>M</v>
      </c>
      <c r="R1125">
        <f t="shared" si="124"/>
        <v>1</v>
      </c>
      <c r="S1125">
        <f t="shared" si="125"/>
        <v>1</v>
      </c>
      <c r="T1125" t="s">
        <v>1754</v>
      </c>
      <c r="U1125" t="str">
        <f>VLOOKUP(T1125,Sheet3!$A$2:$B$20,2,FALSE)</f>
        <v>Miss</v>
      </c>
    </row>
    <row r="1126" spans="1:21" x14ac:dyDescent="0.3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122"/>
        <v>S</v>
      </c>
      <c r="N1126">
        <f t="shared" si="120"/>
        <v>6.4958</v>
      </c>
      <c r="O1126" s="3">
        <f t="shared" si="121"/>
        <v>21</v>
      </c>
      <c r="P1126">
        <f t="shared" si="123"/>
        <v>1</v>
      </c>
      <c r="Q1126" t="str">
        <f t="shared" si="126"/>
        <v>M</v>
      </c>
      <c r="R1126">
        <f t="shared" si="124"/>
        <v>2</v>
      </c>
      <c r="S1126">
        <f t="shared" si="125"/>
        <v>0</v>
      </c>
      <c r="T1126" t="s">
        <v>1752</v>
      </c>
      <c r="U1126" t="str">
        <f>VLOOKUP(T1126,Sheet3!$A$2:$B$20,2,FALSE)</f>
        <v>Mr</v>
      </c>
    </row>
    <row r="1127" spans="1:21" x14ac:dyDescent="0.3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122"/>
        <v>Q</v>
      </c>
      <c r="N1127">
        <f t="shared" si="120"/>
        <v>7.8792</v>
      </c>
      <c r="O1127" s="3">
        <f t="shared" si="121"/>
        <v>25.962263610315187</v>
      </c>
      <c r="P1127">
        <f t="shared" si="123"/>
        <v>1</v>
      </c>
      <c r="Q1127" t="str">
        <f t="shared" si="126"/>
        <v>M</v>
      </c>
      <c r="R1127">
        <f t="shared" si="124"/>
        <v>1</v>
      </c>
      <c r="S1127">
        <f t="shared" si="125"/>
        <v>1</v>
      </c>
      <c r="T1127" t="s">
        <v>1752</v>
      </c>
      <c r="U1127" t="str">
        <f>VLOOKUP(T1127,Sheet3!$A$2:$B$20,2,FALSE)</f>
        <v>Mr</v>
      </c>
    </row>
    <row r="1128" spans="1:21" x14ac:dyDescent="0.3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122"/>
        <v>C</v>
      </c>
      <c r="N1128">
        <f t="shared" si="120"/>
        <v>71.283299999999997</v>
      </c>
      <c r="O1128" s="3">
        <f t="shared" si="121"/>
        <v>39</v>
      </c>
      <c r="P1128">
        <f t="shared" si="123"/>
        <v>1</v>
      </c>
      <c r="Q1128" t="str">
        <f t="shared" si="126"/>
        <v>C</v>
      </c>
      <c r="R1128">
        <f t="shared" si="124"/>
        <v>2</v>
      </c>
      <c r="S1128">
        <f t="shared" si="125"/>
        <v>0</v>
      </c>
      <c r="T1128" t="s">
        <v>1752</v>
      </c>
      <c r="U1128" t="str">
        <f>VLOOKUP(T1128,Sheet3!$A$2:$B$20,2,FALSE)</f>
        <v>Mr</v>
      </c>
    </row>
    <row r="1129" spans="1:21" x14ac:dyDescent="0.3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122"/>
        <v>S</v>
      </c>
      <c r="N1129">
        <f t="shared" si="120"/>
        <v>7.8541999999999996</v>
      </c>
      <c r="O1129" s="3">
        <f t="shared" si="121"/>
        <v>20</v>
      </c>
      <c r="P1129">
        <f t="shared" si="123"/>
        <v>1</v>
      </c>
      <c r="Q1129" t="str">
        <f t="shared" si="126"/>
        <v>M</v>
      </c>
      <c r="R1129">
        <f t="shared" si="124"/>
        <v>1</v>
      </c>
      <c r="S1129">
        <f t="shared" si="125"/>
        <v>1</v>
      </c>
      <c r="T1129" t="s">
        <v>1752</v>
      </c>
      <c r="U1129" t="str">
        <f>VLOOKUP(T1129,Sheet3!$A$2:$B$20,2,FALSE)</f>
        <v>Mr</v>
      </c>
    </row>
    <row r="1130" spans="1:21" x14ac:dyDescent="0.3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122"/>
        <v>C</v>
      </c>
      <c r="N1130">
        <f t="shared" si="120"/>
        <v>75.25</v>
      </c>
      <c r="O1130" s="3">
        <f t="shared" si="121"/>
        <v>64</v>
      </c>
      <c r="P1130">
        <f t="shared" si="123"/>
        <v>1</v>
      </c>
      <c r="Q1130" t="str">
        <f t="shared" si="126"/>
        <v>D</v>
      </c>
      <c r="R1130">
        <f t="shared" si="124"/>
        <v>2</v>
      </c>
      <c r="S1130">
        <f t="shared" si="125"/>
        <v>0</v>
      </c>
      <c r="T1130" t="s">
        <v>1752</v>
      </c>
      <c r="U1130" t="str">
        <f>VLOOKUP(T1130,Sheet3!$A$2:$B$20,2,FALSE)</f>
        <v>Mr</v>
      </c>
    </row>
    <row r="1131" spans="1:21" x14ac:dyDescent="0.3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122"/>
        <v>C</v>
      </c>
      <c r="N1131">
        <f t="shared" si="120"/>
        <v>7.2249999999999996</v>
      </c>
      <c r="O1131" s="3">
        <f t="shared" si="121"/>
        <v>20</v>
      </c>
      <c r="P1131">
        <f t="shared" si="123"/>
        <v>1</v>
      </c>
      <c r="Q1131" t="str">
        <f t="shared" si="126"/>
        <v>M</v>
      </c>
      <c r="R1131">
        <f t="shared" si="124"/>
        <v>1</v>
      </c>
      <c r="S1131">
        <f t="shared" si="125"/>
        <v>1</v>
      </c>
      <c r="T1131" t="s">
        <v>1752</v>
      </c>
      <c r="U1131" t="str">
        <f>VLOOKUP(T1131,Sheet3!$A$2:$B$20,2,FALSE)</f>
        <v>Mr</v>
      </c>
    </row>
    <row r="1132" spans="1:21" x14ac:dyDescent="0.3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122"/>
        <v>S</v>
      </c>
      <c r="N1132">
        <f t="shared" si="120"/>
        <v>13</v>
      </c>
      <c r="O1132" s="3">
        <f t="shared" si="121"/>
        <v>18</v>
      </c>
      <c r="P1132">
        <f t="shared" si="123"/>
        <v>0</v>
      </c>
      <c r="Q1132" t="str">
        <f t="shared" si="126"/>
        <v>M</v>
      </c>
      <c r="R1132">
        <f t="shared" si="124"/>
        <v>3</v>
      </c>
      <c r="S1132">
        <f t="shared" si="125"/>
        <v>0</v>
      </c>
      <c r="T1132" t="s">
        <v>1754</v>
      </c>
      <c r="U1132" t="str">
        <f>VLOOKUP(T1132,Sheet3!$A$2:$B$20,2,FALSE)</f>
        <v>Miss</v>
      </c>
    </row>
    <row r="1133" spans="1:21" x14ac:dyDescent="0.3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122"/>
        <v>C</v>
      </c>
      <c r="N1133">
        <f t="shared" si="120"/>
        <v>106.425</v>
      </c>
      <c r="O1133" s="3">
        <f t="shared" si="121"/>
        <v>48</v>
      </c>
      <c r="P1133">
        <f t="shared" si="123"/>
        <v>0</v>
      </c>
      <c r="Q1133" t="str">
        <f t="shared" si="126"/>
        <v>C</v>
      </c>
      <c r="R1133">
        <f t="shared" si="124"/>
        <v>2</v>
      </c>
      <c r="S1133">
        <f t="shared" si="125"/>
        <v>0</v>
      </c>
      <c r="T1133" t="s">
        <v>1753</v>
      </c>
      <c r="U1133" t="str">
        <f>VLOOKUP(T1133,Sheet3!$A$2:$B$20,2,FALSE)</f>
        <v>Mrs</v>
      </c>
    </row>
    <row r="1134" spans="1:21" x14ac:dyDescent="0.3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122"/>
        <v>C</v>
      </c>
      <c r="N1134">
        <f t="shared" si="120"/>
        <v>27.720800000000001</v>
      </c>
      <c r="O1134" s="3">
        <f t="shared" si="121"/>
        <v>55</v>
      </c>
      <c r="P1134">
        <f t="shared" si="123"/>
        <v>0</v>
      </c>
      <c r="Q1134" t="str">
        <f t="shared" si="126"/>
        <v>M</v>
      </c>
      <c r="R1134">
        <f t="shared" si="124"/>
        <v>1</v>
      </c>
      <c r="S1134">
        <f t="shared" si="125"/>
        <v>1</v>
      </c>
      <c r="T1134" t="s">
        <v>1753</v>
      </c>
      <c r="U1134" t="str">
        <f>VLOOKUP(T1134,Sheet3!$A$2:$B$20,2,FALSE)</f>
        <v>Mrs</v>
      </c>
    </row>
    <row r="1135" spans="1:21" x14ac:dyDescent="0.3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122"/>
        <v>S</v>
      </c>
      <c r="N1135">
        <f t="shared" si="120"/>
        <v>30</v>
      </c>
      <c r="O1135" s="3">
        <f t="shared" si="121"/>
        <v>45</v>
      </c>
      <c r="P1135">
        <f t="shared" si="123"/>
        <v>0</v>
      </c>
      <c r="Q1135" t="str">
        <f t="shared" si="126"/>
        <v>M</v>
      </c>
      <c r="R1135">
        <f t="shared" si="124"/>
        <v>3</v>
      </c>
      <c r="S1135">
        <f t="shared" si="125"/>
        <v>0</v>
      </c>
      <c r="T1135" t="s">
        <v>1753</v>
      </c>
      <c r="U1135" t="str">
        <f>VLOOKUP(T1135,Sheet3!$A$2:$B$20,2,FALSE)</f>
        <v>Mrs</v>
      </c>
    </row>
    <row r="1136" spans="1:21" x14ac:dyDescent="0.3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122"/>
        <v>C</v>
      </c>
      <c r="N1136">
        <f t="shared" si="120"/>
        <v>134.5</v>
      </c>
      <c r="O1136" s="3">
        <f t="shared" si="121"/>
        <v>45</v>
      </c>
      <c r="P1136">
        <f t="shared" si="123"/>
        <v>1</v>
      </c>
      <c r="Q1136" t="str">
        <f t="shared" si="126"/>
        <v>E</v>
      </c>
      <c r="R1136">
        <f t="shared" si="124"/>
        <v>3</v>
      </c>
      <c r="S1136">
        <f t="shared" si="125"/>
        <v>0</v>
      </c>
      <c r="T1136" t="s">
        <v>1752</v>
      </c>
      <c r="U1136" t="str">
        <f>VLOOKUP(T1136,Sheet3!$A$2:$B$20,2,FALSE)</f>
        <v>Mr</v>
      </c>
    </row>
    <row r="1137" spans="1:21" x14ac:dyDescent="0.3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122"/>
        <v>S</v>
      </c>
      <c r="N1137">
        <f t="shared" si="120"/>
        <v>7.8875000000000002</v>
      </c>
      <c r="O1137" s="3">
        <f t="shared" si="121"/>
        <v>25.962263610315187</v>
      </c>
      <c r="P1137">
        <f t="shared" si="123"/>
        <v>1</v>
      </c>
      <c r="Q1137" t="str">
        <f t="shared" si="126"/>
        <v>M</v>
      </c>
      <c r="R1137">
        <f t="shared" si="124"/>
        <v>1</v>
      </c>
      <c r="S1137">
        <f t="shared" si="125"/>
        <v>1</v>
      </c>
      <c r="T1137" t="s">
        <v>1752</v>
      </c>
      <c r="U1137" t="str">
        <f>VLOOKUP(T1137,Sheet3!$A$2:$B$20,2,FALSE)</f>
        <v>Mr</v>
      </c>
    </row>
    <row r="1138" spans="1:21" x14ac:dyDescent="0.3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122"/>
        <v>S</v>
      </c>
      <c r="N1138">
        <f t="shared" si="120"/>
        <v>23.45</v>
      </c>
      <c r="O1138" s="3">
        <f t="shared" si="121"/>
        <v>25.962263610315187</v>
      </c>
      <c r="P1138">
        <f t="shared" si="123"/>
        <v>1</v>
      </c>
      <c r="Q1138" t="str">
        <f t="shared" si="126"/>
        <v>M</v>
      </c>
      <c r="R1138">
        <f t="shared" si="124"/>
        <v>4</v>
      </c>
      <c r="S1138">
        <f t="shared" si="125"/>
        <v>0</v>
      </c>
      <c r="T1138" t="s">
        <v>1755</v>
      </c>
      <c r="U1138" t="str">
        <f>VLOOKUP(T1138,Sheet3!$A$2:$B$20,2,FALSE)</f>
        <v>Master</v>
      </c>
    </row>
    <row r="1139" spans="1:21" x14ac:dyDescent="0.3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122"/>
        <v>S</v>
      </c>
      <c r="N1139">
        <f t="shared" si="120"/>
        <v>51.862499999999997</v>
      </c>
      <c r="O1139" s="3">
        <f t="shared" si="121"/>
        <v>41</v>
      </c>
      <c r="P1139">
        <f t="shared" si="123"/>
        <v>1</v>
      </c>
      <c r="Q1139" t="str">
        <f t="shared" si="126"/>
        <v>D</v>
      </c>
      <c r="R1139">
        <f t="shared" si="124"/>
        <v>2</v>
      </c>
      <c r="S1139">
        <f t="shared" si="125"/>
        <v>0</v>
      </c>
      <c r="T1139" t="s">
        <v>1752</v>
      </c>
      <c r="U1139" t="str">
        <f>VLOOKUP(T1139,Sheet3!$A$2:$B$20,2,FALSE)</f>
        <v>Mr</v>
      </c>
    </row>
    <row r="1140" spans="1:21" x14ac:dyDescent="0.3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122"/>
        <v>S</v>
      </c>
      <c r="N1140">
        <f t="shared" si="120"/>
        <v>21</v>
      </c>
      <c r="O1140" s="3">
        <f t="shared" si="121"/>
        <v>22</v>
      </c>
      <c r="P1140">
        <f t="shared" si="123"/>
        <v>0</v>
      </c>
      <c r="Q1140" t="str">
        <f t="shared" si="126"/>
        <v>M</v>
      </c>
      <c r="R1140">
        <f t="shared" si="124"/>
        <v>1</v>
      </c>
      <c r="S1140">
        <f t="shared" si="125"/>
        <v>1</v>
      </c>
      <c r="T1140" t="s">
        <v>1753</v>
      </c>
      <c r="U1140" t="str">
        <f>VLOOKUP(T1140,Sheet3!$A$2:$B$20,2,FALSE)</f>
        <v>Mrs</v>
      </c>
    </row>
    <row r="1141" spans="1:21" x14ac:dyDescent="0.3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122"/>
        <v>S</v>
      </c>
      <c r="N1141">
        <f t="shared" si="120"/>
        <v>32.5</v>
      </c>
      <c r="O1141" s="3">
        <f t="shared" si="121"/>
        <v>42</v>
      </c>
      <c r="P1141">
        <f t="shared" si="123"/>
        <v>1</v>
      </c>
      <c r="Q1141" t="str">
        <f t="shared" si="126"/>
        <v>M</v>
      </c>
      <c r="R1141">
        <f t="shared" si="124"/>
        <v>3</v>
      </c>
      <c r="S1141">
        <f t="shared" si="125"/>
        <v>0</v>
      </c>
      <c r="T1141" t="s">
        <v>1752</v>
      </c>
      <c r="U1141" t="str">
        <f>VLOOKUP(T1141,Sheet3!$A$2:$B$20,2,FALSE)</f>
        <v>Mr</v>
      </c>
    </row>
    <row r="1142" spans="1:21" x14ac:dyDescent="0.3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122"/>
        <v>S</v>
      </c>
      <c r="N1142">
        <f t="shared" si="120"/>
        <v>26</v>
      </c>
      <c r="O1142" s="3">
        <f t="shared" si="121"/>
        <v>29</v>
      </c>
      <c r="P1142">
        <f t="shared" si="123"/>
        <v>0</v>
      </c>
      <c r="Q1142" t="str">
        <f t="shared" si="126"/>
        <v>M</v>
      </c>
      <c r="R1142">
        <f t="shared" si="124"/>
        <v>2</v>
      </c>
      <c r="S1142">
        <f t="shared" si="125"/>
        <v>0</v>
      </c>
      <c r="T1142" t="s">
        <v>1753</v>
      </c>
      <c r="U1142" t="str">
        <f>VLOOKUP(T1142,Sheet3!$A$2:$B$20,2,FALSE)</f>
        <v>Mrs</v>
      </c>
    </row>
    <row r="1143" spans="1:21" x14ac:dyDescent="0.3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122"/>
        <v>C</v>
      </c>
      <c r="N1143">
        <f t="shared" si="120"/>
        <v>14.4542</v>
      </c>
      <c r="O1143" s="3">
        <f t="shared" si="121"/>
        <v>22.185328947368422</v>
      </c>
      <c r="P1143">
        <f t="shared" si="123"/>
        <v>0</v>
      </c>
      <c r="Q1143" t="str">
        <f t="shared" si="126"/>
        <v>M</v>
      </c>
      <c r="R1143">
        <f t="shared" si="124"/>
        <v>2</v>
      </c>
      <c r="S1143">
        <f t="shared" si="125"/>
        <v>0</v>
      </c>
      <c r="T1143" t="s">
        <v>1753</v>
      </c>
      <c r="U1143" t="str">
        <f>VLOOKUP(T1143,Sheet3!$A$2:$B$20,2,FALSE)</f>
        <v>Mrs</v>
      </c>
    </row>
    <row r="1144" spans="1:21" x14ac:dyDescent="0.3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122"/>
        <v>S</v>
      </c>
      <c r="N1144">
        <f t="shared" si="120"/>
        <v>27.75</v>
      </c>
      <c r="O1144" s="3">
        <f t="shared" si="121"/>
        <v>0.92</v>
      </c>
      <c r="P1144">
        <f t="shared" si="123"/>
        <v>0</v>
      </c>
      <c r="Q1144" t="str">
        <f t="shared" si="126"/>
        <v>M</v>
      </c>
      <c r="R1144">
        <f t="shared" si="124"/>
        <v>4</v>
      </c>
      <c r="S1144">
        <f t="shared" si="125"/>
        <v>0</v>
      </c>
      <c r="T1144" t="s">
        <v>1754</v>
      </c>
      <c r="U1144" t="str">
        <f>VLOOKUP(T1144,Sheet3!$A$2:$B$20,2,FALSE)</f>
        <v>Miss</v>
      </c>
    </row>
    <row r="1145" spans="1:21" x14ac:dyDescent="0.3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122"/>
        <v>S</v>
      </c>
      <c r="N1145">
        <f t="shared" si="120"/>
        <v>7.9249999999999998</v>
      </c>
      <c r="O1145" s="3">
        <f t="shared" si="121"/>
        <v>20</v>
      </c>
      <c r="P1145">
        <f t="shared" si="123"/>
        <v>1</v>
      </c>
      <c r="Q1145" t="str">
        <f t="shared" si="126"/>
        <v>M</v>
      </c>
      <c r="R1145">
        <f t="shared" si="124"/>
        <v>1</v>
      </c>
      <c r="S1145">
        <f t="shared" si="125"/>
        <v>1</v>
      </c>
      <c r="T1145" t="s">
        <v>1752</v>
      </c>
      <c r="U1145" t="str">
        <f>VLOOKUP(T1145,Sheet3!$A$2:$B$20,2,FALSE)</f>
        <v>Mr</v>
      </c>
    </row>
    <row r="1146" spans="1:21" x14ac:dyDescent="0.3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122"/>
        <v>C</v>
      </c>
      <c r="N1146">
        <f t="shared" si="120"/>
        <v>136.7792</v>
      </c>
      <c r="O1146" s="3">
        <f t="shared" si="121"/>
        <v>27</v>
      </c>
      <c r="P1146">
        <f t="shared" si="123"/>
        <v>1</v>
      </c>
      <c r="Q1146" t="str">
        <f t="shared" si="126"/>
        <v>C</v>
      </c>
      <c r="R1146">
        <f t="shared" si="124"/>
        <v>2</v>
      </c>
      <c r="S1146">
        <f t="shared" si="125"/>
        <v>0</v>
      </c>
      <c r="T1146" t="s">
        <v>1752</v>
      </c>
      <c r="U1146" t="str">
        <f>VLOOKUP(T1146,Sheet3!$A$2:$B$20,2,FALSE)</f>
        <v>Mr</v>
      </c>
    </row>
    <row r="1147" spans="1:21" x14ac:dyDescent="0.3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122"/>
        <v>S</v>
      </c>
      <c r="N1147">
        <f t="shared" si="120"/>
        <v>9.3249999999999993</v>
      </c>
      <c r="O1147" s="3">
        <f t="shared" si="121"/>
        <v>24</v>
      </c>
      <c r="P1147">
        <f t="shared" si="123"/>
        <v>1</v>
      </c>
      <c r="Q1147" t="str">
        <f t="shared" si="126"/>
        <v>M</v>
      </c>
      <c r="R1147">
        <f t="shared" si="124"/>
        <v>1</v>
      </c>
      <c r="S1147">
        <f t="shared" si="125"/>
        <v>1</v>
      </c>
      <c r="T1147" t="s">
        <v>1752</v>
      </c>
      <c r="U1147" t="str">
        <f>VLOOKUP(T1147,Sheet3!$A$2:$B$20,2,FALSE)</f>
        <v>Mr</v>
      </c>
    </row>
    <row r="1148" spans="1:21" x14ac:dyDescent="0.3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122"/>
        <v>S</v>
      </c>
      <c r="N1148">
        <f t="shared" si="120"/>
        <v>9.5</v>
      </c>
      <c r="O1148" s="3">
        <f t="shared" si="121"/>
        <v>32.5</v>
      </c>
      <c r="P1148">
        <f t="shared" si="123"/>
        <v>1</v>
      </c>
      <c r="Q1148" t="str">
        <f t="shared" si="126"/>
        <v>M</v>
      </c>
      <c r="R1148">
        <f t="shared" si="124"/>
        <v>1</v>
      </c>
      <c r="S1148">
        <f t="shared" si="125"/>
        <v>1</v>
      </c>
      <c r="T1148" t="s">
        <v>1752</v>
      </c>
      <c r="U1148" t="str">
        <f>VLOOKUP(T1148,Sheet3!$A$2:$B$20,2,FALSE)</f>
        <v>Mr</v>
      </c>
    </row>
    <row r="1149" spans="1:21" x14ac:dyDescent="0.3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122"/>
        <v>S</v>
      </c>
      <c r="N1149">
        <f t="shared" si="120"/>
        <v>7.55</v>
      </c>
      <c r="O1149" s="3">
        <f t="shared" si="121"/>
        <v>25.962263610315187</v>
      </c>
      <c r="P1149">
        <f t="shared" si="123"/>
        <v>1</v>
      </c>
      <c r="Q1149" t="str">
        <f t="shared" si="126"/>
        <v>M</v>
      </c>
      <c r="R1149">
        <f t="shared" si="124"/>
        <v>1</v>
      </c>
      <c r="S1149">
        <f t="shared" si="125"/>
        <v>1</v>
      </c>
      <c r="T1149" t="s">
        <v>1752</v>
      </c>
      <c r="U1149" t="str">
        <f>VLOOKUP(T1149,Sheet3!$A$2:$B$20,2,FALSE)</f>
        <v>Mr</v>
      </c>
    </row>
    <row r="1150" spans="1:21" x14ac:dyDescent="0.3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122"/>
        <v>Q</v>
      </c>
      <c r="N1150">
        <f t="shared" si="120"/>
        <v>7.75</v>
      </c>
      <c r="O1150" s="3">
        <f t="shared" si="121"/>
        <v>25.962263610315187</v>
      </c>
      <c r="P1150">
        <f t="shared" si="123"/>
        <v>1</v>
      </c>
      <c r="Q1150" t="str">
        <f t="shared" si="126"/>
        <v>M</v>
      </c>
      <c r="R1150">
        <f t="shared" si="124"/>
        <v>1</v>
      </c>
      <c r="S1150">
        <f t="shared" si="125"/>
        <v>1</v>
      </c>
      <c r="T1150" t="s">
        <v>1752</v>
      </c>
      <c r="U1150" t="str">
        <f>VLOOKUP(T1150,Sheet3!$A$2:$B$20,2,FALSE)</f>
        <v>Mr</v>
      </c>
    </row>
    <row r="1151" spans="1:21" x14ac:dyDescent="0.3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122"/>
        <v>S</v>
      </c>
      <c r="N1151">
        <f t="shared" si="120"/>
        <v>8.0500000000000007</v>
      </c>
      <c r="O1151" s="3">
        <f t="shared" si="121"/>
        <v>28</v>
      </c>
      <c r="P1151">
        <f t="shared" si="123"/>
        <v>1</v>
      </c>
      <c r="Q1151" t="str">
        <f t="shared" si="126"/>
        <v>M</v>
      </c>
      <c r="R1151">
        <f t="shared" si="124"/>
        <v>1</v>
      </c>
      <c r="S1151">
        <f t="shared" si="125"/>
        <v>1</v>
      </c>
      <c r="T1151" t="s">
        <v>1752</v>
      </c>
      <c r="U1151" t="str">
        <f>VLOOKUP(T1151,Sheet3!$A$2:$B$20,2,FALSE)</f>
        <v>Mr</v>
      </c>
    </row>
    <row r="1152" spans="1:21" x14ac:dyDescent="0.3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122"/>
        <v>S</v>
      </c>
      <c r="N1152">
        <f t="shared" si="120"/>
        <v>13</v>
      </c>
      <c r="O1152" s="3">
        <f t="shared" si="121"/>
        <v>19</v>
      </c>
      <c r="P1152">
        <f t="shared" si="123"/>
        <v>0</v>
      </c>
      <c r="Q1152" t="str">
        <f t="shared" si="126"/>
        <v>M</v>
      </c>
      <c r="R1152">
        <f t="shared" si="124"/>
        <v>1</v>
      </c>
      <c r="S1152">
        <f t="shared" si="125"/>
        <v>1</v>
      </c>
      <c r="T1152" t="s">
        <v>1754</v>
      </c>
      <c r="U1152" t="str">
        <f>VLOOKUP(T1152,Sheet3!$A$2:$B$20,2,FALSE)</f>
        <v>Miss</v>
      </c>
    </row>
    <row r="1153" spans="1:21" x14ac:dyDescent="0.3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122"/>
        <v>S</v>
      </c>
      <c r="N1153">
        <f t="shared" si="120"/>
        <v>7.7750000000000004</v>
      </c>
      <c r="O1153" s="3">
        <f t="shared" si="121"/>
        <v>21</v>
      </c>
      <c r="P1153">
        <f t="shared" si="123"/>
        <v>1</v>
      </c>
      <c r="Q1153" t="str">
        <f t="shared" si="126"/>
        <v>M</v>
      </c>
      <c r="R1153">
        <f t="shared" si="124"/>
        <v>1</v>
      </c>
      <c r="S1153">
        <f t="shared" si="125"/>
        <v>1</v>
      </c>
      <c r="T1153" t="s">
        <v>1752</v>
      </c>
      <c r="U1153" t="str">
        <f>VLOOKUP(T1153,Sheet3!$A$2:$B$20,2,FALSE)</f>
        <v>Mr</v>
      </c>
    </row>
    <row r="1154" spans="1:21" x14ac:dyDescent="0.3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122"/>
        <v>S</v>
      </c>
      <c r="N1154">
        <f t="shared" si="120"/>
        <v>17.399999999999999</v>
      </c>
      <c r="O1154" s="3">
        <f t="shared" si="121"/>
        <v>36.5</v>
      </c>
      <c r="P1154">
        <f t="shared" si="123"/>
        <v>1</v>
      </c>
      <c r="Q1154" t="str">
        <f t="shared" si="126"/>
        <v>M</v>
      </c>
      <c r="R1154">
        <f t="shared" si="124"/>
        <v>2</v>
      </c>
      <c r="S1154">
        <f t="shared" si="125"/>
        <v>0</v>
      </c>
      <c r="T1154" t="s">
        <v>1752</v>
      </c>
      <c r="U1154" t="str">
        <f>VLOOKUP(T1154,Sheet3!$A$2:$B$20,2,FALSE)</f>
        <v>Mr</v>
      </c>
    </row>
    <row r="1155" spans="1:21" x14ac:dyDescent="0.3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122"/>
        <v>S</v>
      </c>
      <c r="N1155">
        <f t="shared" ref="N1155:N1218" si="127">IF(J1155="",MEDIAN(Fare),J1155)</f>
        <v>7.8541999999999996</v>
      </c>
      <c r="O1155" s="3">
        <f t="shared" ref="O1155:O1218" si="128">IF(F1155="",SUMIFS(Avg_Age,Pclass_Age,C1155,Sex_Age,E1155),F1155)</f>
        <v>21</v>
      </c>
      <c r="P1155">
        <f t="shared" si="123"/>
        <v>1</v>
      </c>
      <c r="Q1155" t="str">
        <f t="shared" si="126"/>
        <v>M</v>
      </c>
      <c r="R1155">
        <f t="shared" si="124"/>
        <v>1</v>
      </c>
      <c r="S1155">
        <f t="shared" si="125"/>
        <v>1</v>
      </c>
      <c r="T1155" t="s">
        <v>1752</v>
      </c>
      <c r="U1155" t="str">
        <f>VLOOKUP(T1155,Sheet3!$A$2:$B$20,2,FALSE)</f>
        <v>Mr</v>
      </c>
    </row>
    <row r="1156" spans="1:21" x14ac:dyDescent="0.3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129">IF(L1156="","S",L1156)</f>
        <v>S</v>
      </c>
      <c r="N1156">
        <f t="shared" si="127"/>
        <v>23</v>
      </c>
      <c r="O1156" s="3">
        <f t="shared" si="128"/>
        <v>29</v>
      </c>
      <c r="P1156">
        <f t="shared" ref="P1156:P1219" si="130">IF(E1156="male",1,0)</f>
        <v>0</v>
      </c>
      <c r="Q1156" t="str">
        <f t="shared" si="126"/>
        <v>M</v>
      </c>
      <c r="R1156">
        <f t="shared" ref="R1156:R1219" si="131">SUM(G1156:H1156,1)</f>
        <v>3</v>
      </c>
      <c r="S1156">
        <f t="shared" ref="S1156:S1219" si="132">IF(R1156=1,1,0)</f>
        <v>0</v>
      </c>
      <c r="T1156" t="s">
        <v>1753</v>
      </c>
      <c r="U1156" t="str">
        <f>VLOOKUP(T1156,Sheet3!$A$2:$B$20,2,FALSE)</f>
        <v>Mrs</v>
      </c>
    </row>
    <row r="1157" spans="1:21" x14ac:dyDescent="0.3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129"/>
        <v>S</v>
      </c>
      <c r="N1157">
        <f t="shared" si="127"/>
        <v>12.183299999999999</v>
      </c>
      <c r="O1157" s="3">
        <f t="shared" si="128"/>
        <v>1</v>
      </c>
      <c r="P1157">
        <f t="shared" si="130"/>
        <v>0</v>
      </c>
      <c r="Q1157" t="str">
        <f t="shared" ref="Q1157:Q1220" si="133">IF(K1157="","M",LEFT(K1157,1))</f>
        <v>M</v>
      </c>
      <c r="R1157">
        <f t="shared" si="131"/>
        <v>3</v>
      </c>
      <c r="S1157">
        <f t="shared" si="132"/>
        <v>0</v>
      </c>
      <c r="T1157" t="s">
        <v>1754</v>
      </c>
      <c r="U1157" t="str">
        <f>VLOOKUP(T1157,Sheet3!$A$2:$B$20,2,FALSE)</f>
        <v>Miss</v>
      </c>
    </row>
    <row r="1158" spans="1:21" x14ac:dyDescent="0.3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129"/>
        <v>C</v>
      </c>
      <c r="N1158">
        <f t="shared" si="127"/>
        <v>12.737500000000001</v>
      </c>
      <c r="O1158" s="3">
        <f t="shared" si="128"/>
        <v>30</v>
      </c>
      <c r="P1158">
        <f t="shared" si="130"/>
        <v>1</v>
      </c>
      <c r="Q1158" t="str">
        <f t="shared" si="133"/>
        <v>M</v>
      </c>
      <c r="R1158">
        <f t="shared" si="131"/>
        <v>1</v>
      </c>
      <c r="S1158">
        <f t="shared" si="132"/>
        <v>1</v>
      </c>
      <c r="T1158" t="s">
        <v>1752</v>
      </c>
      <c r="U1158" t="str">
        <f>VLOOKUP(T1158,Sheet3!$A$2:$B$20,2,FALSE)</f>
        <v>Mr</v>
      </c>
    </row>
    <row r="1159" spans="1:21" x14ac:dyDescent="0.3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129"/>
        <v>S</v>
      </c>
      <c r="N1159">
        <f t="shared" si="127"/>
        <v>7.8958000000000004</v>
      </c>
      <c r="O1159" s="3">
        <f t="shared" si="128"/>
        <v>25.962263610315187</v>
      </c>
      <c r="P1159">
        <f t="shared" si="130"/>
        <v>1</v>
      </c>
      <c r="Q1159" t="str">
        <f t="shared" si="133"/>
        <v>M</v>
      </c>
      <c r="R1159">
        <f t="shared" si="131"/>
        <v>1</v>
      </c>
      <c r="S1159">
        <f t="shared" si="132"/>
        <v>1</v>
      </c>
      <c r="T1159" t="s">
        <v>1752</v>
      </c>
      <c r="U1159" t="str">
        <f>VLOOKUP(T1159,Sheet3!$A$2:$B$20,2,FALSE)</f>
        <v>Mr</v>
      </c>
    </row>
    <row r="1160" spans="1:21" x14ac:dyDescent="0.3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129"/>
        <v>S</v>
      </c>
      <c r="N1160">
        <f t="shared" si="127"/>
        <v>0</v>
      </c>
      <c r="O1160" s="3">
        <f t="shared" si="128"/>
        <v>41.029271523178807</v>
      </c>
      <c r="P1160">
        <f t="shared" si="130"/>
        <v>1</v>
      </c>
      <c r="Q1160" t="str">
        <f t="shared" si="133"/>
        <v>M</v>
      </c>
      <c r="R1160">
        <f t="shared" si="131"/>
        <v>1</v>
      </c>
      <c r="S1160">
        <f t="shared" si="132"/>
        <v>1</v>
      </c>
      <c r="T1160" t="s">
        <v>1752</v>
      </c>
      <c r="U1160" t="str">
        <f>VLOOKUP(T1160,Sheet3!$A$2:$B$20,2,FALSE)</f>
        <v>Mr</v>
      </c>
    </row>
    <row r="1161" spans="1:21" x14ac:dyDescent="0.3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129"/>
        <v>S</v>
      </c>
      <c r="N1161">
        <f t="shared" si="127"/>
        <v>7.55</v>
      </c>
      <c r="O1161" s="3">
        <f t="shared" si="128"/>
        <v>25.962263610315187</v>
      </c>
      <c r="P1161">
        <f t="shared" si="130"/>
        <v>1</v>
      </c>
      <c r="Q1161" t="str">
        <f t="shared" si="133"/>
        <v>M</v>
      </c>
      <c r="R1161">
        <f t="shared" si="131"/>
        <v>1</v>
      </c>
      <c r="S1161">
        <f t="shared" si="132"/>
        <v>1</v>
      </c>
      <c r="T1161" t="s">
        <v>1752</v>
      </c>
      <c r="U1161" t="str">
        <f>VLOOKUP(T1161,Sheet3!$A$2:$B$20,2,FALSE)</f>
        <v>Mr</v>
      </c>
    </row>
    <row r="1162" spans="1:21" x14ac:dyDescent="0.3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129"/>
        <v>S</v>
      </c>
      <c r="N1162">
        <f t="shared" si="127"/>
        <v>8.0500000000000007</v>
      </c>
      <c r="O1162" s="3">
        <f t="shared" si="128"/>
        <v>22.185328947368422</v>
      </c>
      <c r="P1162">
        <f t="shared" si="130"/>
        <v>0</v>
      </c>
      <c r="Q1162" t="str">
        <f t="shared" si="133"/>
        <v>M</v>
      </c>
      <c r="R1162">
        <f t="shared" si="131"/>
        <v>1</v>
      </c>
      <c r="S1162">
        <f t="shared" si="132"/>
        <v>1</v>
      </c>
      <c r="T1162" t="s">
        <v>1754</v>
      </c>
      <c r="U1162" t="str">
        <f>VLOOKUP(T1162,Sheet3!$A$2:$B$20,2,FALSE)</f>
        <v>Miss</v>
      </c>
    </row>
    <row r="1163" spans="1:21" x14ac:dyDescent="0.3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129"/>
        <v>S</v>
      </c>
      <c r="N1163">
        <f t="shared" si="127"/>
        <v>8.6624999999999996</v>
      </c>
      <c r="O1163" s="3">
        <f t="shared" si="128"/>
        <v>17</v>
      </c>
      <c r="P1163">
        <f t="shared" si="130"/>
        <v>1</v>
      </c>
      <c r="Q1163" t="str">
        <f t="shared" si="133"/>
        <v>M</v>
      </c>
      <c r="R1163">
        <f t="shared" si="131"/>
        <v>1</v>
      </c>
      <c r="S1163">
        <f t="shared" si="132"/>
        <v>1</v>
      </c>
      <c r="T1163" t="s">
        <v>1752</v>
      </c>
      <c r="U1163" t="str">
        <f>VLOOKUP(T1163,Sheet3!$A$2:$B$20,2,FALSE)</f>
        <v>Mr</v>
      </c>
    </row>
    <row r="1164" spans="1:21" x14ac:dyDescent="0.3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129"/>
        <v>C</v>
      </c>
      <c r="N1164">
        <f t="shared" si="127"/>
        <v>75.241699999999994</v>
      </c>
      <c r="O1164" s="3">
        <f t="shared" si="128"/>
        <v>46</v>
      </c>
      <c r="P1164">
        <f t="shared" si="130"/>
        <v>1</v>
      </c>
      <c r="Q1164" t="str">
        <f t="shared" si="133"/>
        <v>C</v>
      </c>
      <c r="R1164">
        <f t="shared" si="131"/>
        <v>1</v>
      </c>
      <c r="S1164">
        <f t="shared" si="132"/>
        <v>1</v>
      </c>
      <c r="T1164" t="s">
        <v>1752</v>
      </c>
      <c r="U1164" t="str">
        <f>VLOOKUP(T1164,Sheet3!$A$2:$B$20,2,FALSE)</f>
        <v>Mr</v>
      </c>
    </row>
    <row r="1165" spans="1:21" x14ac:dyDescent="0.3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129"/>
        <v>Q</v>
      </c>
      <c r="N1165">
        <f t="shared" si="127"/>
        <v>7.75</v>
      </c>
      <c r="O1165" s="3">
        <f t="shared" si="128"/>
        <v>25.962263610315187</v>
      </c>
      <c r="P1165">
        <f t="shared" si="130"/>
        <v>1</v>
      </c>
      <c r="Q1165" t="str">
        <f t="shared" si="133"/>
        <v>M</v>
      </c>
      <c r="R1165">
        <f t="shared" si="131"/>
        <v>1</v>
      </c>
      <c r="S1165">
        <f t="shared" si="132"/>
        <v>1</v>
      </c>
      <c r="T1165" t="s">
        <v>1752</v>
      </c>
      <c r="U1165" t="str">
        <f>VLOOKUP(T1165,Sheet3!$A$2:$B$20,2,FALSE)</f>
        <v>Mr</v>
      </c>
    </row>
    <row r="1166" spans="1:21" x14ac:dyDescent="0.3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129"/>
        <v>C</v>
      </c>
      <c r="N1166">
        <f t="shared" si="127"/>
        <v>136.7792</v>
      </c>
      <c r="O1166" s="3">
        <f t="shared" si="128"/>
        <v>26</v>
      </c>
      <c r="P1166">
        <f t="shared" si="130"/>
        <v>0</v>
      </c>
      <c r="Q1166" t="str">
        <f t="shared" si="133"/>
        <v>C</v>
      </c>
      <c r="R1166">
        <f t="shared" si="131"/>
        <v>2</v>
      </c>
      <c r="S1166">
        <f t="shared" si="132"/>
        <v>0</v>
      </c>
      <c r="T1166" t="s">
        <v>1753</v>
      </c>
      <c r="U1166" t="str">
        <f>VLOOKUP(T1166,Sheet3!$A$2:$B$20,2,FALSE)</f>
        <v>Mrs</v>
      </c>
    </row>
    <row r="1167" spans="1:21" x14ac:dyDescent="0.3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129"/>
        <v>Q</v>
      </c>
      <c r="N1167">
        <f t="shared" si="127"/>
        <v>15.5</v>
      </c>
      <c r="O1167" s="3">
        <f t="shared" si="128"/>
        <v>22.185328947368422</v>
      </c>
      <c r="P1167">
        <f t="shared" si="130"/>
        <v>0</v>
      </c>
      <c r="Q1167" t="str">
        <f t="shared" si="133"/>
        <v>M</v>
      </c>
      <c r="R1167">
        <f t="shared" si="131"/>
        <v>2</v>
      </c>
      <c r="S1167">
        <f t="shared" si="132"/>
        <v>0</v>
      </c>
      <c r="T1167" t="s">
        <v>1754</v>
      </c>
      <c r="U1167" t="str">
        <f>VLOOKUP(T1167,Sheet3!$A$2:$B$20,2,FALSE)</f>
        <v>Miss</v>
      </c>
    </row>
    <row r="1168" spans="1:21" x14ac:dyDescent="0.3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129"/>
        <v>C</v>
      </c>
      <c r="N1168">
        <f t="shared" si="127"/>
        <v>7.2249999999999996</v>
      </c>
      <c r="O1168" s="3">
        <f t="shared" si="128"/>
        <v>25.962263610315187</v>
      </c>
      <c r="P1168">
        <f t="shared" si="130"/>
        <v>1</v>
      </c>
      <c r="Q1168" t="str">
        <f t="shared" si="133"/>
        <v>M</v>
      </c>
      <c r="R1168">
        <f t="shared" si="131"/>
        <v>1</v>
      </c>
      <c r="S1168">
        <f t="shared" si="132"/>
        <v>1</v>
      </c>
      <c r="T1168" t="s">
        <v>1752</v>
      </c>
      <c r="U1168" t="str">
        <f>VLOOKUP(T1168,Sheet3!$A$2:$B$20,2,FALSE)</f>
        <v>Mr</v>
      </c>
    </row>
    <row r="1169" spans="1:21" x14ac:dyDescent="0.3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129"/>
        <v>S</v>
      </c>
      <c r="N1169">
        <f t="shared" si="127"/>
        <v>26</v>
      </c>
      <c r="O1169" s="3">
        <f t="shared" si="128"/>
        <v>20</v>
      </c>
      <c r="P1169">
        <f t="shared" si="130"/>
        <v>0</v>
      </c>
      <c r="Q1169" t="str">
        <f t="shared" si="133"/>
        <v>M</v>
      </c>
      <c r="R1169">
        <f t="shared" si="131"/>
        <v>2</v>
      </c>
      <c r="S1169">
        <f t="shared" si="132"/>
        <v>0</v>
      </c>
      <c r="T1169" t="s">
        <v>1754</v>
      </c>
      <c r="U1169" t="str">
        <f>VLOOKUP(T1169,Sheet3!$A$2:$B$20,2,FALSE)</f>
        <v>Miss</v>
      </c>
    </row>
    <row r="1170" spans="1:21" x14ac:dyDescent="0.3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129"/>
        <v>S</v>
      </c>
      <c r="N1170">
        <f t="shared" si="127"/>
        <v>10.5</v>
      </c>
      <c r="O1170" s="3">
        <f t="shared" si="128"/>
        <v>28</v>
      </c>
      <c r="P1170">
        <f t="shared" si="130"/>
        <v>1</v>
      </c>
      <c r="Q1170" t="str">
        <f t="shared" si="133"/>
        <v>M</v>
      </c>
      <c r="R1170">
        <f t="shared" si="131"/>
        <v>1</v>
      </c>
      <c r="S1170">
        <f t="shared" si="132"/>
        <v>1</v>
      </c>
      <c r="T1170" t="s">
        <v>1752</v>
      </c>
      <c r="U1170" t="str">
        <f>VLOOKUP(T1170,Sheet3!$A$2:$B$20,2,FALSE)</f>
        <v>Mr</v>
      </c>
    </row>
    <row r="1171" spans="1:21" x14ac:dyDescent="0.3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129"/>
        <v>S</v>
      </c>
      <c r="N1171">
        <f t="shared" si="127"/>
        <v>26</v>
      </c>
      <c r="O1171" s="3">
        <f t="shared" si="128"/>
        <v>40</v>
      </c>
      <c r="P1171">
        <f t="shared" si="130"/>
        <v>1</v>
      </c>
      <c r="Q1171" t="str">
        <f t="shared" si="133"/>
        <v>M</v>
      </c>
      <c r="R1171">
        <f t="shared" si="131"/>
        <v>2</v>
      </c>
      <c r="S1171">
        <f t="shared" si="132"/>
        <v>0</v>
      </c>
      <c r="T1171" t="s">
        <v>1752</v>
      </c>
      <c r="U1171" t="str">
        <f>VLOOKUP(T1171,Sheet3!$A$2:$B$20,2,FALSE)</f>
        <v>Mr</v>
      </c>
    </row>
    <row r="1172" spans="1:21" x14ac:dyDescent="0.3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129"/>
        <v>S</v>
      </c>
      <c r="N1172">
        <f t="shared" si="127"/>
        <v>21</v>
      </c>
      <c r="O1172" s="3">
        <f t="shared" si="128"/>
        <v>30</v>
      </c>
      <c r="P1172">
        <f t="shared" si="130"/>
        <v>1</v>
      </c>
      <c r="Q1172" t="str">
        <f t="shared" si="133"/>
        <v>M</v>
      </c>
      <c r="R1172">
        <f t="shared" si="131"/>
        <v>2</v>
      </c>
      <c r="S1172">
        <f t="shared" si="132"/>
        <v>0</v>
      </c>
      <c r="T1172" t="s">
        <v>1752</v>
      </c>
      <c r="U1172" t="str">
        <f>VLOOKUP(T1172,Sheet3!$A$2:$B$20,2,FALSE)</f>
        <v>Mr</v>
      </c>
    </row>
    <row r="1173" spans="1:21" x14ac:dyDescent="0.3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129"/>
        <v>S</v>
      </c>
      <c r="N1173">
        <f t="shared" si="127"/>
        <v>10.5</v>
      </c>
      <c r="O1173" s="3">
        <f t="shared" si="128"/>
        <v>22</v>
      </c>
      <c r="P1173">
        <f t="shared" si="130"/>
        <v>1</v>
      </c>
      <c r="Q1173" t="str">
        <f t="shared" si="133"/>
        <v>M</v>
      </c>
      <c r="R1173">
        <f t="shared" si="131"/>
        <v>1</v>
      </c>
      <c r="S1173">
        <f t="shared" si="132"/>
        <v>1</v>
      </c>
      <c r="T1173" t="s">
        <v>1752</v>
      </c>
      <c r="U1173" t="str">
        <f>VLOOKUP(T1173,Sheet3!$A$2:$B$20,2,FALSE)</f>
        <v>Mr</v>
      </c>
    </row>
    <row r="1174" spans="1:21" x14ac:dyDescent="0.3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129"/>
        <v>S</v>
      </c>
      <c r="N1174">
        <f t="shared" si="127"/>
        <v>8.6624999999999996</v>
      </c>
      <c r="O1174" s="3">
        <f t="shared" si="128"/>
        <v>23</v>
      </c>
      <c r="P1174">
        <f t="shared" si="130"/>
        <v>0</v>
      </c>
      <c r="Q1174" t="str">
        <f t="shared" si="133"/>
        <v>M</v>
      </c>
      <c r="R1174">
        <f t="shared" si="131"/>
        <v>1</v>
      </c>
      <c r="S1174">
        <f t="shared" si="132"/>
        <v>1</v>
      </c>
      <c r="T1174" t="s">
        <v>1754</v>
      </c>
      <c r="U1174" t="str">
        <f>VLOOKUP(T1174,Sheet3!$A$2:$B$20,2,FALSE)</f>
        <v>Miss</v>
      </c>
    </row>
    <row r="1175" spans="1:21" x14ac:dyDescent="0.3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129"/>
        <v>S</v>
      </c>
      <c r="N1175">
        <f t="shared" si="127"/>
        <v>13.775</v>
      </c>
      <c r="O1175" s="3">
        <f t="shared" si="128"/>
        <v>0.75</v>
      </c>
      <c r="P1175">
        <f t="shared" si="130"/>
        <v>1</v>
      </c>
      <c r="Q1175" t="str">
        <f t="shared" si="133"/>
        <v>M</v>
      </c>
      <c r="R1175">
        <f t="shared" si="131"/>
        <v>3</v>
      </c>
      <c r="S1175">
        <f t="shared" si="132"/>
        <v>0</v>
      </c>
      <c r="T1175" t="s">
        <v>1755</v>
      </c>
      <c r="U1175" t="str">
        <f>VLOOKUP(T1175,Sheet3!$A$2:$B$20,2,FALSE)</f>
        <v>Master</v>
      </c>
    </row>
    <row r="1176" spans="1:21" x14ac:dyDescent="0.3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129"/>
        <v>Q</v>
      </c>
      <c r="N1176">
        <f t="shared" si="127"/>
        <v>7.75</v>
      </c>
      <c r="O1176" s="3">
        <f t="shared" si="128"/>
        <v>22.185328947368422</v>
      </c>
      <c r="P1176">
        <f t="shared" si="130"/>
        <v>0</v>
      </c>
      <c r="Q1176" t="str">
        <f t="shared" si="133"/>
        <v>M</v>
      </c>
      <c r="R1176">
        <f t="shared" si="131"/>
        <v>1</v>
      </c>
      <c r="S1176">
        <f t="shared" si="132"/>
        <v>1</v>
      </c>
      <c r="T1176" t="s">
        <v>1754</v>
      </c>
      <c r="U1176" t="str">
        <f>VLOOKUP(T1176,Sheet3!$A$2:$B$20,2,FALSE)</f>
        <v>Miss</v>
      </c>
    </row>
    <row r="1177" spans="1:21" x14ac:dyDescent="0.3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129"/>
        <v>C</v>
      </c>
      <c r="N1177">
        <f t="shared" si="127"/>
        <v>15.245799999999999</v>
      </c>
      <c r="O1177" s="3">
        <f t="shared" si="128"/>
        <v>9</v>
      </c>
      <c r="P1177">
        <f t="shared" si="130"/>
        <v>0</v>
      </c>
      <c r="Q1177" t="str">
        <f t="shared" si="133"/>
        <v>M</v>
      </c>
      <c r="R1177">
        <f t="shared" si="131"/>
        <v>3</v>
      </c>
      <c r="S1177">
        <f t="shared" si="132"/>
        <v>0</v>
      </c>
      <c r="T1177" t="s">
        <v>1754</v>
      </c>
      <c r="U1177" t="str">
        <f>VLOOKUP(T1177,Sheet3!$A$2:$B$20,2,FALSE)</f>
        <v>Miss</v>
      </c>
    </row>
    <row r="1178" spans="1:21" x14ac:dyDescent="0.3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129"/>
        <v>S</v>
      </c>
      <c r="N1178">
        <f t="shared" si="127"/>
        <v>20.212499999999999</v>
      </c>
      <c r="O1178" s="3">
        <f t="shared" si="128"/>
        <v>2</v>
      </c>
      <c r="P1178">
        <f t="shared" si="130"/>
        <v>0</v>
      </c>
      <c r="Q1178" t="str">
        <f t="shared" si="133"/>
        <v>M</v>
      </c>
      <c r="R1178">
        <f t="shared" si="131"/>
        <v>3</v>
      </c>
      <c r="S1178">
        <f t="shared" si="132"/>
        <v>0</v>
      </c>
      <c r="T1178" t="s">
        <v>1754</v>
      </c>
      <c r="U1178" t="str">
        <f>VLOOKUP(T1178,Sheet3!$A$2:$B$20,2,FALSE)</f>
        <v>Miss</v>
      </c>
    </row>
    <row r="1179" spans="1:21" x14ac:dyDescent="0.3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129"/>
        <v>S</v>
      </c>
      <c r="N1179">
        <f t="shared" si="127"/>
        <v>7.25</v>
      </c>
      <c r="O1179" s="3">
        <f t="shared" si="128"/>
        <v>36</v>
      </c>
      <c r="P1179">
        <f t="shared" si="130"/>
        <v>1</v>
      </c>
      <c r="Q1179" t="str">
        <f t="shared" si="133"/>
        <v>M</v>
      </c>
      <c r="R1179">
        <f t="shared" si="131"/>
        <v>1</v>
      </c>
      <c r="S1179">
        <f t="shared" si="132"/>
        <v>1</v>
      </c>
      <c r="T1179" t="s">
        <v>1752</v>
      </c>
      <c r="U1179" t="str">
        <f>VLOOKUP(T1179,Sheet3!$A$2:$B$20,2,FALSE)</f>
        <v>Mr</v>
      </c>
    </row>
    <row r="1180" spans="1:21" x14ac:dyDescent="0.3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129"/>
        <v>S</v>
      </c>
      <c r="N1180">
        <f t="shared" si="127"/>
        <v>7.25</v>
      </c>
      <c r="O1180" s="3">
        <f t="shared" si="128"/>
        <v>25.962263610315187</v>
      </c>
      <c r="P1180">
        <f t="shared" si="130"/>
        <v>1</v>
      </c>
      <c r="Q1180" t="str">
        <f t="shared" si="133"/>
        <v>M</v>
      </c>
      <c r="R1180">
        <f t="shared" si="131"/>
        <v>1</v>
      </c>
      <c r="S1180">
        <f t="shared" si="132"/>
        <v>1</v>
      </c>
      <c r="T1180" t="s">
        <v>1752</v>
      </c>
      <c r="U1180" t="str">
        <f>VLOOKUP(T1180,Sheet3!$A$2:$B$20,2,FALSE)</f>
        <v>Mr</v>
      </c>
    </row>
    <row r="1181" spans="1:21" x14ac:dyDescent="0.3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129"/>
        <v>S</v>
      </c>
      <c r="N1181">
        <f t="shared" si="127"/>
        <v>82.2667</v>
      </c>
      <c r="O1181" s="3">
        <f t="shared" si="128"/>
        <v>24</v>
      </c>
      <c r="P1181">
        <f t="shared" si="130"/>
        <v>1</v>
      </c>
      <c r="Q1181" t="str">
        <f t="shared" si="133"/>
        <v>B</v>
      </c>
      <c r="R1181">
        <f t="shared" si="131"/>
        <v>2</v>
      </c>
      <c r="S1181">
        <f t="shared" si="132"/>
        <v>0</v>
      </c>
      <c r="T1181" t="s">
        <v>1752</v>
      </c>
      <c r="U1181" t="str">
        <f>VLOOKUP(T1181,Sheet3!$A$2:$B$20,2,FALSE)</f>
        <v>Mr</v>
      </c>
    </row>
    <row r="1182" spans="1:21" x14ac:dyDescent="0.3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129"/>
        <v>C</v>
      </c>
      <c r="N1182">
        <f t="shared" si="127"/>
        <v>7.2291999999999996</v>
      </c>
      <c r="O1182" s="3">
        <f t="shared" si="128"/>
        <v>25.962263610315187</v>
      </c>
      <c r="P1182">
        <f t="shared" si="130"/>
        <v>1</v>
      </c>
      <c r="Q1182" t="str">
        <f t="shared" si="133"/>
        <v>F</v>
      </c>
      <c r="R1182">
        <f t="shared" si="131"/>
        <v>1</v>
      </c>
      <c r="S1182">
        <f t="shared" si="132"/>
        <v>1</v>
      </c>
      <c r="T1182" t="s">
        <v>1752</v>
      </c>
      <c r="U1182" t="str">
        <f>VLOOKUP(T1182,Sheet3!$A$2:$B$20,2,FALSE)</f>
        <v>Mr</v>
      </c>
    </row>
    <row r="1183" spans="1:21" x14ac:dyDescent="0.3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129"/>
        <v>S</v>
      </c>
      <c r="N1183">
        <f t="shared" si="127"/>
        <v>8.0500000000000007</v>
      </c>
      <c r="O1183" s="3">
        <f t="shared" si="128"/>
        <v>25.962263610315187</v>
      </c>
      <c r="P1183">
        <f t="shared" si="130"/>
        <v>1</v>
      </c>
      <c r="Q1183" t="str">
        <f t="shared" si="133"/>
        <v>M</v>
      </c>
      <c r="R1183">
        <f t="shared" si="131"/>
        <v>1</v>
      </c>
      <c r="S1183">
        <f t="shared" si="132"/>
        <v>1</v>
      </c>
      <c r="T1183" t="s">
        <v>1752</v>
      </c>
      <c r="U1183" t="str">
        <f>VLOOKUP(T1183,Sheet3!$A$2:$B$20,2,FALSE)</f>
        <v>Mr</v>
      </c>
    </row>
    <row r="1184" spans="1:21" x14ac:dyDescent="0.3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129"/>
        <v>S</v>
      </c>
      <c r="N1184">
        <f t="shared" si="127"/>
        <v>39.6</v>
      </c>
      <c r="O1184" s="3">
        <f t="shared" si="128"/>
        <v>41.029271523178807</v>
      </c>
      <c r="P1184">
        <f t="shared" si="130"/>
        <v>1</v>
      </c>
      <c r="Q1184" t="str">
        <f t="shared" si="133"/>
        <v>M</v>
      </c>
      <c r="R1184">
        <f t="shared" si="131"/>
        <v>1</v>
      </c>
      <c r="S1184">
        <f t="shared" si="132"/>
        <v>1</v>
      </c>
      <c r="T1184" t="s">
        <v>1752</v>
      </c>
      <c r="U1184" t="str">
        <f>VLOOKUP(T1184,Sheet3!$A$2:$B$20,2,FALSE)</f>
        <v>Mr</v>
      </c>
    </row>
    <row r="1185" spans="1:21" x14ac:dyDescent="0.3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129"/>
        <v>Q</v>
      </c>
      <c r="N1185">
        <f t="shared" si="127"/>
        <v>6.95</v>
      </c>
      <c r="O1185" s="3">
        <f t="shared" si="128"/>
        <v>30</v>
      </c>
      <c r="P1185">
        <f t="shared" si="130"/>
        <v>0</v>
      </c>
      <c r="Q1185" t="str">
        <f t="shared" si="133"/>
        <v>M</v>
      </c>
      <c r="R1185">
        <f t="shared" si="131"/>
        <v>1</v>
      </c>
      <c r="S1185">
        <f t="shared" si="132"/>
        <v>1</v>
      </c>
      <c r="T1185" t="s">
        <v>1754</v>
      </c>
      <c r="U1185" t="str">
        <f>VLOOKUP(T1185,Sheet3!$A$2:$B$20,2,FALSE)</f>
        <v>Miss</v>
      </c>
    </row>
    <row r="1186" spans="1:21" x14ac:dyDescent="0.3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129"/>
        <v>C</v>
      </c>
      <c r="N1186">
        <f t="shared" si="127"/>
        <v>7.2291999999999996</v>
      </c>
      <c r="O1186" s="3">
        <f t="shared" si="128"/>
        <v>25.962263610315187</v>
      </c>
      <c r="P1186">
        <f t="shared" si="130"/>
        <v>1</v>
      </c>
      <c r="Q1186" t="str">
        <f t="shared" si="133"/>
        <v>M</v>
      </c>
      <c r="R1186">
        <f t="shared" si="131"/>
        <v>1</v>
      </c>
      <c r="S1186">
        <f t="shared" si="132"/>
        <v>1</v>
      </c>
      <c r="T1186" t="s">
        <v>1752</v>
      </c>
      <c r="U1186" t="str">
        <f>VLOOKUP(T1186,Sheet3!$A$2:$B$20,2,FALSE)</f>
        <v>Mr</v>
      </c>
    </row>
    <row r="1187" spans="1:21" x14ac:dyDescent="0.3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129"/>
        <v>S</v>
      </c>
      <c r="N1187">
        <f t="shared" si="127"/>
        <v>81.8583</v>
      </c>
      <c r="O1187" s="3">
        <f t="shared" si="128"/>
        <v>53</v>
      </c>
      <c r="P1187">
        <f t="shared" si="130"/>
        <v>1</v>
      </c>
      <c r="Q1187" t="str">
        <f t="shared" si="133"/>
        <v>A</v>
      </c>
      <c r="R1187">
        <f t="shared" si="131"/>
        <v>3</v>
      </c>
      <c r="S1187">
        <f t="shared" si="132"/>
        <v>0</v>
      </c>
      <c r="T1187" t="s">
        <v>1758</v>
      </c>
      <c r="U1187" t="str">
        <f>VLOOKUP(T1187,Sheet3!$A$2:$B$20,2,FALSE)</f>
        <v>Royalty</v>
      </c>
    </row>
    <row r="1188" spans="1:21" x14ac:dyDescent="0.3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129"/>
        <v>S</v>
      </c>
      <c r="N1188">
        <f t="shared" si="127"/>
        <v>9.5</v>
      </c>
      <c r="O1188" s="3">
        <f t="shared" si="128"/>
        <v>36</v>
      </c>
      <c r="P1188">
        <f t="shared" si="130"/>
        <v>1</v>
      </c>
      <c r="Q1188" t="str">
        <f t="shared" si="133"/>
        <v>M</v>
      </c>
      <c r="R1188">
        <f t="shared" si="131"/>
        <v>1</v>
      </c>
      <c r="S1188">
        <f t="shared" si="132"/>
        <v>1</v>
      </c>
      <c r="T1188" t="s">
        <v>1752</v>
      </c>
      <c r="U1188" t="str">
        <f>VLOOKUP(T1188,Sheet3!$A$2:$B$20,2,FALSE)</f>
        <v>Mr</v>
      </c>
    </row>
    <row r="1189" spans="1:21" x14ac:dyDescent="0.3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129"/>
        <v>S</v>
      </c>
      <c r="N1189">
        <f t="shared" si="127"/>
        <v>7.8958000000000004</v>
      </c>
      <c r="O1189" s="3">
        <f t="shared" si="128"/>
        <v>26</v>
      </c>
      <c r="P1189">
        <f t="shared" si="130"/>
        <v>1</v>
      </c>
      <c r="Q1189" t="str">
        <f t="shared" si="133"/>
        <v>M</v>
      </c>
      <c r="R1189">
        <f t="shared" si="131"/>
        <v>1</v>
      </c>
      <c r="S1189">
        <f t="shared" si="132"/>
        <v>1</v>
      </c>
      <c r="T1189" t="s">
        <v>1752</v>
      </c>
      <c r="U1189" t="str">
        <f>VLOOKUP(T1189,Sheet3!$A$2:$B$20,2,FALSE)</f>
        <v>Mr</v>
      </c>
    </row>
    <row r="1190" spans="1:21" x14ac:dyDescent="0.3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129"/>
        <v>C</v>
      </c>
      <c r="N1190">
        <f t="shared" si="127"/>
        <v>41.5792</v>
      </c>
      <c r="O1190" s="3">
        <f t="shared" si="128"/>
        <v>1</v>
      </c>
      <c r="P1190">
        <f t="shared" si="130"/>
        <v>0</v>
      </c>
      <c r="Q1190" t="str">
        <f t="shared" si="133"/>
        <v>M</v>
      </c>
      <c r="R1190">
        <f t="shared" si="131"/>
        <v>4</v>
      </c>
      <c r="S1190">
        <f t="shared" si="132"/>
        <v>0</v>
      </c>
      <c r="T1190" t="s">
        <v>1754</v>
      </c>
      <c r="U1190" t="str">
        <f>VLOOKUP(T1190,Sheet3!$A$2:$B$20,2,FALSE)</f>
        <v>Miss</v>
      </c>
    </row>
    <row r="1191" spans="1:21" x14ac:dyDescent="0.3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129"/>
        <v>C</v>
      </c>
      <c r="N1191">
        <f t="shared" si="127"/>
        <v>21.679200000000002</v>
      </c>
      <c r="O1191" s="3">
        <f t="shared" si="128"/>
        <v>25.962263610315187</v>
      </c>
      <c r="P1191">
        <f t="shared" si="130"/>
        <v>1</v>
      </c>
      <c r="Q1191" t="str">
        <f t="shared" si="133"/>
        <v>M</v>
      </c>
      <c r="R1191">
        <f t="shared" si="131"/>
        <v>3</v>
      </c>
      <c r="S1191">
        <f t="shared" si="132"/>
        <v>0</v>
      </c>
      <c r="T1191" t="s">
        <v>1752</v>
      </c>
      <c r="U1191" t="str">
        <f>VLOOKUP(T1191,Sheet3!$A$2:$B$20,2,FALSE)</f>
        <v>Mr</v>
      </c>
    </row>
    <row r="1192" spans="1:21" x14ac:dyDescent="0.3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129"/>
        <v>S</v>
      </c>
      <c r="N1192">
        <f t="shared" si="127"/>
        <v>45.5</v>
      </c>
      <c r="O1192" s="3">
        <f t="shared" si="128"/>
        <v>30</v>
      </c>
      <c r="P1192">
        <f t="shared" si="130"/>
        <v>1</v>
      </c>
      <c r="Q1192" t="str">
        <f t="shared" si="133"/>
        <v>M</v>
      </c>
      <c r="R1192">
        <f t="shared" si="131"/>
        <v>1</v>
      </c>
      <c r="S1192">
        <f t="shared" si="132"/>
        <v>1</v>
      </c>
      <c r="T1192" t="s">
        <v>1752</v>
      </c>
      <c r="U1192" t="str">
        <f>VLOOKUP(T1192,Sheet3!$A$2:$B$20,2,FALSE)</f>
        <v>Mr</v>
      </c>
    </row>
    <row r="1193" spans="1:21" x14ac:dyDescent="0.3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129"/>
        <v>S</v>
      </c>
      <c r="N1193">
        <f t="shared" si="127"/>
        <v>7.8541999999999996</v>
      </c>
      <c r="O1193" s="3">
        <f t="shared" si="128"/>
        <v>29</v>
      </c>
      <c r="P1193">
        <f t="shared" si="130"/>
        <v>1</v>
      </c>
      <c r="Q1193" t="str">
        <f t="shared" si="133"/>
        <v>M</v>
      </c>
      <c r="R1193">
        <f t="shared" si="131"/>
        <v>1</v>
      </c>
      <c r="S1193">
        <f t="shared" si="132"/>
        <v>1</v>
      </c>
      <c r="T1193" t="s">
        <v>1752</v>
      </c>
      <c r="U1193" t="str">
        <f>VLOOKUP(T1193,Sheet3!$A$2:$B$20,2,FALSE)</f>
        <v>Mr</v>
      </c>
    </row>
    <row r="1194" spans="1:21" x14ac:dyDescent="0.3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129"/>
        <v>S</v>
      </c>
      <c r="N1194">
        <f t="shared" si="127"/>
        <v>7.7750000000000004</v>
      </c>
      <c r="O1194" s="3">
        <f t="shared" si="128"/>
        <v>32</v>
      </c>
      <c r="P1194">
        <f t="shared" si="130"/>
        <v>1</v>
      </c>
      <c r="Q1194" t="str">
        <f t="shared" si="133"/>
        <v>M</v>
      </c>
      <c r="R1194">
        <f t="shared" si="131"/>
        <v>1</v>
      </c>
      <c r="S1194">
        <f t="shared" si="132"/>
        <v>1</v>
      </c>
      <c r="T1194" t="s">
        <v>1752</v>
      </c>
      <c r="U1194" t="str">
        <f>VLOOKUP(T1194,Sheet3!$A$2:$B$20,2,FALSE)</f>
        <v>Mr</v>
      </c>
    </row>
    <row r="1195" spans="1:21" x14ac:dyDescent="0.3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129"/>
        <v>C</v>
      </c>
      <c r="N1195">
        <f t="shared" si="127"/>
        <v>15.0458</v>
      </c>
      <c r="O1195" s="3">
        <f t="shared" si="128"/>
        <v>30.815379746835443</v>
      </c>
      <c r="P1195">
        <f t="shared" si="130"/>
        <v>1</v>
      </c>
      <c r="Q1195" t="str">
        <f t="shared" si="133"/>
        <v>D</v>
      </c>
      <c r="R1195">
        <f t="shared" si="131"/>
        <v>1</v>
      </c>
      <c r="S1195">
        <f t="shared" si="132"/>
        <v>1</v>
      </c>
      <c r="T1195" t="s">
        <v>1752</v>
      </c>
      <c r="U1195" t="str">
        <f>VLOOKUP(T1195,Sheet3!$A$2:$B$20,2,FALSE)</f>
        <v>Mr</v>
      </c>
    </row>
    <row r="1196" spans="1:21" x14ac:dyDescent="0.3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129"/>
        <v>S</v>
      </c>
      <c r="N1196">
        <f t="shared" si="127"/>
        <v>21</v>
      </c>
      <c r="O1196" s="3">
        <f t="shared" si="128"/>
        <v>43</v>
      </c>
      <c r="P1196">
        <f t="shared" si="130"/>
        <v>1</v>
      </c>
      <c r="Q1196" t="str">
        <f t="shared" si="133"/>
        <v>M</v>
      </c>
      <c r="R1196">
        <f t="shared" si="131"/>
        <v>2</v>
      </c>
      <c r="S1196">
        <f t="shared" si="132"/>
        <v>0</v>
      </c>
      <c r="T1196" t="s">
        <v>1752</v>
      </c>
      <c r="U1196" t="str">
        <f>VLOOKUP(T1196,Sheet3!$A$2:$B$20,2,FALSE)</f>
        <v>Mr</v>
      </c>
    </row>
    <row r="1197" spans="1:21" x14ac:dyDescent="0.3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129"/>
        <v>S</v>
      </c>
      <c r="N1197">
        <f t="shared" si="127"/>
        <v>8.6624999999999996</v>
      </c>
      <c r="O1197" s="3">
        <f t="shared" si="128"/>
        <v>24</v>
      </c>
      <c r="P1197">
        <f t="shared" si="130"/>
        <v>1</v>
      </c>
      <c r="Q1197" t="str">
        <f t="shared" si="133"/>
        <v>M</v>
      </c>
      <c r="R1197">
        <f t="shared" si="131"/>
        <v>1</v>
      </c>
      <c r="S1197">
        <f t="shared" si="132"/>
        <v>1</v>
      </c>
      <c r="T1197" t="s">
        <v>1752</v>
      </c>
      <c r="U1197" t="str">
        <f>VLOOKUP(T1197,Sheet3!$A$2:$B$20,2,FALSE)</f>
        <v>Mr</v>
      </c>
    </row>
    <row r="1198" spans="1:21" x14ac:dyDescent="0.3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129"/>
        <v>Q</v>
      </c>
      <c r="N1198">
        <f t="shared" si="127"/>
        <v>7.75</v>
      </c>
      <c r="O1198" s="3">
        <f t="shared" si="128"/>
        <v>22.185328947368422</v>
      </c>
      <c r="P1198">
        <f t="shared" si="130"/>
        <v>0</v>
      </c>
      <c r="Q1198" t="str">
        <f t="shared" si="133"/>
        <v>M</v>
      </c>
      <c r="R1198">
        <f t="shared" si="131"/>
        <v>1</v>
      </c>
      <c r="S1198">
        <f t="shared" si="132"/>
        <v>1</v>
      </c>
      <c r="T1198" t="s">
        <v>1754</v>
      </c>
      <c r="U1198" t="str">
        <f>VLOOKUP(T1198,Sheet3!$A$2:$B$20,2,FALSE)</f>
        <v>Miss</v>
      </c>
    </row>
    <row r="1199" spans="1:21" x14ac:dyDescent="0.3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129"/>
        <v>S</v>
      </c>
      <c r="N1199">
        <f t="shared" si="127"/>
        <v>26.55</v>
      </c>
      <c r="O1199" s="3">
        <f t="shared" si="128"/>
        <v>64</v>
      </c>
      <c r="P1199">
        <f t="shared" si="130"/>
        <v>0</v>
      </c>
      <c r="Q1199" t="str">
        <f t="shared" si="133"/>
        <v>B</v>
      </c>
      <c r="R1199">
        <f t="shared" si="131"/>
        <v>3</v>
      </c>
      <c r="S1199">
        <f t="shared" si="132"/>
        <v>0</v>
      </c>
      <c r="T1199" t="s">
        <v>1753</v>
      </c>
      <c r="U1199" t="str">
        <f>VLOOKUP(T1199,Sheet3!$A$2:$B$20,2,FALSE)</f>
        <v>Mrs</v>
      </c>
    </row>
    <row r="1200" spans="1:21" x14ac:dyDescent="0.3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129"/>
        <v>S</v>
      </c>
      <c r="N1200">
        <f t="shared" si="127"/>
        <v>151.55000000000001</v>
      </c>
      <c r="O1200" s="3">
        <f t="shared" si="128"/>
        <v>30</v>
      </c>
      <c r="P1200">
        <f t="shared" si="130"/>
        <v>1</v>
      </c>
      <c r="Q1200" t="str">
        <f t="shared" si="133"/>
        <v>C</v>
      </c>
      <c r="R1200">
        <f t="shared" si="131"/>
        <v>4</v>
      </c>
      <c r="S1200">
        <f t="shared" si="132"/>
        <v>0</v>
      </c>
      <c r="T1200" t="s">
        <v>1752</v>
      </c>
      <c r="U1200" t="str">
        <f>VLOOKUP(T1200,Sheet3!$A$2:$B$20,2,FALSE)</f>
        <v>Mr</v>
      </c>
    </row>
    <row r="1201" spans="1:21" x14ac:dyDescent="0.3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129"/>
        <v>S</v>
      </c>
      <c r="N1201">
        <f t="shared" si="127"/>
        <v>9.35</v>
      </c>
      <c r="O1201" s="3">
        <f t="shared" si="128"/>
        <v>0.83</v>
      </c>
      <c r="P1201">
        <f t="shared" si="130"/>
        <v>1</v>
      </c>
      <c r="Q1201" t="str">
        <f t="shared" si="133"/>
        <v>M</v>
      </c>
      <c r="R1201">
        <f t="shared" si="131"/>
        <v>2</v>
      </c>
      <c r="S1201">
        <f t="shared" si="132"/>
        <v>0</v>
      </c>
      <c r="T1201" t="s">
        <v>1755</v>
      </c>
      <c r="U1201" t="str">
        <f>VLOOKUP(T1201,Sheet3!$A$2:$B$20,2,FALSE)</f>
        <v>Master</v>
      </c>
    </row>
    <row r="1202" spans="1:21" x14ac:dyDescent="0.3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129"/>
        <v>S</v>
      </c>
      <c r="N1202">
        <f t="shared" si="127"/>
        <v>93.5</v>
      </c>
      <c r="O1202" s="3">
        <f t="shared" si="128"/>
        <v>55</v>
      </c>
      <c r="P1202">
        <f t="shared" si="130"/>
        <v>1</v>
      </c>
      <c r="Q1202" t="str">
        <f t="shared" si="133"/>
        <v>B</v>
      </c>
      <c r="R1202">
        <f t="shared" si="131"/>
        <v>3</v>
      </c>
      <c r="S1202">
        <f t="shared" si="132"/>
        <v>0</v>
      </c>
      <c r="T1202" t="s">
        <v>1752</v>
      </c>
      <c r="U1202" t="str">
        <f>VLOOKUP(T1202,Sheet3!$A$2:$B$20,2,FALSE)</f>
        <v>Mr</v>
      </c>
    </row>
    <row r="1203" spans="1:21" x14ac:dyDescent="0.3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129"/>
        <v>S</v>
      </c>
      <c r="N1203">
        <f t="shared" si="127"/>
        <v>14.1083</v>
      </c>
      <c r="O1203" s="3">
        <f t="shared" si="128"/>
        <v>45</v>
      </c>
      <c r="P1203">
        <f t="shared" si="130"/>
        <v>0</v>
      </c>
      <c r="Q1203" t="str">
        <f t="shared" si="133"/>
        <v>M</v>
      </c>
      <c r="R1203">
        <f t="shared" si="131"/>
        <v>2</v>
      </c>
      <c r="S1203">
        <f t="shared" si="132"/>
        <v>0</v>
      </c>
      <c r="T1203" t="s">
        <v>1753</v>
      </c>
      <c r="U1203" t="str">
        <f>VLOOKUP(T1203,Sheet3!$A$2:$B$20,2,FALSE)</f>
        <v>Mrs</v>
      </c>
    </row>
    <row r="1204" spans="1:21" x14ac:dyDescent="0.3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129"/>
        <v>S</v>
      </c>
      <c r="N1204">
        <f t="shared" si="127"/>
        <v>8.6624999999999996</v>
      </c>
      <c r="O1204" s="3">
        <f t="shared" si="128"/>
        <v>18</v>
      </c>
      <c r="P1204">
        <f t="shared" si="130"/>
        <v>1</v>
      </c>
      <c r="Q1204" t="str">
        <f t="shared" si="133"/>
        <v>M</v>
      </c>
      <c r="R1204">
        <f t="shared" si="131"/>
        <v>1</v>
      </c>
      <c r="S1204">
        <f t="shared" si="132"/>
        <v>1</v>
      </c>
      <c r="T1204" t="s">
        <v>1752</v>
      </c>
      <c r="U1204" t="str">
        <f>VLOOKUP(T1204,Sheet3!$A$2:$B$20,2,FALSE)</f>
        <v>Mr</v>
      </c>
    </row>
    <row r="1205" spans="1:21" x14ac:dyDescent="0.3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129"/>
        <v>C</v>
      </c>
      <c r="N1205">
        <f t="shared" si="127"/>
        <v>7.2249999999999996</v>
      </c>
      <c r="O1205" s="3">
        <f t="shared" si="128"/>
        <v>22</v>
      </c>
      <c r="P1205">
        <f t="shared" si="130"/>
        <v>1</v>
      </c>
      <c r="Q1205" t="str">
        <f t="shared" si="133"/>
        <v>M</v>
      </c>
      <c r="R1205">
        <f t="shared" si="131"/>
        <v>1</v>
      </c>
      <c r="S1205">
        <f t="shared" si="132"/>
        <v>1</v>
      </c>
      <c r="T1205" t="s">
        <v>1752</v>
      </c>
      <c r="U1205" t="str">
        <f>VLOOKUP(T1205,Sheet3!$A$2:$B$20,2,FALSE)</f>
        <v>Mr</v>
      </c>
    </row>
    <row r="1206" spans="1:21" x14ac:dyDescent="0.3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129"/>
        <v>S</v>
      </c>
      <c r="N1206">
        <f t="shared" si="127"/>
        <v>7.5750000000000002</v>
      </c>
      <c r="O1206" s="3">
        <f t="shared" si="128"/>
        <v>25.962263610315187</v>
      </c>
      <c r="P1206">
        <f t="shared" si="130"/>
        <v>1</v>
      </c>
      <c r="Q1206" t="str">
        <f t="shared" si="133"/>
        <v>M</v>
      </c>
      <c r="R1206">
        <f t="shared" si="131"/>
        <v>1</v>
      </c>
      <c r="S1206">
        <f t="shared" si="132"/>
        <v>1</v>
      </c>
      <c r="T1206" t="s">
        <v>1752</v>
      </c>
      <c r="U1206" t="str">
        <f>VLOOKUP(T1206,Sheet3!$A$2:$B$20,2,FALSE)</f>
        <v>Mr</v>
      </c>
    </row>
    <row r="1207" spans="1:21" x14ac:dyDescent="0.3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129"/>
        <v>Q</v>
      </c>
      <c r="N1207">
        <f t="shared" si="127"/>
        <v>7.75</v>
      </c>
      <c r="O1207" s="3">
        <f t="shared" si="128"/>
        <v>37</v>
      </c>
      <c r="P1207">
        <f t="shared" si="130"/>
        <v>0</v>
      </c>
      <c r="Q1207" t="str">
        <f t="shared" si="133"/>
        <v>M</v>
      </c>
      <c r="R1207">
        <f t="shared" si="131"/>
        <v>1</v>
      </c>
      <c r="S1207">
        <f t="shared" si="132"/>
        <v>1</v>
      </c>
      <c r="T1207" t="s">
        <v>1754</v>
      </c>
      <c r="U1207" t="str">
        <f>VLOOKUP(T1207,Sheet3!$A$2:$B$20,2,FALSE)</f>
        <v>Miss</v>
      </c>
    </row>
    <row r="1208" spans="1:21" x14ac:dyDescent="0.3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129"/>
        <v>C</v>
      </c>
      <c r="N1208">
        <f t="shared" si="127"/>
        <v>135.63329999999999</v>
      </c>
      <c r="O1208" s="3">
        <f t="shared" si="128"/>
        <v>55</v>
      </c>
      <c r="P1208">
        <f t="shared" si="130"/>
        <v>0</v>
      </c>
      <c r="Q1208" t="str">
        <f t="shared" si="133"/>
        <v>C</v>
      </c>
      <c r="R1208">
        <f t="shared" si="131"/>
        <v>1</v>
      </c>
      <c r="S1208">
        <f t="shared" si="132"/>
        <v>1</v>
      </c>
      <c r="T1208" t="s">
        <v>1753</v>
      </c>
      <c r="U1208" t="str">
        <f>VLOOKUP(T1208,Sheet3!$A$2:$B$20,2,FALSE)</f>
        <v>Mrs</v>
      </c>
    </row>
    <row r="1209" spans="1:21" x14ac:dyDescent="0.3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129"/>
        <v>Q</v>
      </c>
      <c r="N1209">
        <f t="shared" si="127"/>
        <v>7.7332999999999998</v>
      </c>
      <c r="O1209" s="3">
        <f t="shared" si="128"/>
        <v>17</v>
      </c>
      <c r="P1209">
        <f t="shared" si="130"/>
        <v>0</v>
      </c>
      <c r="Q1209" t="str">
        <f t="shared" si="133"/>
        <v>M</v>
      </c>
      <c r="R1209">
        <f t="shared" si="131"/>
        <v>1</v>
      </c>
      <c r="S1209">
        <f t="shared" si="132"/>
        <v>1</v>
      </c>
      <c r="T1209" t="s">
        <v>1754</v>
      </c>
      <c r="U1209" t="str">
        <f>VLOOKUP(T1209,Sheet3!$A$2:$B$20,2,FALSE)</f>
        <v>Miss</v>
      </c>
    </row>
    <row r="1210" spans="1:21" x14ac:dyDescent="0.3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129"/>
        <v>C</v>
      </c>
      <c r="N1210">
        <f t="shared" si="127"/>
        <v>146.52080000000001</v>
      </c>
      <c r="O1210" s="3">
        <f t="shared" si="128"/>
        <v>57</v>
      </c>
      <c r="P1210">
        <f t="shared" si="130"/>
        <v>1</v>
      </c>
      <c r="Q1210" t="str">
        <f t="shared" si="133"/>
        <v>B</v>
      </c>
      <c r="R1210">
        <f t="shared" si="131"/>
        <v>2</v>
      </c>
      <c r="S1210">
        <f t="shared" si="132"/>
        <v>0</v>
      </c>
      <c r="T1210" t="s">
        <v>1752</v>
      </c>
      <c r="U1210" t="str">
        <f>VLOOKUP(T1210,Sheet3!$A$2:$B$20,2,FALSE)</f>
        <v>Mr</v>
      </c>
    </row>
    <row r="1211" spans="1:21" x14ac:dyDescent="0.3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129"/>
        <v>S</v>
      </c>
      <c r="N1211">
        <f t="shared" si="127"/>
        <v>10.5</v>
      </c>
      <c r="O1211" s="3">
        <f t="shared" si="128"/>
        <v>19</v>
      </c>
      <c r="P1211">
        <f t="shared" si="130"/>
        <v>1</v>
      </c>
      <c r="Q1211" t="str">
        <f t="shared" si="133"/>
        <v>M</v>
      </c>
      <c r="R1211">
        <f t="shared" si="131"/>
        <v>1</v>
      </c>
      <c r="S1211">
        <f t="shared" si="132"/>
        <v>1</v>
      </c>
      <c r="T1211" t="s">
        <v>1752</v>
      </c>
      <c r="U1211" t="str">
        <f>VLOOKUP(T1211,Sheet3!$A$2:$B$20,2,FALSE)</f>
        <v>Mr</v>
      </c>
    </row>
    <row r="1212" spans="1:21" x14ac:dyDescent="0.3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129"/>
        <v>S</v>
      </c>
      <c r="N1212">
        <f t="shared" si="127"/>
        <v>7.8541999999999996</v>
      </c>
      <c r="O1212" s="3">
        <f t="shared" si="128"/>
        <v>27</v>
      </c>
      <c r="P1212">
        <f t="shared" si="130"/>
        <v>1</v>
      </c>
      <c r="Q1212" t="str">
        <f t="shared" si="133"/>
        <v>M</v>
      </c>
      <c r="R1212">
        <f t="shared" si="131"/>
        <v>1</v>
      </c>
      <c r="S1212">
        <f t="shared" si="132"/>
        <v>1</v>
      </c>
      <c r="T1212" t="s">
        <v>1752</v>
      </c>
      <c r="U1212" t="str">
        <f>VLOOKUP(T1212,Sheet3!$A$2:$B$20,2,FALSE)</f>
        <v>Mr</v>
      </c>
    </row>
    <row r="1213" spans="1:21" x14ac:dyDescent="0.3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129"/>
        <v>S</v>
      </c>
      <c r="N1213">
        <f t="shared" si="127"/>
        <v>31.5</v>
      </c>
      <c r="O1213" s="3">
        <f t="shared" si="128"/>
        <v>22</v>
      </c>
      <c r="P1213">
        <f t="shared" si="130"/>
        <v>1</v>
      </c>
      <c r="Q1213" t="str">
        <f t="shared" si="133"/>
        <v>M</v>
      </c>
      <c r="R1213">
        <f t="shared" si="131"/>
        <v>3</v>
      </c>
      <c r="S1213">
        <f t="shared" si="132"/>
        <v>0</v>
      </c>
      <c r="T1213" t="s">
        <v>1752</v>
      </c>
      <c r="U1213" t="str">
        <f>VLOOKUP(T1213,Sheet3!$A$2:$B$20,2,FALSE)</f>
        <v>Mr</v>
      </c>
    </row>
    <row r="1214" spans="1:21" x14ac:dyDescent="0.3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129"/>
        <v>S</v>
      </c>
      <c r="N1214">
        <f t="shared" si="127"/>
        <v>7.7750000000000004</v>
      </c>
      <c r="O1214" s="3">
        <f t="shared" si="128"/>
        <v>26</v>
      </c>
      <c r="P1214">
        <f t="shared" si="130"/>
        <v>1</v>
      </c>
      <c r="Q1214" t="str">
        <f t="shared" si="133"/>
        <v>M</v>
      </c>
      <c r="R1214">
        <f t="shared" si="131"/>
        <v>1</v>
      </c>
      <c r="S1214">
        <f t="shared" si="132"/>
        <v>1</v>
      </c>
      <c r="T1214" t="s">
        <v>1752</v>
      </c>
      <c r="U1214" t="str">
        <f>VLOOKUP(T1214,Sheet3!$A$2:$B$20,2,FALSE)</f>
        <v>Mr</v>
      </c>
    </row>
    <row r="1215" spans="1:21" x14ac:dyDescent="0.3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129"/>
        <v>C</v>
      </c>
      <c r="N1215">
        <f t="shared" si="127"/>
        <v>7.2291999999999996</v>
      </c>
      <c r="O1215" s="3">
        <f t="shared" si="128"/>
        <v>25</v>
      </c>
      <c r="P1215">
        <f t="shared" si="130"/>
        <v>1</v>
      </c>
      <c r="Q1215" t="str">
        <f t="shared" si="133"/>
        <v>F</v>
      </c>
      <c r="R1215">
        <f t="shared" si="131"/>
        <v>1</v>
      </c>
      <c r="S1215">
        <f t="shared" si="132"/>
        <v>1</v>
      </c>
      <c r="T1215" t="s">
        <v>1752</v>
      </c>
      <c r="U1215" t="str">
        <f>VLOOKUP(T1215,Sheet3!$A$2:$B$20,2,FALSE)</f>
        <v>Mr</v>
      </c>
    </row>
    <row r="1216" spans="1:21" x14ac:dyDescent="0.3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129"/>
        <v>S</v>
      </c>
      <c r="N1216">
        <f t="shared" si="127"/>
        <v>13</v>
      </c>
      <c r="O1216" s="3">
        <f t="shared" si="128"/>
        <v>26</v>
      </c>
      <c r="P1216">
        <f t="shared" si="130"/>
        <v>1</v>
      </c>
      <c r="Q1216" t="str">
        <f t="shared" si="133"/>
        <v>F</v>
      </c>
      <c r="R1216">
        <f t="shared" si="131"/>
        <v>1</v>
      </c>
      <c r="S1216">
        <f t="shared" si="132"/>
        <v>1</v>
      </c>
      <c r="T1216" t="s">
        <v>1752</v>
      </c>
      <c r="U1216" t="str">
        <f>VLOOKUP(T1216,Sheet3!$A$2:$B$20,2,FALSE)</f>
        <v>Mr</v>
      </c>
    </row>
    <row r="1217" spans="1:21" x14ac:dyDescent="0.3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129"/>
        <v>S</v>
      </c>
      <c r="N1217">
        <f t="shared" si="127"/>
        <v>26.55</v>
      </c>
      <c r="O1217" s="3">
        <f t="shared" si="128"/>
        <v>33</v>
      </c>
      <c r="P1217">
        <f t="shared" si="130"/>
        <v>1</v>
      </c>
      <c r="Q1217" t="str">
        <f t="shared" si="133"/>
        <v>M</v>
      </c>
      <c r="R1217">
        <f t="shared" si="131"/>
        <v>1</v>
      </c>
      <c r="S1217">
        <f t="shared" si="132"/>
        <v>1</v>
      </c>
      <c r="T1217" t="s">
        <v>1752</v>
      </c>
      <c r="U1217" t="str">
        <f>VLOOKUP(T1217,Sheet3!$A$2:$B$20,2,FALSE)</f>
        <v>Mr</v>
      </c>
    </row>
    <row r="1218" spans="1:21" x14ac:dyDescent="0.3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129"/>
        <v>S</v>
      </c>
      <c r="N1218">
        <f t="shared" si="127"/>
        <v>211.33750000000001</v>
      </c>
      <c r="O1218" s="3">
        <f t="shared" si="128"/>
        <v>39</v>
      </c>
      <c r="P1218">
        <f t="shared" si="130"/>
        <v>0</v>
      </c>
      <c r="Q1218" t="str">
        <f t="shared" si="133"/>
        <v>M</v>
      </c>
      <c r="R1218">
        <f t="shared" si="131"/>
        <v>1</v>
      </c>
      <c r="S1218">
        <f t="shared" si="132"/>
        <v>1</v>
      </c>
      <c r="T1218" t="s">
        <v>1754</v>
      </c>
      <c r="U1218" t="str">
        <f>VLOOKUP(T1218,Sheet3!$A$2:$B$20,2,FALSE)</f>
        <v>Miss</v>
      </c>
    </row>
    <row r="1219" spans="1:21" x14ac:dyDescent="0.3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129"/>
        <v>S</v>
      </c>
      <c r="N1219">
        <f t="shared" ref="N1219:N1282" si="134">IF(J1219="",MEDIAN(Fare),J1219)</f>
        <v>7.05</v>
      </c>
      <c r="O1219" s="3">
        <f t="shared" ref="O1219:O1282" si="135">IF(F1219="",SUMIFS(Avg_Age,Pclass_Age,C1219,Sex_Age,E1219),F1219)</f>
        <v>23</v>
      </c>
      <c r="P1219">
        <f t="shared" si="130"/>
        <v>1</v>
      </c>
      <c r="Q1219" t="str">
        <f t="shared" si="133"/>
        <v>M</v>
      </c>
      <c r="R1219">
        <f t="shared" si="131"/>
        <v>1</v>
      </c>
      <c r="S1219">
        <f t="shared" si="132"/>
        <v>1</v>
      </c>
      <c r="T1219" t="s">
        <v>1752</v>
      </c>
      <c r="U1219" t="str">
        <f>VLOOKUP(T1219,Sheet3!$A$2:$B$20,2,FALSE)</f>
        <v>Mr</v>
      </c>
    </row>
    <row r="1220" spans="1:21" x14ac:dyDescent="0.3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136">IF(L1220="","S",L1220)</f>
        <v>S</v>
      </c>
      <c r="N1220">
        <f t="shared" si="134"/>
        <v>39</v>
      </c>
      <c r="O1220" s="3">
        <f t="shared" si="135"/>
        <v>12</v>
      </c>
      <c r="P1220">
        <f t="shared" ref="P1220:P1283" si="137">IF(E1220="male",1,0)</f>
        <v>0</v>
      </c>
      <c r="Q1220" t="str">
        <f t="shared" si="133"/>
        <v>F</v>
      </c>
      <c r="R1220">
        <f t="shared" ref="R1220:R1283" si="138">SUM(G1220:H1220,1)</f>
        <v>4</v>
      </c>
      <c r="S1220">
        <f t="shared" ref="S1220:S1283" si="139">IF(R1220=1,1,0)</f>
        <v>0</v>
      </c>
      <c r="T1220" t="s">
        <v>1754</v>
      </c>
      <c r="U1220" t="str">
        <f>VLOOKUP(T1220,Sheet3!$A$2:$B$20,2,FALSE)</f>
        <v>Miss</v>
      </c>
    </row>
    <row r="1221" spans="1:21" x14ac:dyDescent="0.3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136"/>
        <v>C</v>
      </c>
      <c r="N1221">
        <f t="shared" si="134"/>
        <v>79.2</v>
      </c>
      <c r="O1221" s="3">
        <f t="shared" si="135"/>
        <v>46</v>
      </c>
      <c r="P1221">
        <f t="shared" si="137"/>
        <v>1</v>
      </c>
      <c r="Q1221" t="str">
        <f t="shared" ref="Q1221:Q1284" si="140">IF(K1221="","M",LEFT(K1221,1))</f>
        <v>M</v>
      </c>
      <c r="R1221">
        <f t="shared" si="138"/>
        <v>1</v>
      </c>
      <c r="S1221">
        <f t="shared" si="139"/>
        <v>1</v>
      </c>
      <c r="T1221" t="s">
        <v>1752</v>
      </c>
      <c r="U1221" t="str">
        <f>VLOOKUP(T1221,Sheet3!$A$2:$B$20,2,FALSE)</f>
        <v>Mr</v>
      </c>
    </row>
    <row r="1222" spans="1:21" x14ac:dyDescent="0.3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136"/>
        <v>S</v>
      </c>
      <c r="N1222">
        <f t="shared" si="134"/>
        <v>26</v>
      </c>
      <c r="O1222" s="3">
        <f t="shared" si="135"/>
        <v>29</v>
      </c>
      <c r="P1222">
        <f t="shared" si="137"/>
        <v>1</v>
      </c>
      <c r="Q1222" t="str">
        <f t="shared" si="140"/>
        <v>M</v>
      </c>
      <c r="R1222">
        <f t="shared" si="138"/>
        <v>2</v>
      </c>
      <c r="S1222">
        <f t="shared" si="139"/>
        <v>0</v>
      </c>
      <c r="T1222" t="s">
        <v>1752</v>
      </c>
      <c r="U1222" t="str">
        <f>VLOOKUP(T1222,Sheet3!$A$2:$B$20,2,FALSE)</f>
        <v>Mr</v>
      </c>
    </row>
    <row r="1223" spans="1:21" x14ac:dyDescent="0.3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136"/>
        <v>S</v>
      </c>
      <c r="N1223">
        <f t="shared" si="134"/>
        <v>13</v>
      </c>
      <c r="O1223" s="3">
        <f t="shared" si="135"/>
        <v>21</v>
      </c>
      <c r="P1223">
        <f t="shared" si="137"/>
        <v>1</v>
      </c>
      <c r="Q1223" t="str">
        <f t="shared" si="140"/>
        <v>M</v>
      </c>
      <c r="R1223">
        <f t="shared" si="138"/>
        <v>1</v>
      </c>
      <c r="S1223">
        <f t="shared" si="139"/>
        <v>1</v>
      </c>
      <c r="T1223" t="s">
        <v>1752</v>
      </c>
      <c r="U1223" t="str">
        <f>VLOOKUP(T1223,Sheet3!$A$2:$B$20,2,FALSE)</f>
        <v>Mr</v>
      </c>
    </row>
    <row r="1224" spans="1:21" x14ac:dyDescent="0.3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136"/>
        <v>S</v>
      </c>
      <c r="N1224">
        <f t="shared" si="134"/>
        <v>36.75</v>
      </c>
      <c r="O1224" s="3">
        <f t="shared" si="135"/>
        <v>48</v>
      </c>
      <c r="P1224">
        <f t="shared" si="137"/>
        <v>0</v>
      </c>
      <c r="Q1224" t="str">
        <f t="shared" si="140"/>
        <v>M</v>
      </c>
      <c r="R1224">
        <f t="shared" si="138"/>
        <v>3</v>
      </c>
      <c r="S1224">
        <f t="shared" si="139"/>
        <v>0</v>
      </c>
      <c r="T1224" t="s">
        <v>1753</v>
      </c>
      <c r="U1224" t="str">
        <f>VLOOKUP(T1224,Sheet3!$A$2:$B$20,2,FALSE)</f>
        <v>Mrs</v>
      </c>
    </row>
    <row r="1225" spans="1:21" x14ac:dyDescent="0.3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136"/>
        <v>C</v>
      </c>
      <c r="N1225">
        <f t="shared" si="134"/>
        <v>29.7</v>
      </c>
      <c r="O1225" s="3">
        <f t="shared" si="135"/>
        <v>39</v>
      </c>
      <c r="P1225">
        <f t="shared" si="137"/>
        <v>1</v>
      </c>
      <c r="Q1225" t="str">
        <f t="shared" si="140"/>
        <v>A</v>
      </c>
      <c r="R1225">
        <f t="shared" si="138"/>
        <v>1</v>
      </c>
      <c r="S1225">
        <f t="shared" si="139"/>
        <v>1</v>
      </c>
      <c r="T1225" t="s">
        <v>1752</v>
      </c>
      <c r="U1225" t="str">
        <f>VLOOKUP(T1225,Sheet3!$A$2:$B$20,2,FALSE)</f>
        <v>Mr</v>
      </c>
    </row>
    <row r="1226" spans="1:21" x14ac:dyDescent="0.3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136"/>
        <v>C</v>
      </c>
      <c r="N1226">
        <f t="shared" si="134"/>
        <v>7.2249999999999996</v>
      </c>
      <c r="O1226" s="3">
        <f t="shared" si="135"/>
        <v>25.962263610315187</v>
      </c>
      <c r="P1226">
        <f t="shared" si="137"/>
        <v>1</v>
      </c>
      <c r="Q1226" t="str">
        <f t="shared" si="140"/>
        <v>M</v>
      </c>
      <c r="R1226">
        <f t="shared" si="138"/>
        <v>1</v>
      </c>
      <c r="S1226">
        <f t="shared" si="139"/>
        <v>1</v>
      </c>
      <c r="T1226" t="s">
        <v>1752</v>
      </c>
      <c r="U1226" t="str">
        <f>VLOOKUP(T1226,Sheet3!$A$2:$B$20,2,FALSE)</f>
        <v>Mr</v>
      </c>
    </row>
    <row r="1227" spans="1:21" x14ac:dyDescent="0.3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136"/>
        <v>C</v>
      </c>
      <c r="N1227">
        <f t="shared" si="134"/>
        <v>15.7417</v>
      </c>
      <c r="O1227" s="3">
        <f t="shared" si="135"/>
        <v>19</v>
      </c>
      <c r="P1227">
        <f t="shared" si="137"/>
        <v>0</v>
      </c>
      <c r="Q1227" t="str">
        <f t="shared" si="140"/>
        <v>M</v>
      </c>
      <c r="R1227">
        <f t="shared" si="138"/>
        <v>3</v>
      </c>
      <c r="S1227">
        <f t="shared" si="139"/>
        <v>0</v>
      </c>
      <c r="T1227" t="s">
        <v>1753</v>
      </c>
      <c r="U1227" t="str">
        <f>VLOOKUP(T1227,Sheet3!$A$2:$B$20,2,FALSE)</f>
        <v>Mrs</v>
      </c>
    </row>
    <row r="1228" spans="1:21" x14ac:dyDescent="0.3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136"/>
        <v>S</v>
      </c>
      <c r="N1228">
        <f t="shared" si="134"/>
        <v>7.8958000000000004</v>
      </c>
      <c r="O1228" s="3">
        <f t="shared" si="135"/>
        <v>27</v>
      </c>
      <c r="P1228">
        <f t="shared" si="137"/>
        <v>1</v>
      </c>
      <c r="Q1228" t="str">
        <f t="shared" si="140"/>
        <v>M</v>
      </c>
      <c r="R1228">
        <f t="shared" si="138"/>
        <v>1</v>
      </c>
      <c r="S1228">
        <f t="shared" si="139"/>
        <v>1</v>
      </c>
      <c r="T1228" t="s">
        <v>1752</v>
      </c>
      <c r="U1228" t="str">
        <f>VLOOKUP(T1228,Sheet3!$A$2:$B$20,2,FALSE)</f>
        <v>Mr</v>
      </c>
    </row>
    <row r="1229" spans="1:21" x14ac:dyDescent="0.3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136"/>
        <v>S</v>
      </c>
      <c r="N1229">
        <f t="shared" si="134"/>
        <v>26</v>
      </c>
      <c r="O1229" s="3">
        <f t="shared" si="135"/>
        <v>30</v>
      </c>
      <c r="P1229">
        <f t="shared" si="137"/>
        <v>1</v>
      </c>
      <c r="Q1229" t="str">
        <f t="shared" si="140"/>
        <v>C</v>
      </c>
      <c r="R1229">
        <f t="shared" si="138"/>
        <v>1</v>
      </c>
      <c r="S1229">
        <f t="shared" si="139"/>
        <v>1</v>
      </c>
      <c r="T1229" t="s">
        <v>1752</v>
      </c>
      <c r="U1229" t="str">
        <f>VLOOKUP(T1229,Sheet3!$A$2:$B$20,2,FALSE)</f>
        <v>Mr</v>
      </c>
    </row>
    <row r="1230" spans="1:21" x14ac:dyDescent="0.3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136"/>
        <v>S</v>
      </c>
      <c r="N1230">
        <f t="shared" si="134"/>
        <v>13</v>
      </c>
      <c r="O1230" s="3">
        <f t="shared" si="135"/>
        <v>32</v>
      </c>
      <c r="P1230">
        <f t="shared" si="137"/>
        <v>1</v>
      </c>
      <c r="Q1230" t="str">
        <f t="shared" si="140"/>
        <v>M</v>
      </c>
      <c r="R1230">
        <f t="shared" si="138"/>
        <v>1</v>
      </c>
      <c r="S1230">
        <f t="shared" si="139"/>
        <v>1</v>
      </c>
      <c r="T1230" t="s">
        <v>1752</v>
      </c>
      <c r="U1230" t="str">
        <f>VLOOKUP(T1230,Sheet3!$A$2:$B$20,2,FALSE)</f>
        <v>Mr</v>
      </c>
    </row>
    <row r="1231" spans="1:21" x14ac:dyDescent="0.3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136"/>
        <v>C</v>
      </c>
      <c r="N1231">
        <f t="shared" si="134"/>
        <v>7.2291999999999996</v>
      </c>
      <c r="O1231" s="3">
        <f t="shared" si="135"/>
        <v>39</v>
      </c>
      <c r="P1231">
        <f t="shared" si="137"/>
        <v>1</v>
      </c>
      <c r="Q1231" t="str">
        <f t="shared" si="140"/>
        <v>M</v>
      </c>
      <c r="R1231">
        <f t="shared" si="138"/>
        <v>3</v>
      </c>
      <c r="S1231">
        <f t="shared" si="139"/>
        <v>0</v>
      </c>
      <c r="T1231" t="s">
        <v>1752</v>
      </c>
      <c r="U1231" t="str">
        <f>VLOOKUP(T1231,Sheet3!$A$2:$B$20,2,FALSE)</f>
        <v>Mr</v>
      </c>
    </row>
    <row r="1232" spans="1:21" x14ac:dyDescent="0.3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136"/>
        <v>S</v>
      </c>
      <c r="N1232">
        <f t="shared" si="134"/>
        <v>31.5</v>
      </c>
      <c r="O1232" s="3">
        <f t="shared" si="135"/>
        <v>25</v>
      </c>
      <c r="P1232">
        <f t="shared" si="137"/>
        <v>1</v>
      </c>
      <c r="Q1232" t="str">
        <f t="shared" si="140"/>
        <v>M</v>
      </c>
      <c r="R1232">
        <f t="shared" si="138"/>
        <v>1</v>
      </c>
      <c r="S1232">
        <f t="shared" si="139"/>
        <v>1</v>
      </c>
      <c r="T1232" t="s">
        <v>1752</v>
      </c>
      <c r="U1232" t="str">
        <f>VLOOKUP(T1232,Sheet3!$A$2:$B$20,2,FALSE)</f>
        <v>Mr</v>
      </c>
    </row>
    <row r="1233" spans="1:21" x14ac:dyDescent="0.3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136"/>
        <v>C</v>
      </c>
      <c r="N1233">
        <f t="shared" si="134"/>
        <v>7.2291999999999996</v>
      </c>
      <c r="O1233" s="3">
        <f t="shared" si="135"/>
        <v>25.962263610315187</v>
      </c>
      <c r="P1233">
        <f t="shared" si="137"/>
        <v>1</v>
      </c>
      <c r="Q1233" t="str">
        <f t="shared" si="140"/>
        <v>M</v>
      </c>
      <c r="R1233">
        <f t="shared" si="138"/>
        <v>1</v>
      </c>
      <c r="S1233">
        <f t="shared" si="139"/>
        <v>1</v>
      </c>
      <c r="T1233" t="s">
        <v>1755</v>
      </c>
      <c r="U1233" t="str">
        <f>VLOOKUP(T1233,Sheet3!$A$2:$B$20,2,FALSE)</f>
        <v>Master</v>
      </c>
    </row>
    <row r="1234" spans="1:21" x14ac:dyDescent="0.3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136"/>
        <v>S</v>
      </c>
      <c r="N1234">
        <f t="shared" si="134"/>
        <v>10.5</v>
      </c>
      <c r="O1234" s="3">
        <f t="shared" si="135"/>
        <v>18</v>
      </c>
      <c r="P1234">
        <f t="shared" si="137"/>
        <v>1</v>
      </c>
      <c r="Q1234" t="str">
        <f t="shared" si="140"/>
        <v>M</v>
      </c>
      <c r="R1234">
        <f t="shared" si="138"/>
        <v>1</v>
      </c>
      <c r="S1234">
        <f t="shared" si="139"/>
        <v>1</v>
      </c>
      <c r="T1234" t="s">
        <v>1752</v>
      </c>
      <c r="U1234" t="str">
        <f>VLOOKUP(T1234,Sheet3!$A$2:$B$20,2,FALSE)</f>
        <v>Mr</v>
      </c>
    </row>
    <row r="1235" spans="1:21" x14ac:dyDescent="0.3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136"/>
        <v>S</v>
      </c>
      <c r="N1235">
        <f t="shared" si="134"/>
        <v>7.5792000000000002</v>
      </c>
      <c r="O1235" s="3">
        <f t="shared" si="135"/>
        <v>32</v>
      </c>
      <c r="P1235">
        <f t="shared" si="137"/>
        <v>1</v>
      </c>
      <c r="Q1235" t="str">
        <f t="shared" si="140"/>
        <v>M</v>
      </c>
      <c r="R1235">
        <f t="shared" si="138"/>
        <v>1</v>
      </c>
      <c r="S1235">
        <f t="shared" si="139"/>
        <v>1</v>
      </c>
      <c r="T1235" t="s">
        <v>1752</v>
      </c>
      <c r="U1235" t="str">
        <f>VLOOKUP(T1235,Sheet3!$A$2:$B$20,2,FALSE)</f>
        <v>Mr</v>
      </c>
    </row>
    <row r="1236" spans="1:21" x14ac:dyDescent="0.3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136"/>
        <v>S</v>
      </c>
      <c r="N1236">
        <f t="shared" si="134"/>
        <v>69.55</v>
      </c>
      <c r="O1236" s="3">
        <f t="shared" si="135"/>
        <v>25.962263610315187</v>
      </c>
      <c r="P1236">
        <f t="shared" si="137"/>
        <v>1</v>
      </c>
      <c r="Q1236" t="str">
        <f t="shared" si="140"/>
        <v>M</v>
      </c>
      <c r="R1236">
        <f t="shared" si="138"/>
        <v>11</v>
      </c>
      <c r="S1236">
        <f t="shared" si="139"/>
        <v>0</v>
      </c>
      <c r="T1236" t="s">
        <v>1752</v>
      </c>
      <c r="U1236" t="str">
        <f>VLOOKUP(T1236,Sheet3!$A$2:$B$20,2,FALSE)</f>
        <v>Mr</v>
      </c>
    </row>
    <row r="1237" spans="1:21" x14ac:dyDescent="0.3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136"/>
        <v>C</v>
      </c>
      <c r="N1237">
        <f t="shared" si="134"/>
        <v>512.32920000000001</v>
      </c>
      <c r="O1237" s="3">
        <f t="shared" si="135"/>
        <v>58</v>
      </c>
      <c r="P1237">
        <f t="shared" si="137"/>
        <v>0</v>
      </c>
      <c r="Q1237" t="str">
        <f t="shared" si="140"/>
        <v>B</v>
      </c>
      <c r="R1237">
        <f t="shared" si="138"/>
        <v>2</v>
      </c>
      <c r="S1237">
        <f t="shared" si="139"/>
        <v>0</v>
      </c>
      <c r="T1237" t="s">
        <v>1753</v>
      </c>
      <c r="U1237" t="str">
        <f>VLOOKUP(T1237,Sheet3!$A$2:$B$20,2,FALSE)</f>
        <v>Mrs</v>
      </c>
    </row>
    <row r="1238" spans="1:21" x14ac:dyDescent="0.3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136"/>
        <v>S</v>
      </c>
      <c r="N1238">
        <f t="shared" si="134"/>
        <v>14.5</v>
      </c>
      <c r="O1238" s="3">
        <f t="shared" si="135"/>
        <v>25.962263610315187</v>
      </c>
      <c r="P1238">
        <f t="shared" si="137"/>
        <v>1</v>
      </c>
      <c r="Q1238" t="str">
        <f t="shared" si="140"/>
        <v>M</v>
      </c>
      <c r="R1238">
        <f t="shared" si="138"/>
        <v>3</v>
      </c>
      <c r="S1238">
        <f t="shared" si="139"/>
        <v>0</v>
      </c>
      <c r="T1238" t="s">
        <v>1755</v>
      </c>
      <c r="U1238" t="str">
        <f>VLOOKUP(T1238,Sheet3!$A$2:$B$20,2,FALSE)</f>
        <v>Master</v>
      </c>
    </row>
    <row r="1239" spans="1:21" x14ac:dyDescent="0.3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136"/>
        <v>S</v>
      </c>
      <c r="N1239">
        <f t="shared" si="134"/>
        <v>7.65</v>
      </c>
      <c r="O1239" s="3">
        <f t="shared" si="135"/>
        <v>16</v>
      </c>
      <c r="P1239">
        <f t="shared" si="137"/>
        <v>0</v>
      </c>
      <c r="Q1239" t="str">
        <f t="shared" si="140"/>
        <v>M</v>
      </c>
      <c r="R1239">
        <f t="shared" si="138"/>
        <v>1</v>
      </c>
      <c r="S1239">
        <f t="shared" si="139"/>
        <v>1</v>
      </c>
      <c r="T1239" t="s">
        <v>1754</v>
      </c>
      <c r="U1239" t="str">
        <f>VLOOKUP(T1239,Sheet3!$A$2:$B$20,2,FALSE)</f>
        <v>Miss</v>
      </c>
    </row>
    <row r="1240" spans="1:21" x14ac:dyDescent="0.3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136"/>
        <v>S</v>
      </c>
      <c r="N1240">
        <f t="shared" si="134"/>
        <v>13</v>
      </c>
      <c r="O1240" s="3">
        <f t="shared" si="135"/>
        <v>26</v>
      </c>
      <c r="P1240">
        <f t="shared" si="137"/>
        <v>1</v>
      </c>
      <c r="Q1240" t="str">
        <f t="shared" si="140"/>
        <v>M</v>
      </c>
      <c r="R1240">
        <f t="shared" si="138"/>
        <v>1</v>
      </c>
      <c r="S1240">
        <f t="shared" si="139"/>
        <v>1</v>
      </c>
      <c r="T1240" t="s">
        <v>1752</v>
      </c>
      <c r="U1240" t="str">
        <f>VLOOKUP(T1240,Sheet3!$A$2:$B$20,2,FALSE)</f>
        <v>Mr</v>
      </c>
    </row>
    <row r="1241" spans="1:21" x14ac:dyDescent="0.3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136"/>
        <v>C</v>
      </c>
      <c r="N1241">
        <f t="shared" si="134"/>
        <v>7.2291999999999996</v>
      </c>
      <c r="O1241" s="3">
        <f t="shared" si="135"/>
        <v>38</v>
      </c>
      <c r="P1241">
        <f t="shared" si="137"/>
        <v>0</v>
      </c>
      <c r="Q1241" t="str">
        <f t="shared" si="140"/>
        <v>M</v>
      </c>
      <c r="R1241">
        <f t="shared" si="138"/>
        <v>1</v>
      </c>
      <c r="S1241">
        <f t="shared" si="139"/>
        <v>1</v>
      </c>
      <c r="T1241" t="s">
        <v>1753</v>
      </c>
      <c r="U1241" t="str">
        <f>VLOOKUP(T1241,Sheet3!$A$2:$B$20,2,FALSE)</f>
        <v>Mrs</v>
      </c>
    </row>
    <row r="1242" spans="1:21" x14ac:dyDescent="0.3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136"/>
        <v>S</v>
      </c>
      <c r="N1242">
        <f t="shared" si="134"/>
        <v>13.5</v>
      </c>
      <c r="O1242" s="3">
        <f t="shared" si="135"/>
        <v>24</v>
      </c>
      <c r="P1242">
        <f t="shared" si="137"/>
        <v>1</v>
      </c>
      <c r="Q1242" t="str">
        <f t="shared" si="140"/>
        <v>M</v>
      </c>
      <c r="R1242">
        <f t="shared" si="138"/>
        <v>1</v>
      </c>
      <c r="S1242">
        <f t="shared" si="139"/>
        <v>1</v>
      </c>
      <c r="T1242" t="s">
        <v>1752</v>
      </c>
      <c r="U1242" t="str">
        <f>VLOOKUP(T1242,Sheet3!$A$2:$B$20,2,FALSE)</f>
        <v>Mr</v>
      </c>
    </row>
    <row r="1243" spans="1:21" x14ac:dyDescent="0.3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136"/>
        <v>S</v>
      </c>
      <c r="N1243">
        <f t="shared" si="134"/>
        <v>21</v>
      </c>
      <c r="O1243" s="3">
        <f t="shared" si="135"/>
        <v>31</v>
      </c>
      <c r="P1243">
        <f t="shared" si="137"/>
        <v>0</v>
      </c>
      <c r="Q1243" t="str">
        <f t="shared" si="140"/>
        <v>M</v>
      </c>
      <c r="R1243">
        <f t="shared" si="138"/>
        <v>1</v>
      </c>
      <c r="S1243">
        <f t="shared" si="139"/>
        <v>1</v>
      </c>
      <c r="T1243" t="s">
        <v>1754</v>
      </c>
      <c r="U1243" t="str">
        <f>VLOOKUP(T1243,Sheet3!$A$2:$B$20,2,FALSE)</f>
        <v>Miss</v>
      </c>
    </row>
    <row r="1244" spans="1:21" x14ac:dyDescent="0.3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136"/>
        <v>C</v>
      </c>
      <c r="N1244">
        <f t="shared" si="134"/>
        <v>63.3583</v>
      </c>
      <c r="O1244" s="3">
        <f t="shared" si="135"/>
        <v>45</v>
      </c>
      <c r="P1244">
        <f t="shared" si="137"/>
        <v>0</v>
      </c>
      <c r="Q1244" t="str">
        <f t="shared" si="140"/>
        <v>D</v>
      </c>
      <c r="R1244">
        <f t="shared" si="138"/>
        <v>2</v>
      </c>
      <c r="S1244">
        <f t="shared" si="139"/>
        <v>0</v>
      </c>
      <c r="T1244" t="s">
        <v>1753</v>
      </c>
      <c r="U1244" t="str">
        <f>VLOOKUP(T1244,Sheet3!$A$2:$B$20,2,FALSE)</f>
        <v>Mrs</v>
      </c>
    </row>
    <row r="1245" spans="1:21" x14ac:dyDescent="0.3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136"/>
        <v>S</v>
      </c>
      <c r="N1245">
        <f t="shared" si="134"/>
        <v>10.5</v>
      </c>
      <c r="O1245" s="3">
        <f t="shared" si="135"/>
        <v>25</v>
      </c>
      <c r="P1245">
        <f t="shared" si="137"/>
        <v>1</v>
      </c>
      <c r="Q1245" t="str">
        <f t="shared" si="140"/>
        <v>M</v>
      </c>
      <c r="R1245">
        <f t="shared" si="138"/>
        <v>1</v>
      </c>
      <c r="S1245">
        <f t="shared" si="139"/>
        <v>1</v>
      </c>
      <c r="T1245" t="s">
        <v>1752</v>
      </c>
      <c r="U1245" t="str">
        <f>VLOOKUP(T1245,Sheet3!$A$2:$B$20,2,FALSE)</f>
        <v>Mr</v>
      </c>
    </row>
    <row r="1246" spans="1:21" x14ac:dyDescent="0.3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136"/>
        <v>S</v>
      </c>
      <c r="N1246">
        <f t="shared" si="134"/>
        <v>73.5</v>
      </c>
      <c r="O1246" s="3">
        <f t="shared" si="135"/>
        <v>18</v>
      </c>
      <c r="P1246">
        <f t="shared" si="137"/>
        <v>1</v>
      </c>
      <c r="Q1246" t="str">
        <f t="shared" si="140"/>
        <v>M</v>
      </c>
      <c r="R1246">
        <f t="shared" si="138"/>
        <v>1</v>
      </c>
      <c r="S1246">
        <f t="shared" si="139"/>
        <v>1</v>
      </c>
      <c r="T1246" t="s">
        <v>1752</v>
      </c>
      <c r="U1246" t="str">
        <f>VLOOKUP(T1246,Sheet3!$A$2:$B$20,2,FALSE)</f>
        <v>Mr</v>
      </c>
    </row>
    <row r="1247" spans="1:21" x14ac:dyDescent="0.3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136"/>
        <v>S</v>
      </c>
      <c r="N1247">
        <f t="shared" si="134"/>
        <v>65</v>
      </c>
      <c r="O1247" s="3">
        <f t="shared" si="135"/>
        <v>49</v>
      </c>
      <c r="P1247">
        <f t="shared" si="137"/>
        <v>1</v>
      </c>
      <c r="Q1247" t="str">
        <f t="shared" si="140"/>
        <v>M</v>
      </c>
      <c r="R1247">
        <f t="shared" si="138"/>
        <v>4</v>
      </c>
      <c r="S1247">
        <f t="shared" si="139"/>
        <v>0</v>
      </c>
      <c r="T1247" t="s">
        <v>1752</v>
      </c>
      <c r="U1247" t="str">
        <f>VLOOKUP(T1247,Sheet3!$A$2:$B$20,2,FALSE)</f>
        <v>Mr</v>
      </c>
    </row>
    <row r="1248" spans="1:21" x14ac:dyDescent="0.3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136"/>
        <v>S</v>
      </c>
      <c r="N1248">
        <f t="shared" si="134"/>
        <v>20.574999999999999</v>
      </c>
      <c r="O1248" s="3">
        <f t="shared" si="135"/>
        <v>0.17</v>
      </c>
      <c r="P1248">
        <f t="shared" si="137"/>
        <v>0</v>
      </c>
      <c r="Q1248" t="str">
        <f t="shared" si="140"/>
        <v>M</v>
      </c>
      <c r="R1248">
        <f t="shared" si="138"/>
        <v>4</v>
      </c>
      <c r="S1248">
        <f t="shared" si="139"/>
        <v>0</v>
      </c>
      <c r="T1248" t="s">
        <v>1754</v>
      </c>
      <c r="U1248" t="str">
        <f>VLOOKUP(T1248,Sheet3!$A$2:$B$20,2,FALSE)</f>
        <v>Miss</v>
      </c>
    </row>
    <row r="1249" spans="1:21" x14ac:dyDescent="0.3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136"/>
        <v>S</v>
      </c>
      <c r="N1249">
        <f t="shared" si="134"/>
        <v>26</v>
      </c>
      <c r="O1249" s="3">
        <f t="shared" si="135"/>
        <v>50</v>
      </c>
      <c r="P1249">
        <f t="shared" si="137"/>
        <v>1</v>
      </c>
      <c r="Q1249" t="str">
        <f t="shared" si="140"/>
        <v>E</v>
      </c>
      <c r="R1249">
        <f t="shared" si="138"/>
        <v>1</v>
      </c>
      <c r="S1249">
        <f t="shared" si="139"/>
        <v>1</v>
      </c>
      <c r="T1249" t="s">
        <v>1752</v>
      </c>
      <c r="U1249" t="str">
        <f>VLOOKUP(T1249,Sheet3!$A$2:$B$20,2,FALSE)</f>
        <v>Mr</v>
      </c>
    </row>
    <row r="1250" spans="1:21" x14ac:dyDescent="0.3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136"/>
        <v>S</v>
      </c>
      <c r="N1250">
        <f t="shared" si="134"/>
        <v>51.479199999999999</v>
      </c>
      <c r="O1250" s="3">
        <f t="shared" si="135"/>
        <v>59</v>
      </c>
      <c r="P1250">
        <f t="shared" si="137"/>
        <v>0</v>
      </c>
      <c r="Q1250" t="str">
        <f t="shared" si="140"/>
        <v>C</v>
      </c>
      <c r="R1250">
        <f t="shared" si="138"/>
        <v>3</v>
      </c>
      <c r="S1250">
        <f t="shared" si="139"/>
        <v>0</v>
      </c>
      <c r="T1250" t="s">
        <v>1753</v>
      </c>
      <c r="U1250" t="str">
        <f>VLOOKUP(T1250,Sheet3!$A$2:$B$20,2,FALSE)</f>
        <v>Mrs</v>
      </c>
    </row>
    <row r="1251" spans="1:21" x14ac:dyDescent="0.3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136"/>
        <v>S</v>
      </c>
      <c r="N1251">
        <f t="shared" si="134"/>
        <v>7.8792</v>
      </c>
      <c r="O1251" s="3">
        <f t="shared" si="135"/>
        <v>25.962263610315187</v>
      </c>
      <c r="P1251">
        <f t="shared" si="137"/>
        <v>1</v>
      </c>
      <c r="Q1251" t="str">
        <f t="shared" si="140"/>
        <v>M</v>
      </c>
      <c r="R1251">
        <f t="shared" si="138"/>
        <v>1</v>
      </c>
      <c r="S1251">
        <f t="shared" si="139"/>
        <v>1</v>
      </c>
      <c r="T1251" t="s">
        <v>1752</v>
      </c>
      <c r="U1251" t="str">
        <f>VLOOKUP(T1251,Sheet3!$A$2:$B$20,2,FALSE)</f>
        <v>Mr</v>
      </c>
    </row>
    <row r="1252" spans="1:21" x14ac:dyDescent="0.3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136"/>
        <v>Q</v>
      </c>
      <c r="N1252">
        <f t="shared" si="134"/>
        <v>7.75</v>
      </c>
      <c r="O1252" s="3">
        <f t="shared" si="135"/>
        <v>25.962263610315187</v>
      </c>
      <c r="P1252">
        <f t="shared" si="137"/>
        <v>1</v>
      </c>
      <c r="Q1252" t="str">
        <f t="shared" si="140"/>
        <v>M</v>
      </c>
      <c r="R1252">
        <f t="shared" si="138"/>
        <v>1</v>
      </c>
      <c r="S1252">
        <f t="shared" si="139"/>
        <v>1</v>
      </c>
      <c r="T1252" t="s">
        <v>1752</v>
      </c>
      <c r="U1252" t="str">
        <f>VLOOKUP(T1252,Sheet3!$A$2:$B$20,2,FALSE)</f>
        <v>Mr</v>
      </c>
    </row>
    <row r="1253" spans="1:21" x14ac:dyDescent="0.3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136"/>
        <v>S</v>
      </c>
      <c r="N1253">
        <f t="shared" si="134"/>
        <v>15.55</v>
      </c>
      <c r="O1253" s="3">
        <f t="shared" si="135"/>
        <v>30</v>
      </c>
      <c r="P1253">
        <f t="shared" si="137"/>
        <v>0</v>
      </c>
      <c r="Q1253" t="str">
        <f t="shared" si="140"/>
        <v>M</v>
      </c>
      <c r="R1253">
        <f t="shared" si="138"/>
        <v>2</v>
      </c>
      <c r="S1253">
        <f t="shared" si="139"/>
        <v>0</v>
      </c>
      <c r="T1253" t="s">
        <v>1753</v>
      </c>
      <c r="U1253" t="str">
        <f>VLOOKUP(T1253,Sheet3!$A$2:$B$20,2,FALSE)</f>
        <v>Mrs</v>
      </c>
    </row>
    <row r="1254" spans="1:21" x14ac:dyDescent="0.3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136"/>
        <v>S</v>
      </c>
      <c r="N1254">
        <f t="shared" si="134"/>
        <v>69.55</v>
      </c>
      <c r="O1254" s="3">
        <f t="shared" si="135"/>
        <v>14.5</v>
      </c>
      <c r="P1254">
        <f t="shared" si="137"/>
        <v>1</v>
      </c>
      <c r="Q1254" t="str">
        <f t="shared" si="140"/>
        <v>M</v>
      </c>
      <c r="R1254">
        <f t="shared" si="138"/>
        <v>11</v>
      </c>
      <c r="S1254">
        <f t="shared" si="139"/>
        <v>0</v>
      </c>
      <c r="T1254" t="s">
        <v>1755</v>
      </c>
      <c r="U1254" t="str">
        <f>VLOOKUP(T1254,Sheet3!$A$2:$B$20,2,FALSE)</f>
        <v>Master</v>
      </c>
    </row>
    <row r="1255" spans="1:21" x14ac:dyDescent="0.3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136"/>
        <v>C</v>
      </c>
      <c r="N1255">
        <f t="shared" si="134"/>
        <v>37.004199999999997</v>
      </c>
      <c r="O1255" s="3">
        <f t="shared" si="135"/>
        <v>24</v>
      </c>
      <c r="P1255">
        <f t="shared" si="137"/>
        <v>0</v>
      </c>
      <c r="Q1255" t="str">
        <f t="shared" si="140"/>
        <v>M</v>
      </c>
      <c r="R1255">
        <f t="shared" si="138"/>
        <v>3</v>
      </c>
      <c r="S1255">
        <f t="shared" si="139"/>
        <v>0</v>
      </c>
      <c r="T1255" t="s">
        <v>1753</v>
      </c>
      <c r="U1255" t="str">
        <f>VLOOKUP(T1255,Sheet3!$A$2:$B$20,2,FALSE)</f>
        <v>Mrs</v>
      </c>
    </row>
    <row r="1256" spans="1:21" x14ac:dyDescent="0.3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136"/>
        <v>S</v>
      </c>
      <c r="N1256">
        <f t="shared" si="134"/>
        <v>21</v>
      </c>
      <c r="O1256" s="3">
        <f t="shared" si="135"/>
        <v>31</v>
      </c>
      <c r="P1256">
        <f t="shared" si="137"/>
        <v>0</v>
      </c>
      <c r="Q1256" t="str">
        <f t="shared" si="140"/>
        <v>M</v>
      </c>
      <c r="R1256">
        <f t="shared" si="138"/>
        <v>1</v>
      </c>
      <c r="S1256">
        <f t="shared" si="139"/>
        <v>1</v>
      </c>
      <c r="T1256" t="s">
        <v>1753</v>
      </c>
      <c r="U1256" t="str">
        <f>VLOOKUP(T1256,Sheet3!$A$2:$B$20,2,FALSE)</f>
        <v>Mrs</v>
      </c>
    </row>
    <row r="1257" spans="1:21" x14ac:dyDescent="0.3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136"/>
        <v>S</v>
      </c>
      <c r="N1257">
        <f t="shared" si="134"/>
        <v>8.6624999999999996</v>
      </c>
      <c r="O1257" s="3">
        <f t="shared" si="135"/>
        <v>27</v>
      </c>
      <c r="P1257">
        <f t="shared" si="137"/>
        <v>1</v>
      </c>
      <c r="Q1257" t="str">
        <f t="shared" si="140"/>
        <v>M</v>
      </c>
      <c r="R1257">
        <f t="shared" si="138"/>
        <v>1</v>
      </c>
      <c r="S1257">
        <f t="shared" si="139"/>
        <v>1</v>
      </c>
      <c r="T1257" t="s">
        <v>1752</v>
      </c>
      <c r="U1257" t="str">
        <f>VLOOKUP(T1257,Sheet3!$A$2:$B$20,2,FALSE)</f>
        <v>Mr</v>
      </c>
    </row>
    <row r="1258" spans="1:21" x14ac:dyDescent="0.3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136"/>
        <v>C</v>
      </c>
      <c r="N1258">
        <f t="shared" si="134"/>
        <v>55.441699999999997</v>
      </c>
      <c r="O1258" s="3">
        <f t="shared" si="135"/>
        <v>25</v>
      </c>
      <c r="P1258">
        <f t="shared" si="137"/>
        <v>0</v>
      </c>
      <c r="Q1258" t="str">
        <f t="shared" si="140"/>
        <v>E</v>
      </c>
      <c r="R1258">
        <f t="shared" si="138"/>
        <v>2</v>
      </c>
      <c r="S1258">
        <f t="shared" si="139"/>
        <v>0</v>
      </c>
      <c r="T1258" t="s">
        <v>1753</v>
      </c>
      <c r="U1258" t="str">
        <f>VLOOKUP(T1258,Sheet3!$A$2:$B$20,2,FALSE)</f>
        <v>Mrs</v>
      </c>
    </row>
    <row r="1259" spans="1:21" x14ac:dyDescent="0.3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136"/>
        <v>S</v>
      </c>
      <c r="N1259">
        <f t="shared" si="134"/>
        <v>69.55</v>
      </c>
      <c r="O1259" s="3">
        <f t="shared" si="135"/>
        <v>22.185328947368422</v>
      </c>
      <c r="P1259">
        <f t="shared" si="137"/>
        <v>0</v>
      </c>
      <c r="Q1259" t="str">
        <f t="shared" si="140"/>
        <v>M</v>
      </c>
      <c r="R1259">
        <f t="shared" si="138"/>
        <v>11</v>
      </c>
      <c r="S1259">
        <f t="shared" si="139"/>
        <v>0</v>
      </c>
      <c r="T1259" t="s">
        <v>1753</v>
      </c>
      <c r="U1259" t="str">
        <f>VLOOKUP(T1259,Sheet3!$A$2:$B$20,2,FALSE)</f>
        <v>Mrs</v>
      </c>
    </row>
    <row r="1260" spans="1:21" x14ac:dyDescent="0.3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136"/>
        <v>C</v>
      </c>
      <c r="N1260">
        <f t="shared" si="134"/>
        <v>14.458299999999999</v>
      </c>
      <c r="O1260" s="3">
        <f t="shared" si="135"/>
        <v>25.962263610315187</v>
      </c>
      <c r="P1260">
        <f t="shared" si="137"/>
        <v>1</v>
      </c>
      <c r="Q1260" t="str">
        <f t="shared" si="140"/>
        <v>M</v>
      </c>
      <c r="R1260">
        <f t="shared" si="138"/>
        <v>2</v>
      </c>
      <c r="S1260">
        <f t="shared" si="139"/>
        <v>0</v>
      </c>
      <c r="T1260" t="s">
        <v>1752</v>
      </c>
      <c r="U1260" t="str">
        <f>VLOOKUP(T1260,Sheet3!$A$2:$B$20,2,FALSE)</f>
        <v>Mr</v>
      </c>
    </row>
    <row r="1261" spans="1:21" x14ac:dyDescent="0.3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136"/>
        <v>S</v>
      </c>
      <c r="N1261">
        <f t="shared" si="134"/>
        <v>39.6875</v>
      </c>
      <c r="O1261" s="3">
        <f t="shared" si="135"/>
        <v>22</v>
      </c>
      <c r="P1261">
        <f t="shared" si="137"/>
        <v>0</v>
      </c>
      <c r="Q1261" t="str">
        <f t="shared" si="140"/>
        <v>M</v>
      </c>
      <c r="R1261">
        <f t="shared" si="138"/>
        <v>1</v>
      </c>
      <c r="S1261">
        <f t="shared" si="139"/>
        <v>1</v>
      </c>
      <c r="T1261" t="s">
        <v>1754</v>
      </c>
      <c r="U1261" t="str">
        <f>VLOOKUP(T1261,Sheet3!$A$2:$B$20,2,FALSE)</f>
        <v>Miss</v>
      </c>
    </row>
    <row r="1262" spans="1:21" x14ac:dyDescent="0.3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136"/>
        <v>C</v>
      </c>
      <c r="N1262">
        <f t="shared" si="134"/>
        <v>59.4</v>
      </c>
      <c r="O1262" s="3">
        <f t="shared" si="135"/>
        <v>45</v>
      </c>
      <c r="P1262">
        <f t="shared" si="137"/>
        <v>0</v>
      </c>
      <c r="Q1262" t="str">
        <f t="shared" si="140"/>
        <v>M</v>
      </c>
      <c r="R1262">
        <f t="shared" si="138"/>
        <v>2</v>
      </c>
      <c r="S1262">
        <f t="shared" si="139"/>
        <v>0</v>
      </c>
      <c r="T1262" t="s">
        <v>1753</v>
      </c>
      <c r="U1262" t="str">
        <f>VLOOKUP(T1262,Sheet3!$A$2:$B$20,2,FALSE)</f>
        <v>Mrs</v>
      </c>
    </row>
    <row r="1263" spans="1:21" x14ac:dyDescent="0.3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136"/>
        <v>C</v>
      </c>
      <c r="N1263">
        <f t="shared" si="134"/>
        <v>13.8583</v>
      </c>
      <c r="O1263" s="3">
        <f t="shared" si="135"/>
        <v>29</v>
      </c>
      <c r="P1263">
        <f t="shared" si="137"/>
        <v>1</v>
      </c>
      <c r="Q1263" t="str">
        <f t="shared" si="140"/>
        <v>M</v>
      </c>
      <c r="R1263">
        <f t="shared" si="138"/>
        <v>1</v>
      </c>
      <c r="S1263">
        <f t="shared" si="139"/>
        <v>1</v>
      </c>
      <c r="T1263" t="s">
        <v>1752</v>
      </c>
      <c r="U1263" t="str">
        <f>VLOOKUP(T1263,Sheet3!$A$2:$B$20,2,FALSE)</f>
        <v>Mr</v>
      </c>
    </row>
    <row r="1264" spans="1:21" x14ac:dyDescent="0.3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136"/>
        <v>S</v>
      </c>
      <c r="N1264">
        <f t="shared" si="134"/>
        <v>11.5</v>
      </c>
      <c r="O1264" s="3">
        <f t="shared" si="135"/>
        <v>21</v>
      </c>
      <c r="P1264">
        <f t="shared" si="137"/>
        <v>1</v>
      </c>
      <c r="Q1264" t="str">
        <f t="shared" si="140"/>
        <v>M</v>
      </c>
      <c r="R1264">
        <f t="shared" si="138"/>
        <v>2</v>
      </c>
      <c r="S1264">
        <f t="shared" si="139"/>
        <v>0</v>
      </c>
      <c r="T1264" t="s">
        <v>1752</v>
      </c>
      <c r="U1264" t="str">
        <f>VLOOKUP(T1264,Sheet3!$A$2:$B$20,2,FALSE)</f>
        <v>Mr</v>
      </c>
    </row>
    <row r="1265" spans="1:21" x14ac:dyDescent="0.3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136"/>
        <v>C</v>
      </c>
      <c r="N1265">
        <f t="shared" si="134"/>
        <v>134.5</v>
      </c>
      <c r="O1265" s="3">
        <f t="shared" si="135"/>
        <v>31</v>
      </c>
      <c r="P1265">
        <f t="shared" si="137"/>
        <v>0</v>
      </c>
      <c r="Q1265" t="str">
        <f t="shared" si="140"/>
        <v>E</v>
      </c>
      <c r="R1265">
        <f t="shared" si="138"/>
        <v>1</v>
      </c>
      <c r="S1265">
        <f t="shared" si="139"/>
        <v>1</v>
      </c>
      <c r="T1265" t="s">
        <v>1754</v>
      </c>
      <c r="U1265" t="str">
        <f>VLOOKUP(T1265,Sheet3!$A$2:$B$20,2,FALSE)</f>
        <v>Miss</v>
      </c>
    </row>
    <row r="1266" spans="1:21" x14ac:dyDescent="0.3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136"/>
        <v>S</v>
      </c>
      <c r="N1266">
        <f t="shared" si="134"/>
        <v>0</v>
      </c>
      <c r="O1266" s="3">
        <f t="shared" si="135"/>
        <v>49</v>
      </c>
      <c r="P1266">
        <f t="shared" si="137"/>
        <v>1</v>
      </c>
      <c r="Q1266" t="str">
        <f t="shared" si="140"/>
        <v>B</v>
      </c>
      <c r="R1266">
        <f t="shared" si="138"/>
        <v>1</v>
      </c>
      <c r="S1266">
        <f t="shared" si="139"/>
        <v>1</v>
      </c>
      <c r="T1266" t="s">
        <v>1752</v>
      </c>
      <c r="U1266" t="str">
        <f>VLOOKUP(T1266,Sheet3!$A$2:$B$20,2,FALSE)</f>
        <v>Mr</v>
      </c>
    </row>
    <row r="1267" spans="1:21" x14ac:dyDescent="0.3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136"/>
        <v>S</v>
      </c>
      <c r="N1267">
        <f t="shared" si="134"/>
        <v>13</v>
      </c>
      <c r="O1267" s="3">
        <f t="shared" si="135"/>
        <v>44</v>
      </c>
      <c r="P1267">
        <f t="shared" si="137"/>
        <v>1</v>
      </c>
      <c r="Q1267" t="str">
        <f t="shared" si="140"/>
        <v>M</v>
      </c>
      <c r="R1267">
        <f t="shared" si="138"/>
        <v>1</v>
      </c>
      <c r="S1267">
        <f t="shared" si="139"/>
        <v>1</v>
      </c>
      <c r="T1267" t="s">
        <v>1752</v>
      </c>
      <c r="U1267" t="str">
        <f>VLOOKUP(T1267,Sheet3!$A$2:$B$20,2,FALSE)</f>
        <v>Mr</v>
      </c>
    </row>
    <row r="1268" spans="1:21" x14ac:dyDescent="0.3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136"/>
        <v>S</v>
      </c>
      <c r="N1268">
        <f t="shared" si="134"/>
        <v>81.8583</v>
      </c>
      <c r="O1268" s="3">
        <f t="shared" si="135"/>
        <v>54</v>
      </c>
      <c r="P1268">
        <f t="shared" si="137"/>
        <v>0</v>
      </c>
      <c r="Q1268" t="str">
        <f t="shared" si="140"/>
        <v>A</v>
      </c>
      <c r="R1268">
        <f t="shared" si="138"/>
        <v>3</v>
      </c>
      <c r="S1268">
        <f t="shared" si="139"/>
        <v>0</v>
      </c>
      <c r="T1268" t="s">
        <v>1753</v>
      </c>
      <c r="U1268" t="str">
        <f>VLOOKUP(T1268,Sheet3!$A$2:$B$20,2,FALSE)</f>
        <v>Mrs</v>
      </c>
    </row>
    <row r="1269" spans="1:21" x14ac:dyDescent="0.3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136"/>
        <v>C</v>
      </c>
      <c r="N1269">
        <f t="shared" si="134"/>
        <v>262.375</v>
      </c>
      <c r="O1269" s="3">
        <f t="shared" si="135"/>
        <v>45</v>
      </c>
      <c r="P1269">
        <f t="shared" si="137"/>
        <v>0</v>
      </c>
      <c r="Q1269" t="str">
        <f t="shared" si="140"/>
        <v>M</v>
      </c>
      <c r="R1269">
        <f t="shared" si="138"/>
        <v>1</v>
      </c>
      <c r="S1269">
        <f t="shared" si="139"/>
        <v>1</v>
      </c>
      <c r="T1269" t="s">
        <v>1754</v>
      </c>
      <c r="U1269" t="str">
        <f>VLOOKUP(T1269,Sheet3!$A$2:$B$20,2,FALSE)</f>
        <v>Miss</v>
      </c>
    </row>
    <row r="1270" spans="1:21" x14ac:dyDescent="0.3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136"/>
        <v>S</v>
      </c>
      <c r="N1270">
        <f t="shared" si="134"/>
        <v>8.6624999999999996</v>
      </c>
      <c r="O1270" s="3">
        <f t="shared" si="135"/>
        <v>22</v>
      </c>
      <c r="P1270">
        <f t="shared" si="137"/>
        <v>0</v>
      </c>
      <c r="Q1270" t="str">
        <f t="shared" si="140"/>
        <v>M</v>
      </c>
      <c r="R1270">
        <f t="shared" si="138"/>
        <v>3</v>
      </c>
      <c r="S1270">
        <f t="shared" si="139"/>
        <v>0</v>
      </c>
      <c r="T1270" t="s">
        <v>1754</v>
      </c>
      <c r="U1270" t="str">
        <f>VLOOKUP(T1270,Sheet3!$A$2:$B$20,2,FALSE)</f>
        <v>Miss</v>
      </c>
    </row>
    <row r="1271" spans="1:21" x14ac:dyDescent="0.3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136"/>
        <v>S</v>
      </c>
      <c r="N1271">
        <f t="shared" si="134"/>
        <v>11.5</v>
      </c>
      <c r="O1271" s="3">
        <f t="shared" si="135"/>
        <v>21</v>
      </c>
      <c r="P1271">
        <f t="shared" si="137"/>
        <v>1</v>
      </c>
      <c r="Q1271" t="str">
        <f t="shared" si="140"/>
        <v>M</v>
      </c>
      <c r="R1271">
        <f t="shared" si="138"/>
        <v>1</v>
      </c>
      <c r="S1271">
        <f t="shared" si="139"/>
        <v>1</v>
      </c>
      <c r="T1271" t="s">
        <v>1752</v>
      </c>
      <c r="U1271" t="str">
        <f>VLOOKUP(T1271,Sheet3!$A$2:$B$20,2,FALSE)</f>
        <v>Mr</v>
      </c>
    </row>
    <row r="1272" spans="1:21" x14ac:dyDescent="0.3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136"/>
        <v>S</v>
      </c>
      <c r="N1272">
        <f t="shared" si="134"/>
        <v>50</v>
      </c>
      <c r="O1272" s="3">
        <f t="shared" si="135"/>
        <v>55</v>
      </c>
      <c r="P1272">
        <f t="shared" si="137"/>
        <v>1</v>
      </c>
      <c r="Q1272" t="str">
        <f t="shared" si="140"/>
        <v>C</v>
      </c>
      <c r="R1272">
        <f t="shared" si="138"/>
        <v>1</v>
      </c>
      <c r="S1272">
        <f t="shared" si="139"/>
        <v>1</v>
      </c>
      <c r="T1272" t="s">
        <v>1752</v>
      </c>
      <c r="U1272" t="str">
        <f>VLOOKUP(T1272,Sheet3!$A$2:$B$20,2,FALSE)</f>
        <v>Mr</v>
      </c>
    </row>
    <row r="1273" spans="1:21" x14ac:dyDescent="0.3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136"/>
        <v>S</v>
      </c>
      <c r="N1273">
        <f t="shared" si="134"/>
        <v>31.387499999999999</v>
      </c>
      <c r="O1273" s="3">
        <f t="shared" si="135"/>
        <v>5</v>
      </c>
      <c r="P1273">
        <f t="shared" si="137"/>
        <v>1</v>
      </c>
      <c r="Q1273" t="str">
        <f t="shared" si="140"/>
        <v>M</v>
      </c>
      <c r="R1273">
        <f t="shared" si="138"/>
        <v>7</v>
      </c>
      <c r="S1273">
        <f t="shared" si="139"/>
        <v>0</v>
      </c>
      <c r="T1273" t="s">
        <v>1755</v>
      </c>
      <c r="U1273" t="str">
        <f>VLOOKUP(T1273,Sheet3!$A$2:$B$20,2,FALSE)</f>
        <v>Master</v>
      </c>
    </row>
    <row r="1274" spans="1:21" x14ac:dyDescent="0.3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136"/>
        <v>Q</v>
      </c>
      <c r="N1274">
        <f t="shared" si="134"/>
        <v>7.75</v>
      </c>
      <c r="O1274" s="3">
        <f t="shared" si="135"/>
        <v>25.962263610315187</v>
      </c>
      <c r="P1274">
        <f t="shared" si="137"/>
        <v>1</v>
      </c>
      <c r="Q1274" t="str">
        <f t="shared" si="140"/>
        <v>M</v>
      </c>
      <c r="R1274">
        <f t="shared" si="138"/>
        <v>1</v>
      </c>
      <c r="S1274">
        <f t="shared" si="139"/>
        <v>1</v>
      </c>
      <c r="T1274" t="s">
        <v>1752</v>
      </c>
      <c r="U1274" t="str">
        <f>VLOOKUP(T1274,Sheet3!$A$2:$B$20,2,FALSE)</f>
        <v>Mr</v>
      </c>
    </row>
    <row r="1275" spans="1:21" x14ac:dyDescent="0.3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136"/>
        <v>Q</v>
      </c>
      <c r="N1275">
        <f t="shared" si="134"/>
        <v>7.8792</v>
      </c>
      <c r="O1275" s="3">
        <f t="shared" si="135"/>
        <v>26</v>
      </c>
      <c r="P1275">
        <f t="shared" si="137"/>
        <v>1</v>
      </c>
      <c r="Q1275" t="str">
        <f t="shared" si="140"/>
        <v>M</v>
      </c>
      <c r="R1275">
        <f t="shared" si="138"/>
        <v>1</v>
      </c>
      <c r="S1275">
        <f t="shared" si="139"/>
        <v>1</v>
      </c>
      <c r="T1275" t="s">
        <v>1752</v>
      </c>
      <c r="U1275" t="str">
        <f>VLOOKUP(T1275,Sheet3!$A$2:$B$20,2,FALSE)</f>
        <v>Mr</v>
      </c>
    </row>
    <row r="1276" spans="1:21" x14ac:dyDescent="0.3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136"/>
        <v>S</v>
      </c>
      <c r="N1276">
        <f t="shared" si="134"/>
        <v>14.5</v>
      </c>
      <c r="O1276" s="3">
        <f t="shared" si="135"/>
        <v>22.185328947368422</v>
      </c>
      <c r="P1276">
        <f t="shared" si="137"/>
        <v>0</v>
      </c>
      <c r="Q1276" t="str">
        <f t="shared" si="140"/>
        <v>M</v>
      </c>
      <c r="R1276">
        <f t="shared" si="138"/>
        <v>1</v>
      </c>
      <c r="S1276">
        <f t="shared" si="139"/>
        <v>1</v>
      </c>
      <c r="T1276" t="s">
        <v>1753</v>
      </c>
      <c r="U1276" t="str">
        <f>VLOOKUP(T1276,Sheet3!$A$2:$B$20,2,FALSE)</f>
        <v>Mrs</v>
      </c>
    </row>
    <row r="1277" spans="1:21" x14ac:dyDescent="0.3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136"/>
        <v>S</v>
      </c>
      <c r="N1277">
        <f t="shared" si="134"/>
        <v>16.100000000000001</v>
      </c>
      <c r="O1277" s="3">
        <f t="shared" si="135"/>
        <v>19</v>
      </c>
      <c r="P1277">
        <f t="shared" si="137"/>
        <v>0</v>
      </c>
      <c r="Q1277" t="str">
        <f t="shared" si="140"/>
        <v>M</v>
      </c>
      <c r="R1277">
        <f t="shared" si="138"/>
        <v>2</v>
      </c>
      <c r="S1277">
        <f t="shared" si="139"/>
        <v>0</v>
      </c>
      <c r="T1277" t="s">
        <v>1753</v>
      </c>
      <c r="U1277" t="str">
        <f>VLOOKUP(T1277,Sheet3!$A$2:$B$20,2,FALSE)</f>
        <v>Mrs</v>
      </c>
    </row>
    <row r="1278" spans="1:21" x14ac:dyDescent="0.3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136"/>
        <v>S</v>
      </c>
      <c r="N1278">
        <f t="shared" si="134"/>
        <v>12.875</v>
      </c>
      <c r="O1278" s="3">
        <f t="shared" si="135"/>
        <v>30.815379746835443</v>
      </c>
      <c r="P1278">
        <f t="shared" si="137"/>
        <v>1</v>
      </c>
      <c r="Q1278" t="str">
        <f t="shared" si="140"/>
        <v>M</v>
      </c>
      <c r="R1278">
        <f t="shared" si="138"/>
        <v>1</v>
      </c>
      <c r="S1278">
        <f t="shared" si="139"/>
        <v>1</v>
      </c>
      <c r="T1278" t="s">
        <v>1752</v>
      </c>
      <c r="U1278" t="str">
        <f>VLOOKUP(T1278,Sheet3!$A$2:$B$20,2,FALSE)</f>
        <v>Mr</v>
      </c>
    </row>
    <row r="1279" spans="1:21" x14ac:dyDescent="0.3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136"/>
        <v>S</v>
      </c>
      <c r="N1279">
        <f t="shared" si="134"/>
        <v>65</v>
      </c>
      <c r="O1279" s="3">
        <f t="shared" si="135"/>
        <v>24</v>
      </c>
      <c r="P1279">
        <f t="shared" si="137"/>
        <v>0</v>
      </c>
      <c r="Q1279" t="str">
        <f t="shared" si="140"/>
        <v>M</v>
      </c>
      <c r="R1279">
        <f t="shared" si="138"/>
        <v>4</v>
      </c>
      <c r="S1279">
        <f t="shared" si="139"/>
        <v>0</v>
      </c>
      <c r="T1279" t="s">
        <v>1754</v>
      </c>
      <c r="U1279" t="str">
        <f>VLOOKUP(T1279,Sheet3!$A$2:$B$20,2,FALSE)</f>
        <v>Miss</v>
      </c>
    </row>
    <row r="1280" spans="1:21" x14ac:dyDescent="0.3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136"/>
        <v>S</v>
      </c>
      <c r="N1280">
        <f t="shared" si="134"/>
        <v>7.7750000000000004</v>
      </c>
      <c r="O1280" s="3">
        <f t="shared" si="135"/>
        <v>24</v>
      </c>
      <c r="P1280">
        <f t="shared" si="137"/>
        <v>1</v>
      </c>
      <c r="Q1280" t="str">
        <f t="shared" si="140"/>
        <v>M</v>
      </c>
      <c r="R1280">
        <f t="shared" si="138"/>
        <v>1</v>
      </c>
      <c r="S1280">
        <f t="shared" si="139"/>
        <v>1</v>
      </c>
      <c r="T1280" t="s">
        <v>1752</v>
      </c>
      <c r="U1280" t="str">
        <f>VLOOKUP(T1280,Sheet3!$A$2:$B$20,2,FALSE)</f>
        <v>Mr</v>
      </c>
    </row>
    <row r="1281" spans="1:21" x14ac:dyDescent="0.3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136"/>
        <v>S</v>
      </c>
      <c r="N1281">
        <f t="shared" si="134"/>
        <v>13</v>
      </c>
      <c r="O1281" s="3">
        <f t="shared" si="135"/>
        <v>57</v>
      </c>
      <c r="P1281">
        <f t="shared" si="137"/>
        <v>1</v>
      </c>
      <c r="Q1281" t="str">
        <f t="shared" si="140"/>
        <v>M</v>
      </c>
      <c r="R1281">
        <f t="shared" si="138"/>
        <v>1</v>
      </c>
      <c r="S1281">
        <f t="shared" si="139"/>
        <v>1</v>
      </c>
      <c r="T1281" t="s">
        <v>1752</v>
      </c>
      <c r="U1281" t="str">
        <f>VLOOKUP(T1281,Sheet3!$A$2:$B$20,2,FALSE)</f>
        <v>Mr</v>
      </c>
    </row>
    <row r="1282" spans="1:21" x14ac:dyDescent="0.3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136"/>
        <v>Q</v>
      </c>
      <c r="N1282">
        <f t="shared" si="134"/>
        <v>7.75</v>
      </c>
      <c r="O1282" s="3">
        <f t="shared" si="135"/>
        <v>21</v>
      </c>
      <c r="P1282">
        <f t="shared" si="137"/>
        <v>1</v>
      </c>
      <c r="Q1282" t="str">
        <f t="shared" si="140"/>
        <v>M</v>
      </c>
      <c r="R1282">
        <f t="shared" si="138"/>
        <v>1</v>
      </c>
      <c r="S1282">
        <f t="shared" si="139"/>
        <v>1</v>
      </c>
      <c r="T1282" t="s">
        <v>1752</v>
      </c>
      <c r="U1282" t="str">
        <f>VLOOKUP(T1282,Sheet3!$A$2:$B$20,2,FALSE)</f>
        <v>Mr</v>
      </c>
    </row>
    <row r="1283" spans="1:21" x14ac:dyDescent="0.3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136"/>
        <v>S</v>
      </c>
      <c r="N1283">
        <f t="shared" ref="N1283:N1311" si="141">IF(J1283="",MEDIAN(Fare),J1283)</f>
        <v>21.074999999999999</v>
      </c>
      <c r="O1283" s="3">
        <f t="shared" ref="O1283:O1311" si="142">IF(F1283="",SUMIFS(Avg_Age,Pclass_Age,C1283,Sex_Age,E1283),F1283)</f>
        <v>6</v>
      </c>
      <c r="P1283">
        <f t="shared" si="137"/>
        <v>1</v>
      </c>
      <c r="Q1283" t="str">
        <f t="shared" si="140"/>
        <v>M</v>
      </c>
      <c r="R1283">
        <f t="shared" si="138"/>
        <v>5</v>
      </c>
      <c r="S1283">
        <f t="shared" si="139"/>
        <v>0</v>
      </c>
      <c r="T1283" t="s">
        <v>1755</v>
      </c>
      <c r="U1283" t="str">
        <f>VLOOKUP(T1283,Sheet3!$A$2:$B$20,2,FALSE)</f>
        <v>Master</v>
      </c>
    </row>
    <row r="1284" spans="1:21" x14ac:dyDescent="0.3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143">IF(L1284="","S",L1284)</f>
        <v>S</v>
      </c>
      <c r="N1284">
        <f t="shared" si="141"/>
        <v>93.5</v>
      </c>
      <c r="O1284" s="3">
        <f t="shared" si="142"/>
        <v>23</v>
      </c>
      <c r="P1284">
        <f t="shared" ref="P1284:P1311" si="144">IF(E1284="male",1,0)</f>
        <v>1</v>
      </c>
      <c r="Q1284" t="str">
        <f t="shared" si="140"/>
        <v>B</v>
      </c>
      <c r="R1284">
        <f t="shared" ref="R1284:R1311" si="145">SUM(G1284:H1284,1)</f>
        <v>1</v>
      </c>
      <c r="S1284">
        <f t="shared" ref="S1284:S1311" si="146">IF(R1284=1,1,0)</f>
        <v>1</v>
      </c>
      <c r="T1284" t="s">
        <v>1752</v>
      </c>
      <c r="U1284" t="str">
        <f>VLOOKUP(T1284,Sheet3!$A$2:$B$20,2,FALSE)</f>
        <v>Mr</v>
      </c>
    </row>
    <row r="1285" spans="1:21" x14ac:dyDescent="0.3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143"/>
        <v>S</v>
      </c>
      <c r="N1285">
        <f t="shared" si="141"/>
        <v>39.4</v>
      </c>
      <c r="O1285" s="3">
        <f t="shared" si="142"/>
        <v>51</v>
      </c>
      <c r="P1285">
        <f t="shared" si="144"/>
        <v>0</v>
      </c>
      <c r="Q1285" t="str">
        <f t="shared" ref="Q1285:Q1311" si="147">IF(K1285="","M",LEFT(K1285,1))</f>
        <v>D</v>
      </c>
      <c r="R1285">
        <f t="shared" si="145"/>
        <v>2</v>
      </c>
      <c r="S1285">
        <f t="shared" si="146"/>
        <v>0</v>
      </c>
      <c r="T1285" t="s">
        <v>1753</v>
      </c>
      <c r="U1285" t="str">
        <f>VLOOKUP(T1285,Sheet3!$A$2:$B$20,2,FALSE)</f>
        <v>Mrs</v>
      </c>
    </row>
    <row r="1286" spans="1:21" x14ac:dyDescent="0.3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143"/>
        <v>S</v>
      </c>
      <c r="N1286">
        <f t="shared" si="141"/>
        <v>20.25</v>
      </c>
      <c r="O1286" s="3">
        <f t="shared" si="142"/>
        <v>13</v>
      </c>
      <c r="P1286">
        <f t="shared" si="144"/>
        <v>1</v>
      </c>
      <c r="Q1286" t="str">
        <f t="shared" si="147"/>
        <v>M</v>
      </c>
      <c r="R1286">
        <f t="shared" si="145"/>
        <v>3</v>
      </c>
      <c r="S1286">
        <f t="shared" si="146"/>
        <v>0</v>
      </c>
      <c r="T1286" t="s">
        <v>1755</v>
      </c>
      <c r="U1286" t="str">
        <f>VLOOKUP(T1286,Sheet3!$A$2:$B$20,2,FALSE)</f>
        <v>Master</v>
      </c>
    </row>
    <row r="1287" spans="1:21" x14ac:dyDescent="0.3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143"/>
        <v>S</v>
      </c>
      <c r="N1287">
        <f t="shared" si="141"/>
        <v>10.5</v>
      </c>
      <c r="O1287" s="3">
        <f t="shared" si="142"/>
        <v>47</v>
      </c>
      <c r="P1287">
        <f t="shared" si="144"/>
        <v>1</v>
      </c>
      <c r="Q1287" t="str">
        <f t="shared" si="147"/>
        <v>M</v>
      </c>
      <c r="R1287">
        <f t="shared" si="145"/>
        <v>1</v>
      </c>
      <c r="S1287">
        <f t="shared" si="146"/>
        <v>1</v>
      </c>
      <c r="T1287" t="s">
        <v>1752</v>
      </c>
      <c r="U1287" t="str">
        <f>VLOOKUP(T1287,Sheet3!$A$2:$B$20,2,FALSE)</f>
        <v>Mr</v>
      </c>
    </row>
    <row r="1288" spans="1:21" x14ac:dyDescent="0.3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143"/>
        <v>S</v>
      </c>
      <c r="N1288">
        <f t="shared" si="141"/>
        <v>22.024999999999999</v>
      </c>
      <c r="O1288" s="3">
        <f t="shared" si="142"/>
        <v>29</v>
      </c>
      <c r="P1288">
        <f t="shared" si="144"/>
        <v>1</v>
      </c>
      <c r="Q1288" t="str">
        <f t="shared" si="147"/>
        <v>M</v>
      </c>
      <c r="R1288">
        <f t="shared" si="145"/>
        <v>5</v>
      </c>
      <c r="S1288">
        <f t="shared" si="146"/>
        <v>0</v>
      </c>
      <c r="T1288" t="s">
        <v>1752</v>
      </c>
      <c r="U1288" t="str">
        <f>VLOOKUP(T1288,Sheet3!$A$2:$B$20,2,FALSE)</f>
        <v>Mr</v>
      </c>
    </row>
    <row r="1289" spans="1:21" x14ac:dyDescent="0.3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143"/>
        <v>S</v>
      </c>
      <c r="N1289">
        <f t="shared" si="141"/>
        <v>60</v>
      </c>
      <c r="O1289" s="3">
        <f t="shared" si="142"/>
        <v>18</v>
      </c>
      <c r="P1289">
        <f t="shared" si="144"/>
        <v>0</v>
      </c>
      <c r="Q1289" t="str">
        <f t="shared" si="147"/>
        <v>C</v>
      </c>
      <c r="R1289">
        <f t="shared" si="145"/>
        <v>2</v>
      </c>
      <c r="S1289">
        <f t="shared" si="146"/>
        <v>0</v>
      </c>
      <c r="T1289" t="s">
        <v>1753</v>
      </c>
      <c r="U1289" t="str">
        <f>VLOOKUP(T1289,Sheet3!$A$2:$B$20,2,FALSE)</f>
        <v>Mrs</v>
      </c>
    </row>
    <row r="1290" spans="1:21" x14ac:dyDescent="0.3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143"/>
        <v>Q</v>
      </c>
      <c r="N1290">
        <f t="shared" si="141"/>
        <v>7.25</v>
      </c>
      <c r="O1290" s="3">
        <f t="shared" si="142"/>
        <v>24</v>
      </c>
      <c r="P1290">
        <f t="shared" si="144"/>
        <v>1</v>
      </c>
      <c r="Q1290" t="str">
        <f t="shared" si="147"/>
        <v>M</v>
      </c>
      <c r="R1290">
        <f t="shared" si="145"/>
        <v>1</v>
      </c>
      <c r="S1290">
        <f t="shared" si="146"/>
        <v>1</v>
      </c>
      <c r="T1290" t="s">
        <v>1752</v>
      </c>
      <c r="U1290" t="str">
        <f>VLOOKUP(T1290,Sheet3!$A$2:$B$20,2,FALSE)</f>
        <v>Mr</v>
      </c>
    </row>
    <row r="1291" spans="1:21" x14ac:dyDescent="0.3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143"/>
        <v>C</v>
      </c>
      <c r="N1291">
        <f t="shared" si="141"/>
        <v>79.2</v>
      </c>
      <c r="O1291" s="3">
        <f t="shared" si="142"/>
        <v>48</v>
      </c>
      <c r="P1291">
        <f t="shared" si="144"/>
        <v>0</v>
      </c>
      <c r="Q1291" t="str">
        <f t="shared" si="147"/>
        <v>B</v>
      </c>
      <c r="R1291">
        <f t="shared" si="145"/>
        <v>3</v>
      </c>
      <c r="S1291">
        <f t="shared" si="146"/>
        <v>0</v>
      </c>
      <c r="T1291" t="s">
        <v>1753</v>
      </c>
      <c r="U1291" t="str">
        <f>VLOOKUP(T1291,Sheet3!$A$2:$B$20,2,FALSE)</f>
        <v>Mrs</v>
      </c>
    </row>
    <row r="1292" spans="1:21" x14ac:dyDescent="0.3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143"/>
        <v>S</v>
      </c>
      <c r="N1292">
        <f t="shared" si="141"/>
        <v>7.7750000000000004</v>
      </c>
      <c r="O1292" s="3">
        <f t="shared" si="142"/>
        <v>22</v>
      </c>
      <c r="P1292">
        <f t="shared" si="144"/>
        <v>1</v>
      </c>
      <c r="Q1292" t="str">
        <f t="shared" si="147"/>
        <v>M</v>
      </c>
      <c r="R1292">
        <f t="shared" si="145"/>
        <v>1</v>
      </c>
      <c r="S1292">
        <f t="shared" si="146"/>
        <v>1</v>
      </c>
      <c r="T1292" t="s">
        <v>1752</v>
      </c>
      <c r="U1292" t="str">
        <f>VLOOKUP(T1292,Sheet3!$A$2:$B$20,2,FALSE)</f>
        <v>Mr</v>
      </c>
    </row>
    <row r="1293" spans="1:21" x14ac:dyDescent="0.3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143"/>
        <v>Q</v>
      </c>
      <c r="N1293">
        <f t="shared" si="141"/>
        <v>7.7332999999999998</v>
      </c>
      <c r="O1293" s="3">
        <f t="shared" si="142"/>
        <v>31</v>
      </c>
      <c r="P1293">
        <f t="shared" si="144"/>
        <v>1</v>
      </c>
      <c r="Q1293" t="str">
        <f t="shared" si="147"/>
        <v>M</v>
      </c>
      <c r="R1293">
        <f t="shared" si="145"/>
        <v>1</v>
      </c>
      <c r="S1293">
        <f t="shared" si="146"/>
        <v>1</v>
      </c>
      <c r="T1293" t="s">
        <v>1752</v>
      </c>
      <c r="U1293" t="str">
        <f>VLOOKUP(T1293,Sheet3!$A$2:$B$20,2,FALSE)</f>
        <v>Mr</v>
      </c>
    </row>
    <row r="1294" spans="1:21" x14ac:dyDescent="0.3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143"/>
        <v>S</v>
      </c>
      <c r="N1294">
        <f t="shared" si="141"/>
        <v>164.86670000000001</v>
      </c>
      <c r="O1294" s="3">
        <f t="shared" si="142"/>
        <v>30</v>
      </c>
      <c r="P1294">
        <f t="shared" si="144"/>
        <v>0</v>
      </c>
      <c r="Q1294" t="str">
        <f t="shared" si="147"/>
        <v>C</v>
      </c>
      <c r="R1294">
        <f t="shared" si="145"/>
        <v>1</v>
      </c>
      <c r="S1294">
        <f t="shared" si="146"/>
        <v>1</v>
      </c>
      <c r="T1294" t="s">
        <v>1754</v>
      </c>
      <c r="U1294" t="str">
        <f>VLOOKUP(T1294,Sheet3!$A$2:$B$20,2,FALSE)</f>
        <v>Miss</v>
      </c>
    </row>
    <row r="1295" spans="1:21" x14ac:dyDescent="0.3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143"/>
        <v>S</v>
      </c>
      <c r="N1295">
        <f t="shared" si="141"/>
        <v>21</v>
      </c>
      <c r="O1295" s="3">
        <f t="shared" si="142"/>
        <v>38</v>
      </c>
      <c r="P1295">
        <f t="shared" si="144"/>
        <v>1</v>
      </c>
      <c r="Q1295" t="str">
        <f t="shared" si="147"/>
        <v>M</v>
      </c>
      <c r="R1295">
        <f t="shared" si="145"/>
        <v>2</v>
      </c>
      <c r="S1295">
        <f t="shared" si="146"/>
        <v>0</v>
      </c>
      <c r="T1295" t="s">
        <v>1752</v>
      </c>
      <c r="U1295" t="str">
        <f>VLOOKUP(T1295,Sheet3!$A$2:$B$20,2,FALSE)</f>
        <v>Mr</v>
      </c>
    </row>
    <row r="1296" spans="1:21" x14ac:dyDescent="0.3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143"/>
        <v>C</v>
      </c>
      <c r="N1296">
        <f t="shared" si="141"/>
        <v>59.4</v>
      </c>
      <c r="O1296" s="3">
        <f t="shared" si="142"/>
        <v>22</v>
      </c>
      <c r="P1296">
        <f t="shared" si="144"/>
        <v>0</v>
      </c>
      <c r="Q1296" t="str">
        <f t="shared" si="147"/>
        <v>M</v>
      </c>
      <c r="R1296">
        <f t="shared" si="145"/>
        <v>2</v>
      </c>
      <c r="S1296">
        <f t="shared" si="146"/>
        <v>0</v>
      </c>
      <c r="T1296" t="s">
        <v>1754</v>
      </c>
      <c r="U1296" t="str">
        <f>VLOOKUP(T1296,Sheet3!$A$2:$B$20,2,FALSE)</f>
        <v>Miss</v>
      </c>
    </row>
    <row r="1297" spans="1:21" x14ac:dyDescent="0.3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143"/>
        <v>S</v>
      </c>
      <c r="N1297">
        <f t="shared" si="141"/>
        <v>47.1</v>
      </c>
      <c r="O1297" s="3">
        <f t="shared" si="142"/>
        <v>17</v>
      </c>
      <c r="P1297">
        <f t="shared" si="144"/>
        <v>1</v>
      </c>
      <c r="Q1297" t="str">
        <f t="shared" si="147"/>
        <v>M</v>
      </c>
      <c r="R1297">
        <f t="shared" si="145"/>
        <v>1</v>
      </c>
      <c r="S1297">
        <f t="shared" si="146"/>
        <v>1</v>
      </c>
      <c r="T1297" t="s">
        <v>1752</v>
      </c>
      <c r="U1297" t="str">
        <f>VLOOKUP(T1297,Sheet3!$A$2:$B$20,2,FALSE)</f>
        <v>Mr</v>
      </c>
    </row>
    <row r="1298" spans="1:21" x14ac:dyDescent="0.3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143"/>
        <v>C</v>
      </c>
      <c r="N1298">
        <f t="shared" si="141"/>
        <v>27.720800000000001</v>
      </c>
      <c r="O1298" s="3">
        <f t="shared" si="142"/>
        <v>43</v>
      </c>
      <c r="P1298">
        <f t="shared" si="144"/>
        <v>1</v>
      </c>
      <c r="Q1298" t="str">
        <f t="shared" si="147"/>
        <v>D</v>
      </c>
      <c r="R1298">
        <f t="shared" si="145"/>
        <v>2</v>
      </c>
      <c r="S1298">
        <f t="shared" si="146"/>
        <v>0</v>
      </c>
      <c r="T1298" t="s">
        <v>1752</v>
      </c>
      <c r="U1298" t="str">
        <f>VLOOKUP(T1298,Sheet3!$A$2:$B$20,2,FALSE)</f>
        <v>Mr</v>
      </c>
    </row>
    <row r="1299" spans="1:21" x14ac:dyDescent="0.3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143"/>
        <v>C</v>
      </c>
      <c r="N1299">
        <f t="shared" si="141"/>
        <v>13.862500000000001</v>
      </c>
      <c r="O1299" s="3">
        <f t="shared" si="142"/>
        <v>20</v>
      </c>
      <c r="P1299">
        <f t="shared" si="144"/>
        <v>1</v>
      </c>
      <c r="Q1299" t="str">
        <f t="shared" si="147"/>
        <v>D</v>
      </c>
      <c r="R1299">
        <f t="shared" si="145"/>
        <v>1</v>
      </c>
      <c r="S1299">
        <f t="shared" si="146"/>
        <v>1</v>
      </c>
      <c r="T1299" t="s">
        <v>1752</v>
      </c>
      <c r="U1299" t="str">
        <f>VLOOKUP(T1299,Sheet3!$A$2:$B$20,2,FALSE)</f>
        <v>Mr</v>
      </c>
    </row>
    <row r="1300" spans="1:21" x14ac:dyDescent="0.3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143"/>
        <v>S</v>
      </c>
      <c r="N1300">
        <f t="shared" si="141"/>
        <v>10.5</v>
      </c>
      <c r="O1300" s="3">
        <f t="shared" si="142"/>
        <v>23</v>
      </c>
      <c r="P1300">
        <f t="shared" si="144"/>
        <v>1</v>
      </c>
      <c r="Q1300" t="str">
        <f t="shared" si="147"/>
        <v>M</v>
      </c>
      <c r="R1300">
        <f t="shared" si="145"/>
        <v>2</v>
      </c>
      <c r="S1300">
        <f t="shared" si="146"/>
        <v>0</v>
      </c>
      <c r="T1300" t="s">
        <v>1752</v>
      </c>
      <c r="U1300" t="str">
        <f>VLOOKUP(T1300,Sheet3!$A$2:$B$20,2,FALSE)</f>
        <v>Mr</v>
      </c>
    </row>
    <row r="1301" spans="1:21" x14ac:dyDescent="0.3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143"/>
        <v>C</v>
      </c>
      <c r="N1301">
        <f t="shared" si="141"/>
        <v>211.5</v>
      </c>
      <c r="O1301" s="3">
        <f t="shared" si="142"/>
        <v>50</v>
      </c>
      <c r="P1301">
        <f t="shared" si="144"/>
        <v>1</v>
      </c>
      <c r="Q1301" t="str">
        <f t="shared" si="147"/>
        <v>C</v>
      </c>
      <c r="R1301">
        <f t="shared" si="145"/>
        <v>3</v>
      </c>
      <c r="S1301">
        <f t="shared" si="146"/>
        <v>0</v>
      </c>
      <c r="T1301" t="s">
        <v>1752</v>
      </c>
      <c r="U1301" t="str">
        <f>VLOOKUP(T1301,Sheet3!$A$2:$B$20,2,FALSE)</f>
        <v>Mr</v>
      </c>
    </row>
    <row r="1302" spans="1:21" x14ac:dyDescent="0.3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143"/>
        <v>Q</v>
      </c>
      <c r="N1302">
        <f t="shared" si="141"/>
        <v>7.7207999999999997</v>
      </c>
      <c r="O1302" s="3">
        <f t="shared" si="142"/>
        <v>22.185328947368422</v>
      </c>
      <c r="P1302">
        <f t="shared" si="144"/>
        <v>0</v>
      </c>
      <c r="Q1302" t="str">
        <f t="shared" si="147"/>
        <v>M</v>
      </c>
      <c r="R1302">
        <f t="shared" si="145"/>
        <v>1</v>
      </c>
      <c r="S1302">
        <f t="shared" si="146"/>
        <v>1</v>
      </c>
      <c r="T1302" t="s">
        <v>1754</v>
      </c>
      <c r="U1302" t="str">
        <f>VLOOKUP(T1302,Sheet3!$A$2:$B$20,2,FALSE)</f>
        <v>Miss</v>
      </c>
    </row>
    <row r="1303" spans="1:21" x14ac:dyDescent="0.3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143"/>
        <v>S</v>
      </c>
      <c r="N1303">
        <f t="shared" si="141"/>
        <v>13.775</v>
      </c>
      <c r="O1303" s="3">
        <f t="shared" si="142"/>
        <v>3</v>
      </c>
      <c r="P1303">
        <f t="shared" si="144"/>
        <v>0</v>
      </c>
      <c r="Q1303" t="str">
        <f t="shared" si="147"/>
        <v>M</v>
      </c>
      <c r="R1303">
        <f t="shared" si="145"/>
        <v>3</v>
      </c>
      <c r="S1303">
        <f t="shared" si="146"/>
        <v>0</v>
      </c>
      <c r="T1303" t="s">
        <v>1754</v>
      </c>
      <c r="U1303" t="str">
        <f>VLOOKUP(T1303,Sheet3!$A$2:$B$20,2,FALSE)</f>
        <v>Miss</v>
      </c>
    </row>
    <row r="1304" spans="1:21" x14ac:dyDescent="0.3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143"/>
        <v>Q</v>
      </c>
      <c r="N1304">
        <f t="shared" si="141"/>
        <v>7.75</v>
      </c>
      <c r="O1304" s="3">
        <f t="shared" si="142"/>
        <v>22.185328947368422</v>
      </c>
      <c r="P1304">
        <f t="shared" si="144"/>
        <v>0</v>
      </c>
      <c r="Q1304" t="str">
        <f t="shared" si="147"/>
        <v>M</v>
      </c>
      <c r="R1304">
        <f t="shared" si="145"/>
        <v>1</v>
      </c>
      <c r="S1304">
        <f t="shared" si="146"/>
        <v>1</v>
      </c>
      <c r="T1304" t="s">
        <v>1754</v>
      </c>
      <c r="U1304" t="str">
        <f>VLOOKUP(T1304,Sheet3!$A$2:$B$20,2,FALSE)</f>
        <v>Miss</v>
      </c>
    </row>
    <row r="1305" spans="1:21" x14ac:dyDescent="0.3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143"/>
        <v>Q</v>
      </c>
      <c r="N1305">
        <f t="shared" si="141"/>
        <v>90</v>
      </c>
      <c r="O1305" s="3">
        <f t="shared" si="142"/>
        <v>37</v>
      </c>
      <c r="P1305">
        <f t="shared" si="144"/>
        <v>0</v>
      </c>
      <c r="Q1305" t="str">
        <f t="shared" si="147"/>
        <v>C</v>
      </c>
      <c r="R1305">
        <f t="shared" si="145"/>
        <v>2</v>
      </c>
      <c r="S1305">
        <f t="shared" si="146"/>
        <v>0</v>
      </c>
      <c r="T1305" t="s">
        <v>1753</v>
      </c>
      <c r="U1305" t="str">
        <f>VLOOKUP(T1305,Sheet3!$A$2:$B$20,2,FALSE)</f>
        <v>Mrs</v>
      </c>
    </row>
    <row r="1306" spans="1:21" x14ac:dyDescent="0.3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143"/>
        <v>S</v>
      </c>
      <c r="N1306">
        <f t="shared" si="141"/>
        <v>7.7750000000000004</v>
      </c>
      <c r="O1306" s="3">
        <f t="shared" si="142"/>
        <v>28</v>
      </c>
      <c r="P1306">
        <f t="shared" si="144"/>
        <v>0</v>
      </c>
      <c r="Q1306" t="str">
        <f t="shared" si="147"/>
        <v>M</v>
      </c>
      <c r="R1306">
        <f t="shared" si="145"/>
        <v>1</v>
      </c>
      <c r="S1306">
        <f t="shared" si="146"/>
        <v>1</v>
      </c>
      <c r="T1306" t="s">
        <v>1754</v>
      </c>
      <c r="U1306" t="str">
        <f>VLOOKUP(T1306,Sheet3!$A$2:$B$20,2,FALSE)</f>
        <v>Miss</v>
      </c>
    </row>
    <row r="1307" spans="1:21" x14ac:dyDescent="0.3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143"/>
        <v>S</v>
      </c>
      <c r="N1307">
        <f t="shared" si="141"/>
        <v>8.0500000000000007</v>
      </c>
      <c r="O1307" s="3">
        <f t="shared" si="142"/>
        <v>25.962263610315187</v>
      </c>
      <c r="P1307">
        <f t="shared" si="144"/>
        <v>1</v>
      </c>
      <c r="Q1307" t="str">
        <f t="shared" si="147"/>
        <v>M</v>
      </c>
      <c r="R1307">
        <f t="shared" si="145"/>
        <v>1</v>
      </c>
      <c r="S1307">
        <f t="shared" si="146"/>
        <v>1</v>
      </c>
      <c r="T1307" t="s">
        <v>1752</v>
      </c>
      <c r="U1307" t="str">
        <f>VLOOKUP(T1307,Sheet3!$A$2:$B$20,2,FALSE)</f>
        <v>Mr</v>
      </c>
    </row>
    <row r="1308" spans="1:21" x14ac:dyDescent="0.3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143"/>
        <v>C</v>
      </c>
      <c r="N1308">
        <f t="shared" si="141"/>
        <v>108.9</v>
      </c>
      <c r="O1308" s="3">
        <f t="shared" si="142"/>
        <v>39</v>
      </c>
      <c r="P1308">
        <f t="shared" si="144"/>
        <v>0</v>
      </c>
      <c r="Q1308" t="str">
        <f t="shared" si="147"/>
        <v>C</v>
      </c>
      <c r="R1308">
        <f t="shared" si="145"/>
        <v>1</v>
      </c>
      <c r="S1308">
        <f t="shared" si="146"/>
        <v>1</v>
      </c>
      <c r="T1308" t="s">
        <v>1769</v>
      </c>
      <c r="U1308" t="str">
        <f>VLOOKUP(T1308,Sheet3!$A$2:$B$20,2,FALSE)</f>
        <v>Royalty</v>
      </c>
    </row>
    <row r="1309" spans="1:21" x14ac:dyDescent="0.3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143"/>
        <v>S</v>
      </c>
      <c r="N1309">
        <f t="shared" si="141"/>
        <v>7.25</v>
      </c>
      <c r="O1309" s="3">
        <f t="shared" si="142"/>
        <v>38.5</v>
      </c>
      <c r="P1309">
        <f t="shared" si="144"/>
        <v>1</v>
      </c>
      <c r="Q1309" t="str">
        <f t="shared" si="147"/>
        <v>M</v>
      </c>
      <c r="R1309">
        <f t="shared" si="145"/>
        <v>1</v>
      </c>
      <c r="S1309">
        <f t="shared" si="146"/>
        <v>1</v>
      </c>
      <c r="T1309" t="s">
        <v>1752</v>
      </c>
      <c r="U1309" t="str">
        <f>VLOOKUP(T1309,Sheet3!$A$2:$B$20,2,FALSE)</f>
        <v>Mr</v>
      </c>
    </row>
    <row r="1310" spans="1:21" x14ac:dyDescent="0.3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143"/>
        <v>S</v>
      </c>
      <c r="N1310">
        <f t="shared" si="141"/>
        <v>8.0500000000000007</v>
      </c>
      <c r="O1310" s="3">
        <f t="shared" si="142"/>
        <v>25.962263610315187</v>
      </c>
      <c r="P1310">
        <f t="shared" si="144"/>
        <v>1</v>
      </c>
      <c r="Q1310" t="str">
        <f t="shared" si="147"/>
        <v>M</v>
      </c>
      <c r="R1310">
        <f t="shared" si="145"/>
        <v>1</v>
      </c>
      <c r="S1310">
        <f t="shared" si="146"/>
        <v>1</v>
      </c>
      <c r="T1310" t="s">
        <v>1752</v>
      </c>
      <c r="U1310" t="str">
        <f>VLOOKUP(T1310,Sheet3!$A$2:$B$20,2,FALSE)</f>
        <v>Mr</v>
      </c>
    </row>
    <row r="1311" spans="1:21" x14ac:dyDescent="0.3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143"/>
        <v>C</v>
      </c>
      <c r="N1311">
        <f t="shared" si="141"/>
        <v>22.3583</v>
      </c>
      <c r="O1311" s="3">
        <f t="shared" si="142"/>
        <v>25.962263610315187</v>
      </c>
      <c r="P1311">
        <f t="shared" si="144"/>
        <v>1</v>
      </c>
      <c r="Q1311" t="str">
        <f t="shared" si="147"/>
        <v>M</v>
      </c>
      <c r="R1311">
        <f t="shared" si="145"/>
        <v>3</v>
      </c>
      <c r="S1311">
        <f t="shared" si="146"/>
        <v>0</v>
      </c>
      <c r="T1311" t="s">
        <v>1755</v>
      </c>
      <c r="U1311" t="str">
        <f>VLOOKUP(T1311,Sheet3!$A$2:$B$20,2,FALSE)</f>
        <v>Master</v>
      </c>
    </row>
  </sheetData>
  <conditionalFormatting sqref="A1:Q1">
    <cfRule type="cellIs" dxfId="0" priority="1" operator="lessThan">
      <formula>1309</formula>
    </cfRule>
  </conditionalFormatting>
  <pageMargins left="0.7" right="0.7" top="0.75" bottom="0.75" header="0.3" footer="0.3"/>
  <ignoredErrors>
    <ignoredError sqref="R3:R13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5217-ACD7-49C7-8CC0-B2F71D1D8217}">
  <dimension ref="A1:G20"/>
  <sheetViews>
    <sheetView zoomScale="130" zoomScaleNormal="130" workbookViewId="0">
      <selection activeCell="F8" sqref="F8"/>
    </sheetView>
  </sheetViews>
  <sheetFormatPr defaultRowHeight="14.4" x14ac:dyDescent="0.3"/>
  <cols>
    <col min="1" max="1" width="11.77734375" bestFit="1" customWidth="1"/>
    <col min="2" max="2" width="11.77734375" customWidth="1"/>
    <col min="6" max="6" width="10.44140625" bestFit="1" customWidth="1"/>
  </cols>
  <sheetData>
    <row r="1" spans="1:7" x14ac:dyDescent="0.3">
      <c r="C1">
        <f>SUM(C3:C20)</f>
        <v>1309</v>
      </c>
      <c r="G1">
        <f>SUM(G3:G7)</f>
        <v>1309</v>
      </c>
    </row>
    <row r="2" spans="1:7" x14ac:dyDescent="0.3">
      <c r="A2" s="2" t="s">
        <v>1770</v>
      </c>
      <c r="B2" s="2" t="s">
        <v>1772</v>
      </c>
      <c r="C2" t="s">
        <v>1736</v>
      </c>
      <c r="F2" s="2" t="s">
        <v>1772</v>
      </c>
    </row>
    <row r="3" spans="1:7" x14ac:dyDescent="0.3">
      <c r="A3" t="s">
        <v>1752</v>
      </c>
      <c r="B3" t="s">
        <v>1752</v>
      </c>
      <c r="C3">
        <f t="shared" ref="C3:C20" si="0">COUNTIFS(Title_Inter,A3)</f>
        <v>757</v>
      </c>
      <c r="F3" t="s">
        <v>1752</v>
      </c>
      <c r="G3">
        <f>COUNTIFS(Title_1,F3)</f>
        <v>757</v>
      </c>
    </row>
    <row r="4" spans="1:7" x14ac:dyDescent="0.3">
      <c r="A4" t="s">
        <v>1753</v>
      </c>
      <c r="B4" t="s">
        <v>1753</v>
      </c>
      <c r="C4">
        <f t="shared" si="0"/>
        <v>197</v>
      </c>
      <c r="F4" t="s">
        <v>1753</v>
      </c>
      <c r="G4">
        <f>COUNTIFS(Title_1,F4)</f>
        <v>198</v>
      </c>
    </row>
    <row r="5" spans="1:7" x14ac:dyDescent="0.3">
      <c r="A5" t="s">
        <v>1754</v>
      </c>
      <c r="B5" t="s">
        <v>1754</v>
      </c>
      <c r="C5">
        <f t="shared" si="0"/>
        <v>260</v>
      </c>
      <c r="F5" t="s">
        <v>1754</v>
      </c>
      <c r="G5">
        <f>COUNTIFS(Title_1,F5)</f>
        <v>264</v>
      </c>
    </row>
    <row r="6" spans="1:7" x14ac:dyDescent="0.3">
      <c r="A6" t="s">
        <v>1755</v>
      </c>
      <c r="B6" t="s">
        <v>1755</v>
      </c>
      <c r="C6">
        <f t="shared" si="0"/>
        <v>61</v>
      </c>
      <c r="F6" t="s">
        <v>1755</v>
      </c>
      <c r="G6">
        <f>COUNTIFS(Title_1,F6)</f>
        <v>61</v>
      </c>
    </row>
    <row r="7" spans="1:7" x14ac:dyDescent="0.3">
      <c r="A7" t="s">
        <v>1756</v>
      </c>
      <c r="B7" t="s">
        <v>1771</v>
      </c>
      <c r="C7">
        <f t="shared" si="0"/>
        <v>1</v>
      </c>
      <c r="F7" t="s">
        <v>1771</v>
      </c>
      <c r="G7">
        <f>COUNTIFS(Title_1,F7)</f>
        <v>29</v>
      </c>
    </row>
    <row r="8" spans="1:7" x14ac:dyDescent="0.3">
      <c r="A8" t="s">
        <v>1757</v>
      </c>
      <c r="B8" t="s">
        <v>1771</v>
      </c>
      <c r="C8">
        <f t="shared" si="0"/>
        <v>8</v>
      </c>
    </row>
    <row r="9" spans="1:7" x14ac:dyDescent="0.3">
      <c r="A9" t="s">
        <v>1758</v>
      </c>
      <c r="B9" t="s">
        <v>1771</v>
      </c>
      <c r="C9">
        <f t="shared" si="0"/>
        <v>8</v>
      </c>
    </row>
    <row r="10" spans="1:7" x14ac:dyDescent="0.3">
      <c r="A10" t="s">
        <v>1759</v>
      </c>
      <c r="B10" t="s">
        <v>1753</v>
      </c>
      <c r="C10">
        <f t="shared" si="0"/>
        <v>1</v>
      </c>
    </row>
    <row r="11" spans="1:7" x14ac:dyDescent="0.3">
      <c r="A11" t="s">
        <v>1760</v>
      </c>
      <c r="B11" t="s">
        <v>1754</v>
      </c>
      <c r="C11">
        <f t="shared" si="0"/>
        <v>2</v>
      </c>
    </row>
    <row r="12" spans="1:7" x14ac:dyDescent="0.3">
      <c r="A12" t="s">
        <v>1761</v>
      </c>
      <c r="B12" t="s">
        <v>1771</v>
      </c>
      <c r="C12">
        <f t="shared" si="0"/>
        <v>2</v>
      </c>
    </row>
    <row r="13" spans="1:7" x14ac:dyDescent="0.3">
      <c r="A13" t="s">
        <v>1762</v>
      </c>
      <c r="B13" t="s">
        <v>1771</v>
      </c>
      <c r="C13">
        <f t="shared" si="0"/>
        <v>1</v>
      </c>
    </row>
    <row r="14" spans="1:7" x14ac:dyDescent="0.3">
      <c r="A14" t="s">
        <v>1763</v>
      </c>
      <c r="B14" t="s">
        <v>1771</v>
      </c>
      <c r="C14">
        <f t="shared" si="0"/>
        <v>1</v>
      </c>
    </row>
    <row r="15" spans="1:7" x14ac:dyDescent="0.3">
      <c r="A15" t="s">
        <v>1764</v>
      </c>
      <c r="B15" t="s">
        <v>1754</v>
      </c>
      <c r="C15">
        <f t="shared" si="0"/>
        <v>2</v>
      </c>
    </row>
    <row r="16" spans="1:7" x14ac:dyDescent="0.3">
      <c r="A16" t="s">
        <v>1765</v>
      </c>
      <c r="B16" t="s">
        <v>1771</v>
      </c>
      <c r="C16">
        <f t="shared" si="0"/>
        <v>4</v>
      </c>
    </row>
    <row r="17" spans="1:3" x14ac:dyDescent="0.3">
      <c r="A17" t="s">
        <v>1766</v>
      </c>
      <c r="B17" t="s">
        <v>1771</v>
      </c>
      <c r="C17">
        <f t="shared" si="0"/>
        <v>1</v>
      </c>
    </row>
    <row r="18" spans="1:3" x14ac:dyDescent="0.3">
      <c r="A18" t="s">
        <v>1767</v>
      </c>
      <c r="B18" t="s">
        <v>1771</v>
      </c>
      <c r="C18">
        <f t="shared" si="0"/>
        <v>1</v>
      </c>
    </row>
    <row r="19" spans="1:3" x14ac:dyDescent="0.3">
      <c r="A19" t="s">
        <v>1768</v>
      </c>
      <c r="B19" t="s">
        <v>1771</v>
      </c>
      <c r="C19">
        <f t="shared" si="0"/>
        <v>1</v>
      </c>
    </row>
    <row r="20" spans="1:3" x14ac:dyDescent="0.3">
      <c r="A20" t="s">
        <v>1769</v>
      </c>
      <c r="B20" t="s">
        <v>1771</v>
      </c>
      <c r="C20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BB4F-7746-4439-A2FB-CDC0AA579FE7}">
  <dimension ref="A1:H189"/>
  <sheetViews>
    <sheetView zoomScale="140" zoomScaleNormal="140" workbookViewId="0">
      <selection activeCell="H10" sqref="G3:H10"/>
    </sheetView>
  </sheetViews>
  <sheetFormatPr defaultRowHeight="14.4" x14ac:dyDescent="0.3"/>
  <sheetData>
    <row r="1" spans="1:8" x14ac:dyDescent="0.3">
      <c r="G1">
        <v>1309</v>
      </c>
    </row>
    <row r="2" spans="1:8" x14ac:dyDescent="0.3">
      <c r="A2" t="s">
        <v>10</v>
      </c>
      <c r="G2" t="s">
        <v>1749</v>
      </c>
      <c r="H2" t="s">
        <v>1736</v>
      </c>
    </row>
    <row r="3" spans="1:8" x14ac:dyDescent="0.3">
      <c r="A3" t="s">
        <v>1742</v>
      </c>
      <c r="C3" t="s">
        <v>1742</v>
      </c>
      <c r="G3" t="s">
        <v>1742</v>
      </c>
      <c r="H3">
        <f t="shared" ref="H3:H11" si="0">COUNTIFS(Cabin_1,G3)</f>
        <v>1014</v>
      </c>
    </row>
    <row r="4" spans="1:8" x14ac:dyDescent="0.3">
      <c r="A4" t="s">
        <v>19</v>
      </c>
      <c r="B4" t="str">
        <f>LEFT(A4,1)</f>
        <v>C</v>
      </c>
      <c r="C4" t="s">
        <v>20</v>
      </c>
      <c r="D4" t="s">
        <v>1748</v>
      </c>
      <c r="G4" t="s">
        <v>20</v>
      </c>
      <c r="H4">
        <f t="shared" si="0"/>
        <v>94</v>
      </c>
    </row>
    <row r="5" spans="1:8" x14ac:dyDescent="0.3">
      <c r="A5" t="s">
        <v>24</v>
      </c>
      <c r="B5" t="str">
        <f t="shared" ref="B5:B68" si="1">LEFT(A5,1)</f>
        <v>C</v>
      </c>
      <c r="C5" t="s">
        <v>1743</v>
      </c>
      <c r="G5" t="s">
        <v>1743</v>
      </c>
      <c r="H5">
        <f t="shared" si="0"/>
        <v>41</v>
      </c>
    </row>
    <row r="6" spans="1:8" x14ac:dyDescent="0.3">
      <c r="A6" t="s">
        <v>29</v>
      </c>
      <c r="B6" t="str">
        <f t="shared" si="1"/>
        <v>E</v>
      </c>
      <c r="C6" t="s">
        <v>1744</v>
      </c>
      <c r="G6" t="s">
        <v>1744</v>
      </c>
      <c r="H6">
        <f t="shared" si="0"/>
        <v>5</v>
      </c>
    </row>
    <row r="7" spans="1:8" x14ac:dyDescent="0.3">
      <c r="A7" t="s">
        <v>35</v>
      </c>
      <c r="B7" t="str">
        <f t="shared" si="1"/>
        <v>G</v>
      </c>
      <c r="C7" t="s">
        <v>442</v>
      </c>
      <c r="G7" t="s">
        <v>442</v>
      </c>
      <c r="H7">
        <f t="shared" si="0"/>
        <v>46</v>
      </c>
    </row>
    <row r="8" spans="1:8" x14ac:dyDescent="0.3">
      <c r="A8" t="s">
        <v>37</v>
      </c>
      <c r="B8" t="str">
        <f t="shared" si="1"/>
        <v>C</v>
      </c>
      <c r="C8" t="s">
        <v>1745</v>
      </c>
      <c r="G8" t="s">
        <v>1745</v>
      </c>
      <c r="H8">
        <f t="shared" si="0"/>
        <v>22</v>
      </c>
    </row>
    <row r="9" spans="1:8" x14ac:dyDescent="0.3">
      <c r="A9" t="s">
        <v>49</v>
      </c>
      <c r="B9" t="str">
        <f t="shared" si="1"/>
        <v>D</v>
      </c>
      <c r="C9" t="s">
        <v>1746</v>
      </c>
      <c r="G9" t="s">
        <v>1746</v>
      </c>
      <c r="H9">
        <f t="shared" si="0"/>
        <v>65</v>
      </c>
    </row>
    <row r="10" spans="1:8" x14ac:dyDescent="0.3">
      <c r="A10" t="s">
        <v>52</v>
      </c>
      <c r="B10" t="str">
        <f t="shared" si="1"/>
        <v>A</v>
      </c>
      <c r="C10" t="s">
        <v>1358</v>
      </c>
      <c r="G10" t="s">
        <v>1358</v>
      </c>
      <c r="H10">
        <f t="shared" si="0"/>
        <v>21</v>
      </c>
    </row>
    <row r="11" spans="1:8" x14ac:dyDescent="0.3">
      <c r="A11" t="s">
        <v>57</v>
      </c>
      <c r="B11" t="str">
        <f t="shared" si="1"/>
        <v>C</v>
      </c>
      <c r="C11" t="s">
        <v>512</v>
      </c>
      <c r="G11" t="s">
        <v>512</v>
      </c>
      <c r="H11">
        <f t="shared" si="0"/>
        <v>1</v>
      </c>
    </row>
    <row r="12" spans="1:8" x14ac:dyDescent="0.3">
      <c r="A12" t="s">
        <v>64</v>
      </c>
      <c r="B12" t="str">
        <f t="shared" si="1"/>
        <v>B</v>
      </c>
    </row>
    <row r="13" spans="1:8" x14ac:dyDescent="0.3">
      <c r="A13" t="s">
        <v>93</v>
      </c>
      <c r="B13" t="str">
        <f t="shared" si="1"/>
        <v>D</v>
      </c>
    </row>
    <row r="14" spans="1:8" x14ac:dyDescent="0.3">
      <c r="A14" t="s">
        <v>96</v>
      </c>
      <c r="B14" t="str">
        <f t="shared" si="1"/>
        <v>B</v>
      </c>
    </row>
    <row r="15" spans="1:8" x14ac:dyDescent="0.3">
      <c r="A15" t="s">
        <v>98</v>
      </c>
      <c r="B15" t="str">
        <f t="shared" si="1"/>
        <v>C</v>
      </c>
    </row>
    <row r="16" spans="1:8" x14ac:dyDescent="0.3">
      <c r="A16" t="s">
        <v>108</v>
      </c>
      <c r="B16" t="str">
        <f t="shared" si="1"/>
        <v>B</v>
      </c>
    </row>
    <row r="17" spans="1:2" x14ac:dyDescent="0.3">
      <c r="A17" t="s">
        <v>110</v>
      </c>
      <c r="B17" t="str">
        <f t="shared" si="1"/>
        <v>C</v>
      </c>
    </row>
    <row r="18" spans="1:2" x14ac:dyDescent="0.3">
      <c r="A18" t="s">
        <v>117</v>
      </c>
      <c r="B18" t="str">
        <f t="shared" si="1"/>
        <v>F</v>
      </c>
    </row>
    <row r="19" spans="1:2" x14ac:dyDescent="0.3">
      <c r="A19" t="s">
        <v>130</v>
      </c>
      <c r="B19" t="str">
        <f t="shared" si="1"/>
        <v>F</v>
      </c>
    </row>
    <row r="20" spans="1:2" x14ac:dyDescent="0.3">
      <c r="A20" t="s">
        <v>152</v>
      </c>
      <c r="B20" t="str">
        <f t="shared" si="1"/>
        <v>E</v>
      </c>
    </row>
    <row r="21" spans="1:2" x14ac:dyDescent="0.3">
      <c r="A21" t="s">
        <v>159</v>
      </c>
      <c r="B21" t="str">
        <f t="shared" si="1"/>
        <v>A</v>
      </c>
    </row>
    <row r="22" spans="1:2" x14ac:dyDescent="0.3">
      <c r="A22" t="s">
        <v>162</v>
      </c>
      <c r="B22" t="str">
        <f t="shared" si="1"/>
        <v>D</v>
      </c>
    </row>
    <row r="23" spans="1:2" x14ac:dyDescent="0.3">
      <c r="A23" t="s">
        <v>168</v>
      </c>
      <c r="B23" t="str">
        <f t="shared" si="1"/>
        <v>D</v>
      </c>
    </row>
    <row r="24" spans="1:2" x14ac:dyDescent="0.3">
      <c r="A24" t="s">
        <v>177</v>
      </c>
      <c r="B24" t="str">
        <f t="shared" si="1"/>
        <v>C</v>
      </c>
    </row>
    <row r="25" spans="1:2" x14ac:dyDescent="0.3">
      <c r="A25" t="s">
        <v>188</v>
      </c>
      <c r="B25" t="str">
        <f t="shared" si="1"/>
        <v>B</v>
      </c>
    </row>
    <row r="26" spans="1:2" x14ac:dyDescent="0.3">
      <c r="A26" t="s">
        <v>195</v>
      </c>
      <c r="B26" t="str">
        <f t="shared" si="1"/>
        <v>E</v>
      </c>
    </row>
    <row r="27" spans="1:2" x14ac:dyDescent="0.3">
      <c r="A27" t="s">
        <v>202</v>
      </c>
      <c r="B27" t="str">
        <f t="shared" si="1"/>
        <v>F</v>
      </c>
    </row>
    <row r="28" spans="1:2" x14ac:dyDescent="0.3">
      <c r="A28" t="s">
        <v>215</v>
      </c>
      <c r="B28" t="str">
        <f t="shared" si="1"/>
        <v>D</v>
      </c>
    </row>
    <row r="29" spans="1:2" x14ac:dyDescent="0.3">
      <c r="A29" t="s">
        <v>220</v>
      </c>
      <c r="B29" t="str">
        <f t="shared" si="1"/>
        <v>B</v>
      </c>
    </row>
    <row r="30" spans="1:2" x14ac:dyDescent="0.3">
      <c r="A30" t="s">
        <v>232</v>
      </c>
      <c r="B30" t="str">
        <f t="shared" si="1"/>
        <v>F</v>
      </c>
    </row>
    <row r="31" spans="1:2" x14ac:dyDescent="0.3">
      <c r="A31" t="s">
        <v>237</v>
      </c>
      <c r="B31" t="str">
        <f t="shared" si="1"/>
        <v>C</v>
      </c>
    </row>
    <row r="32" spans="1:2" x14ac:dyDescent="0.3">
      <c r="A32" t="s">
        <v>260</v>
      </c>
      <c r="B32" t="str">
        <f t="shared" si="1"/>
        <v>E</v>
      </c>
    </row>
    <row r="33" spans="1:2" x14ac:dyDescent="0.3">
      <c r="A33" t="s">
        <v>266</v>
      </c>
      <c r="B33" t="str">
        <f t="shared" si="1"/>
        <v>B</v>
      </c>
    </row>
    <row r="34" spans="1:2" x14ac:dyDescent="0.3">
      <c r="A34" t="s">
        <v>272</v>
      </c>
      <c r="B34" t="str">
        <f t="shared" si="1"/>
        <v>A</v>
      </c>
    </row>
    <row r="35" spans="1:2" x14ac:dyDescent="0.3">
      <c r="A35" t="s">
        <v>277</v>
      </c>
      <c r="B35" t="str">
        <f t="shared" si="1"/>
        <v>C</v>
      </c>
    </row>
    <row r="36" spans="1:2" x14ac:dyDescent="0.3">
      <c r="A36" t="s">
        <v>286</v>
      </c>
      <c r="B36" t="str">
        <f t="shared" si="1"/>
        <v>F</v>
      </c>
    </row>
    <row r="37" spans="1:2" x14ac:dyDescent="0.3">
      <c r="A37" t="s">
        <v>289</v>
      </c>
      <c r="B37" t="str">
        <f t="shared" si="1"/>
        <v>A</v>
      </c>
    </row>
    <row r="38" spans="1:2" x14ac:dyDescent="0.3">
      <c r="A38" t="s">
        <v>300</v>
      </c>
      <c r="B38" t="str">
        <f t="shared" si="1"/>
        <v>B</v>
      </c>
    </row>
    <row r="39" spans="1:2" x14ac:dyDescent="0.3">
      <c r="A39" t="s">
        <v>302</v>
      </c>
      <c r="B39" t="str">
        <f t="shared" si="1"/>
        <v>B</v>
      </c>
    </row>
    <row r="40" spans="1:2" x14ac:dyDescent="0.3">
      <c r="A40" t="s">
        <v>318</v>
      </c>
      <c r="B40" t="str">
        <f t="shared" si="1"/>
        <v>A</v>
      </c>
    </row>
    <row r="41" spans="1:2" x14ac:dyDescent="0.3">
      <c r="A41" t="s">
        <v>328</v>
      </c>
      <c r="B41" t="str">
        <f t="shared" si="1"/>
        <v>D</v>
      </c>
    </row>
    <row r="42" spans="1:2" x14ac:dyDescent="0.3">
      <c r="A42" t="s">
        <v>333</v>
      </c>
      <c r="B42" t="str">
        <f t="shared" si="1"/>
        <v>D</v>
      </c>
    </row>
    <row r="43" spans="1:2" x14ac:dyDescent="0.3">
      <c r="A43" t="s">
        <v>342</v>
      </c>
      <c r="B43" t="str">
        <f t="shared" si="1"/>
        <v>C</v>
      </c>
    </row>
    <row r="44" spans="1:2" x14ac:dyDescent="0.3">
      <c r="A44" t="s">
        <v>373</v>
      </c>
      <c r="B44" t="str">
        <f t="shared" si="1"/>
        <v>C</v>
      </c>
    </row>
    <row r="45" spans="1:2" x14ac:dyDescent="0.3">
      <c r="A45" t="s">
        <v>377</v>
      </c>
      <c r="B45" t="str">
        <f t="shared" si="1"/>
        <v>D</v>
      </c>
    </row>
    <row r="46" spans="1:2" x14ac:dyDescent="0.3">
      <c r="A46" t="s">
        <v>382</v>
      </c>
      <c r="B46" t="str">
        <f t="shared" si="1"/>
        <v>C</v>
      </c>
    </row>
    <row r="47" spans="1:2" x14ac:dyDescent="0.3">
      <c r="A47" t="s">
        <v>390</v>
      </c>
      <c r="B47" t="str">
        <f t="shared" si="1"/>
        <v>B</v>
      </c>
    </row>
    <row r="48" spans="1:2" x14ac:dyDescent="0.3">
      <c r="A48" t="s">
        <v>397</v>
      </c>
      <c r="B48" t="str">
        <f t="shared" si="1"/>
        <v>E</v>
      </c>
    </row>
    <row r="49" spans="1:2" x14ac:dyDescent="0.3">
      <c r="A49" t="s">
        <v>399</v>
      </c>
      <c r="B49" t="str">
        <f t="shared" si="1"/>
        <v>B</v>
      </c>
    </row>
    <row r="50" spans="1:2" x14ac:dyDescent="0.3">
      <c r="A50" t="s">
        <v>407</v>
      </c>
      <c r="B50" t="str">
        <f t="shared" si="1"/>
        <v>C</v>
      </c>
    </row>
    <row r="51" spans="1:2" x14ac:dyDescent="0.3">
      <c r="A51" t="s">
        <v>410</v>
      </c>
      <c r="B51" t="str">
        <f t="shared" si="1"/>
        <v>C</v>
      </c>
    </row>
    <row r="52" spans="1:2" x14ac:dyDescent="0.3">
      <c r="A52" t="s">
        <v>416</v>
      </c>
      <c r="B52" t="str">
        <f t="shared" si="1"/>
        <v>C</v>
      </c>
    </row>
    <row r="53" spans="1:2" x14ac:dyDescent="0.3">
      <c r="A53" t="s">
        <v>419</v>
      </c>
      <c r="B53" t="str">
        <f t="shared" si="1"/>
        <v>D</v>
      </c>
    </row>
    <row r="54" spans="1:2" x14ac:dyDescent="0.3">
      <c r="A54" t="s">
        <v>431</v>
      </c>
      <c r="B54" t="str">
        <f t="shared" si="1"/>
        <v>A</v>
      </c>
    </row>
    <row r="55" spans="1:2" x14ac:dyDescent="0.3">
      <c r="A55" t="s">
        <v>439</v>
      </c>
      <c r="B55" t="str">
        <f t="shared" si="1"/>
        <v>B</v>
      </c>
    </row>
    <row r="56" spans="1:2" x14ac:dyDescent="0.3">
      <c r="A56" t="s">
        <v>442</v>
      </c>
      <c r="B56" t="str">
        <f t="shared" si="1"/>
        <v>D</v>
      </c>
    </row>
    <row r="57" spans="1:2" x14ac:dyDescent="0.3">
      <c r="A57" t="s">
        <v>449</v>
      </c>
      <c r="B57" t="str">
        <f t="shared" si="1"/>
        <v>C</v>
      </c>
    </row>
    <row r="58" spans="1:2" x14ac:dyDescent="0.3">
      <c r="A58" t="s">
        <v>451</v>
      </c>
      <c r="B58" t="str">
        <f t="shared" si="1"/>
        <v>C</v>
      </c>
    </row>
    <row r="59" spans="1:2" x14ac:dyDescent="0.3">
      <c r="A59" t="s">
        <v>463</v>
      </c>
      <c r="B59" t="str">
        <f t="shared" si="1"/>
        <v>C</v>
      </c>
    </row>
    <row r="60" spans="1:2" x14ac:dyDescent="0.3">
      <c r="A60" t="s">
        <v>468</v>
      </c>
      <c r="B60" t="str">
        <f t="shared" si="1"/>
        <v>E</v>
      </c>
    </row>
    <row r="61" spans="1:2" x14ac:dyDescent="0.3">
      <c r="A61" t="s">
        <v>470</v>
      </c>
      <c r="B61" t="str">
        <f t="shared" si="1"/>
        <v>C</v>
      </c>
    </row>
    <row r="62" spans="1:2" x14ac:dyDescent="0.3">
      <c r="A62" t="s">
        <v>473</v>
      </c>
      <c r="B62" t="str">
        <f t="shared" si="1"/>
        <v>B</v>
      </c>
    </row>
    <row r="63" spans="1:2" x14ac:dyDescent="0.3">
      <c r="A63" t="s">
        <v>482</v>
      </c>
      <c r="B63" t="str">
        <f t="shared" si="1"/>
        <v>C</v>
      </c>
    </row>
    <row r="64" spans="1:2" x14ac:dyDescent="0.3">
      <c r="A64" t="s">
        <v>484</v>
      </c>
      <c r="B64" t="str">
        <f t="shared" si="1"/>
        <v>E</v>
      </c>
    </row>
    <row r="65" spans="1:2" x14ac:dyDescent="0.3">
      <c r="A65" t="s">
        <v>492</v>
      </c>
      <c r="B65" t="str">
        <f t="shared" si="1"/>
        <v>C</v>
      </c>
    </row>
    <row r="66" spans="1:2" x14ac:dyDescent="0.3">
      <c r="A66" t="s">
        <v>497</v>
      </c>
      <c r="B66" t="str">
        <f t="shared" si="1"/>
        <v>B</v>
      </c>
    </row>
    <row r="67" spans="1:2" x14ac:dyDescent="0.3">
      <c r="A67" t="s">
        <v>500</v>
      </c>
      <c r="B67" t="str">
        <f t="shared" si="1"/>
        <v>C</v>
      </c>
    </row>
    <row r="68" spans="1:2" x14ac:dyDescent="0.3">
      <c r="A68" t="s">
        <v>502</v>
      </c>
      <c r="B68" t="str">
        <f t="shared" si="1"/>
        <v>C</v>
      </c>
    </row>
    <row r="69" spans="1:2" x14ac:dyDescent="0.3">
      <c r="A69" t="s">
        <v>509</v>
      </c>
      <c r="B69" t="str">
        <f t="shared" ref="B69:B132" si="2">LEFT(A69,1)</f>
        <v>E</v>
      </c>
    </row>
    <row r="70" spans="1:2" x14ac:dyDescent="0.3">
      <c r="A70" t="s">
        <v>512</v>
      </c>
      <c r="B70" t="str">
        <f t="shared" si="2"/>
        <v>T</v>
      </c>
    </row>
    <row r="71" spans="1:2" x14ac:dyDescent="0.3">
      <c r="A71" t="s">
        <v>526</v>
      </c>
      <c r="B71" t="str">
        <f t="shared" si="2"/>
        <v>C</v>
      </c>
    </row>
    <row r="72" spans="1:2" x14ac:dyDescent="0.3">
      <c r="A72" t="s">
        <v>545</v>
      </c>
      <c r="B72" t="str">
        <f t="shared" si="2"/>
        <v>D</v>
      </c>
    </row>
    <row r="73" spans="1:2" x14ac:dyDescent="0.3">
      <c r="A73" t="s">
        <v>550</v>
      </c>
      <c r="B73" t="str">
        <f t="shared" si="2"/>
        <v>B</v>
      </c>
    </row>
    <row r="74" spans="1:2" x14ac:dyDescent="0.3">
      <c r="A74" t="s">
        <v>552</v>
      </c>
      <c r="B74" t="str">
        <f t="shared" si="2"/>
        <v>E</v>
      </c>
    </row>
    <row r="75" spans="1:2" x14ac:dyDescent="0.3">
      <c r="A75" t="s">
        <v>561</v>
      </c>
      <c r="B75" t="str">
        <f t="shared" si="2"/>
        <v>C</v>
      </c>
    </row>
    <row r="76" spans="1:2" x14ac:dyDescent="0.3">
      <c r="A76" t="s">
        <v>578</v>
      </c>
      <c r="B76" t="str">
        <f t="shared" si="2"/>
        <v>B</v>
      </c>
    </row>
    <row r="77" spans="1:2" x14ac:dyDescent="0.3">
      <c r="A77" t="s">
        <v>623</v>
      </c>
      <c r="B77" t="str">
        <f t="shared" si="2"/>
        <v>E</v>
      </c>
    </row>
    <row r="78" spans="1:2" x14ac:dyDescent="0.3">
      <c r="A78" t="s">
        <v>631</v>
      </c>
      <c r="B78" t="str">
        <f t="shared" si="2"/>
        <v>E</v>
      </c>
    </row>
    <row r="79" spans="1:2" x14ac:dyDescent="0.3">
      <c r="A79" t="s">
        <v>644</v>
      </c>
      <c r="B79" t="str">
        <f t="shared" si="2"/>
        <v>A</v>
      </c>
    </row>
    <row r="80" spans="1:2" x14ac:dyDescent="0.3">
      <c r="A80" t="s">
        <v>649</v>
      </c>
      <c r="B80" t="str">
        <f t="shared" si="2"/>
        <v>C</v>
      </c>
    </row>
    <row r="81" spans="1:2" x14ac:dyDescent="0.3">
      <c r="A81" t="s">
        <v>653</v>
      </c>
      <c r="B81" t="str">
        <f t="shared" si="2"/>
        <v>C</v>
      </c>
    </row>
    <row r="82" spans="1:2" x14ac:dyDescent="0.3">
      <c r="A82" t="s">
        <v>655</v>
      </c>
      <c r="B82" t="str">
        <f t="shared" si="2"/>
        <v>C</v>
      </c>
    </row>
    <row r="83" spans="1:2" x14ac:dyDescent="0.3">
      <c r="A83" t="s">
        <v>660</v>
      </c>
      <c r="B83" t="str">
        <f t="shared" si="2"/>
        <v>E</v>
      </c>
    </row>
    <row r="84" spans="1:2" x14ac:dyDescent="0.3">
      <c r="A84" t="s">
        <v>662</v>
      </c>
      <c r="B84" t="str">
        <f t="shared" si="2"/>
        <v>D</v>
      </c>
    </row>
    <row r="85" spans="1:2" x14ac:dyDescent="0.3">
      <c r="A85" t="s">
        <v>667</v>
      </c>
      <c r="B85" t="str">
        <f t="shared" si="2"/>
        <v>E</v>
      </c>
    </row>
    <row r="86" spans="1:2" x14ac:dyDescent="0.3">
      <c r="A86" t="s">
        <v>670</v>
      </c>
      <c r="B86" t="str">
        <f t="shared" si="2"/>
        <v>E</v>
      </c>
    </row>
    <row r="87" spans="1:2" x14ac:dyDescent="0.3">
      <c r="A87" t="s">
        <v>687</v>
      </c>
      <c r="B87" t="str">
        <f t="shared" si="2"/>
        <v>A</v>
      </c>
    </row>
    <row r="88" spans="1:2" x14ac:dyDescent="0.3">
      <c r="A88" t="s">
        <v>701</v>
      </c>
      <c r="B88" t="str">
        <f t="shared" si="2"/>
        <v>B</v>
      </c>
    </row>
    <row r="89" spans="1:2" x14ac:dyDescent="0.3">
      <c r="A89" t="s">
        <v>709</v>
      </c>
      <c r="B89" t="str">
        <f t="shared" si="2"/>
        <v>C</v>
      </c>
    </row>
    <row r="90" spans="1:2" x14ac:dyDescent="0.3">
      <c r="A90" t="s">
        <v>716</v>
      </c>
      <c r="B90" t="str">
        <f t="shared" si="2"/>
        <v>D</v>
      </c>
    </row>
    <row r="91" spans="1:2" x14ac:dyDescent="0.3">
      <c r="A91" t="s">
        <v>726</v>
      </c>
      <c r="B91" t="str">
        <f t="shared" si="2"/>
        <v>B</v>
      </c>
    </row>
    <row r="92" spans="1:2" x14ac:dyDescent="0.3">
      <c r="A92" t="s">
        <v>738</v>
      </c>
      <c r="B92" t="str">
        <f t="shared" si="2"/>
        <v>E</v>
      </c>
    </row>
    <row r="93" spans="1:2" x14ac:dyDescent="0.3">
      <c r="A93" t="s">
        <v>743</v>
      </c>
      <c r="B93" t="str">
        <f t="shared" si="2"/>
        <v>D</v>
      </c>
    </row>
    <row r="94" spans="1:2" x14ac:dyDescent="0.3">
      <c r="A94" t="s">
        <v>750</v>
      </c>
      <c r="B94" t="str">
        <f t="shared" si="2"/>
        <v>B</v>
      </c>
    </row>
    <row r="95" spans="1:2" x14ac:dyDescent="0.3">
      <c r="A95" t="s">
        <v>760</v>
      </c>
      <c r="B95" t="str">
        <f t="shared" si="2"/>
        <v>C</v>
      </c>
    </row>
    <row r="96" spans="1:2" x14ac:dyDescent="0.3">
      <c r="A96" t="s">
        <v>770</v>
      </c>
      <c r="B96" t="str">
        <f t="shared" si="2"/>
        <v>B</v>
      </c>
    </row>
    <row r="97" spans="1:2" x14ac:dyDescent="0.3">
      <c r="A97" t="s">
        <v>775</v>
      </c>
      <c r="B97" t="str">
        <f t="shared" si="2"/>
        <v>B</v>
      </c>
    </row>
    <row r="98" spans="1:2" x14ac:dyDescent="0.3">
      <c r="A98" t="s">
        <v>778</v>
      </c>
      <c r="B98" t="str">
        <f t="shared" si="2"/>
        <v>B</v>
      </c>
    </row>
    <row r="99" spans="1:2" x14ac:dyDescent="0.3">
      <c r="A99" t="s">
        <v>783</v>
      </c>
      <c r="B99" t="str">
        <f t="shared" si="2"/>
        <v>C</v>
      </c>
    </row>
    <row r="100" spans="1:2" x14ac:dyDescent="0.3">
      <c r="A100" t="s">
        <v>791</v>
      </c>
      <c r="B100" t="str">
        <f t="shared" si="2"/>
        <v>C</v>
      </c>
    </row>
    <row r="101" spans="1:2" x14ac:dyDescent="0.3">
      <c r="A101" t="s">
        <v>798</v>
      </c>
      <c r="B101" t="str">
        <f t="shared" si="2"/>
        <v>A</v>
      </c>
    </row>
    <row r="102" spans="1:2" x14ac:dyDescent="0.3">
      <c r="A102" t="s">
        <v>818</v>
      </c>
      <c r="B102" t="str">
        <f t="shared" si="2"/>
        <v>C</v>
      </c>
    </row>
    <row r="103" spans="1:2" x14ac:dyDescent="0.3">
      <c r="A103" t="s">
        <v>832</v>
      </c>
      <c r="B103" t="str">
        <f t="shared" si="2"/>
        <v>C</v>
      </c>
    </row>
    <row r="104" spans="1:2" x14ac:dyDescent="0.3">
      <c r="A104" t="s">
        <v>835</v>
      </c>
      <c r="B104" t="str">
        <f t="shared" si="2"/>
        <v>A</v>
      </c>
    </row>
    <row r="105" spans="1:2" x14ac:dyDescent="0.3">
      <c r="A105" t="s">
        <v>838</v>
      </c>
      <c r="B105" t="str">
        <f t="shared" si="2"/>
        <v>E</v>
      </c>
    </row>
    <row r="106" spans="1:2" x14ac:dyDescent="0.3">
      <c r="A106" t="s">
        <v>841</v>
      </c>
      <c r="B106" t="str">
        <f t="shared" si="2"/>
        <v>B</v>
      </c>
    </row>
    <row r="107" spans="1:2" x14ac:dyDescent="0.3">
      <c r="A107" t="s">
        <v>858</v>
      </c>
      <c r="B107" t="str">
        <f t="shared" si="2"/>
        <v>A</v>
      </c>
    </row>
    <row r="108" spans="1:2" x14ac:dyDescent="0.3">
      <c r="A108" t="s">
        <v>882</v>
      </c>
      <c r="B108" t="str">
        <f t="shared" si="2"/>
        <v>D</v>
      </c>
    </row>
    <row r="109" spans="1:2" x14ac:dyDescent="0.3">
      <c r="A109" t="s">
        <v>887</v>
      </c>
      <c r="B109" t="str">
        <f t="shared" si="2"/>
        <v>D</v>
      </c>
    </row>
    <row r="110" spans="1:2" x14ac:dyDescent="0.3">
      <c r="A110" t="s">
        <v>890</v>
      </c>
      <c r="B110" t="str">
        <f t="shared" si="2"/>
        <v>D</v>
      </c>
    </row>
    <row r="111" spans="1:2" x14ac:dyDescent="0.3">
      <c r="A111" t="s">
        <v>894</v>
      </c>
      <c r="B111" t="str">
        <f t="shared" si="2"/>
        <v>A</v>
      </c>
    </row>
    <row r="112" spans="1:2" x14ac:dyDescent="0.3">
      <c r="A112" t="s">
        <v>897</v>
      </c>
      <c r="B112" t="str">
        <f t="shared" si="2"/>
        <v>B</v>
      </c>
    </row>
    <row r="113" spans="1:2" x14ac:dyDescent="0.3">
      <c r="A113" t="s">
        <v>914</v>
      </c>
      <c r="B113" t="str">
        <f t="shared" si="2"/>
        <v>A</v>
      </c>
    </row>
    <row r="114" spans="1:2" x14ac:dyDescent="0.3">
      <c r="A114" t="s">
        <v>929</v>
      </c>
      <c r="B114" t="str">
        <f t="shared" si="2"/>
        <v>D</v>
      </c>
    </row>
    <row r="115" spans="1:2" x14ac:dyDescent="0.3">
      <c r="A115" t="s">
        <v>933</v>
      </c>
      <c r="B115" t="str">
        <f t="shared" si="2"/>
        <v>E</v>
      </c>
    </row>
    <row r="116" spans="1:2" x14ac:dyDescent="0.3">
      <c r="A116" t="s">
        <v>943</v>
      </c>
      <c r="B116" t="str">
        <f t="shared" si="2"/>
        <v>C</v>
      </c>
    </row>
    <row r="117" spans="1:2" x14ac:dyDescent="0.3">
      <c r="A117" t="s">
        <v>947</v>
      </c>
      <c r="B117" t="str">
        <f t="shared" si="2"/>
        <v>B</v>
      </c>
    </row>
    <row r="118" spans="1:2" x14ac:dyDescent="0.3">
      <c r="A118" t="s">
        <v>957</v>
      </c>
      <c r="B118" t="str">
        <f t="shared" si="2"/>
        <v>B</v>
      </c>
    </row>
    <row r="119" spans="1:2" x14ac:dyDescent="0.3">
      <c r="A119" t="s">
        <v>960</v>
      </c>
      <c r="B119" t="str">
        <f t="shared" si="2"/>
        <v>D</v>
      </c>
    </row>
    <row r="120" spans="1:2" x14ac:dyDescent="0.3">
      <c r="A120" t="s">
        <v>969</v>
      </c>
      <c r="B120" t="str">
        <f t="shared" si="2"/>
        <v>B</v>
      </c>
    </row>
    <row r="121" spans="1:2" x14ac:dyDescent="0.3">
      <c r="A121" t="s">
        <v>971</v>
      </c>
      <c r="B121" t="str">
        <f t="shared" si="2"/>
        <v>B</v>
      </c>
    </row>
    <row r="122" spans="1:2" x14ac:dyDescent="0.3">
      <c r="A122" t="s">
        <v>981</v>
      </c>
      <c r="B122" t="str">
        <f t="shared" si="2"/>
        <v>F</v>
      </c>
    </row>
    <row r="123" spans="1:2" x14ac:dyDescent="0.3">
      <c r="A123" t="s">
        <v>983</v>
      </c>
      <c r="B123" t="str">
        <f t="shared" si="2"/>
        <v>C</v>
      </c>
    </row>
    <row r="124" spans="1:2" x14ac:dyDescent="0.3">
      <c r="A124" t="s">
        <v>986</v>
      </c>
      <c r="B124" t="str">
        <f t="shared" si="2"/>
        <v>E</v>
      </c>
    </row>
    <row r="125" spans="1:2" x14ac:dyDescent="0.3">
      <c r="A125" t="s">
        <v>998</v>
      </c>
      <c r="B125" t="str">
        <f t="shared" si="2"/>
        <v>C</v>
      </c>
    </row>
    <row r="126" spans="1:2" x14ac:dyDescent="0.3">
      <c r="A126" t="s">
        <v>1005</v>
      </c>
      <c r="B126" t="str">
        <f t="shared" si="2"/>
        <v>C</v>
      </c>
    </row>
    <row r="127" spans="1:2" x14ac:dyDescent="0.3">
      <c r="A127" t="s">
        <v>1014</v>
      </c>
      <c r="B127" t="str">
        <f t="shared" si="2"/>
        <v>E</v>
      </c>
    </row>
    <row r="128" spans="1:2" x14ac:dyDescent="0.3">
      <c r="A128" t="s">
        <v>1029</v>
      </c>
      <c r="B128" t="str">
        <f t="shared" si="2"/>
        <v>B</v>
      </c>
    </row>
    <row r="129" spans="1:2" x14ac:dyDescent="0.3">
      <c r="A129" t="s">
        <v>1033</v>
      </c>
      <c r="B129" t="str">
        <f t="shared" si="2"/>
        <v>D</v>
      </c>
    </row>
    <row r="130" spans="1:2" x14ac:dyDescent="0.3">
      <c r="A130" t="s">
        <v>1035</v>
      </c>
      <c r="B130" t="str">
        <f t="shared" si="2"/>
        <v>C</v>
      </c>
    </row>
    <row r="131" spans="1:2" x14ac:dyDescent="0.3">
      <c r="A131" t="s">
        <v>1044</v>
      </c>
      <c r="B131" t="str">
        <f t="shared" si="2"/>
        <v>D</v>
      </c>
    </row>
    <row r="132" spans="1:2" x14ac:dyDescent="0.3">
      <c r="A132" t="s">
        <v>1048</v>
      </c>
      <c r="B132" t="str">
        <f t="shared" si="2"/>
        <v>E</v>
      </c>
    </row>
    <row r="133" spans="1:2" x14ac:dyDescent="0.3">
      <c r="A133" t="s">
        <v>1064</v>
      </c>
      <c r="B133" t="str">
        <f t="shared" ref="B133:B189" si="3">LEFT(A133,1)</f>
        <v>D</v>
      </c>
    </row>
    <row r="134" spans="1:2" x14ac:dyDescent="0.3">
      <c r="A134" t="s">
        <v>1073</v>
      </c>
      <c r="B134" t="str">
        <f t="shared" si="3"/>
        <v>E</v>
      </c>
    </row>
    <row r="135" spans="1:2" x14ac:dyDescent="0.3">
      <c r="A135" t="s">
        <v>1078</v>
      </c>
      <c r="B135" t="str">
        <f t="shared" si="3"/>
        <v>F</v>
      </c>
    </row>
    <row r="136" spans="1:2" x14ac:dyDescent="0.3">
      <c r="A136" t="s">
        <v>1082</v>
      </c>
      <c r="B136" t="str">
        <f t="shared" si="3"/>
        <v>B</v>
      </c>
    </row>
    <row r="137" spans="1:2" x14ac:dyDescent="0.3">
      <c r="A137" t="s">
        <v>1086</v>
      </c>
      <c r="B137" t="str">
        <f t="shared" si="3"/>
        <v>D</v>
      </c>
    </row>
    <row r="138" spans="1:2" x14ac:dyDescent="0.3">
      <c r="A138" t="s">
        <v>1096</v>
      </c>
      <c r="B138" t="str">
        <f t="shared" si="3"/>
        <v>B</v>
      </c>
    </row>
    <row r="139" spans="1:2" x14ac:dyDescent="0.3">
      <c r="A139" t="s">
        <v>1105</v>
      </c>
      <c r="B139" t="str">
        <f t="shared" si="3"/>
        <v>D</v>
      </c>
    </row>
    <row r="140" spans="1:2" x14ac:dyDescent="0.3">
      <c r="A140" t="s">
        <v>1116</v>
      </c>
      <c r="B140" t="str">
        <f t="shared" si="3"/>
        <v>A</v>
      </c>
    </row>
    <row r="141" spans="1:2" x14ac:dyDescent="0.3">
      <c r="A141" t="s">
        <v>1126</v>
      </c>
      <c r="B141" t="str">
        <f t="shared" si="3"/>
        <v>B</v>
      </c>
    </row>
    <row r="142" spans="1:2" x14ac:dyDescent="0.3">
      <c r="A142" t="s">
        <v>1135</v>
      </c>
      <c r="B142" t="str">
        <f t="shared" si="3"/>
        <v>B</v>
      </c>
    </row>
    <row r="143" spans="1:2" x14ac:dyDescent="0.3">
      <c r="A143" t="s">
        <v>1152</v>
      </c>
      <c r="B143" t="str">
        <f t="shared" si="3"/>
        <v>E</v>
      </c>
    </row>
    <row r="144" spans="1:2" x14ac:dyDescent="0.3">
      <c r="A144" t="s">
        <v>1157</v>
      </c>
      <c r="B144" t="str">
        <f t="shared" si="3"/>
        <v>C</v>
      </c>
    </row>
    <row r="145" spans="1:2" x14ac:dyDescent="0.3">
      <c r="A145" t="s">
        <v>1175</v>
      </c>
      <c r="B145" t="str">
        <f t="shared" si="3"/>
        <v>D</v>
      </c>
    </row>
    <row r="146" spans="1:2" x14ac:dyDescent="0.3">
      <c r="A146" t="s">
        <v>1180</v>
      </c>
      <c r="B146" t="str">
        <f t="shared" si="3"/>
        <v>E</v>
      </c>
    </row>
    <row r="147" spans="1:2" x14ac:dyDescent="0.3">
      <c r="A147" t="s">
        <v>1193</v>
      </c>
      <c r="B147" t="str">
        <f t="shared" si="3"/>
        <v>A</v>
      </c>
    </row>
    <row r="148" spans="1:2" x14ac:dyDescent="0.3">
      <c r="A148" t="s">
        <v>1206</v>
      </c>
      <c r="B148" t="str">
        <f t="shared" si="3"/>
        <v>C</v>
      </c>
    </row>
    <row r="149" spans="1:2" x14ac:dyDescent="0.3">
      <c r="A149" t="s">
        <v>1217</v>
      </c>
      <c r="B149" t="str">
        <f t="shared" si="3"/>
        <v>B</v>
      </c>
    </row>
    <row r="150" spans="1:2" x14ac:dyDescent="0.3">
      <c r="A150" t="s">
        <v>1220</v>
      </c>
      <c r="B150" t="str">
        <f t="shared" si="3"/>
        <v>C</v>
      </c>
    </row>
    <row r="151" spans="1:2" x14ac:dyDescent="0.3">
      <c r="A151" t="s">
        <v>1234</v>
      </c>
      <c r="B151" t="str">
        <f t="shared" si="3"/>
        <v>B</v>
      </c>
    </row>
    <row r="152" spans="1:2" x14ac:dyDescent="0.3">
      <c r="A152" t="s">
        <v>1252</v>
      </c>
      <c r="B152" t="str">
        <f t="shared" si="3"/>
        <v>B</v>
      </c>
    </row>
    <row r="153" spans="1:2" x14ac:dyDescent="0.3">
      <c r="A153" t="s">
        <v>1255</v>
      </c>
      <c r="B153" t="str">
        <f t="shared" si="3"/>
        <v>A</v>
      </c>
    </row>
    <row r="154" spans="1:2" x14ac:dyDescent="0.3">
      <c r="A154" t="s">
        <v>1270</v>
      </c>
      <c r="B154" t="str">
        <f t="shared" si="3"/>
        <v>D</v>
      </c>
    </row>
    <row r="155" spans="1:2" x14ac:dyDescent="0.3">
      <c r="A155" t="s">
        <v>1279</v>
      </c>
      <c r="B155" t="str">
        <f t="shared" si="3"/>
        <v>A</v>
      </c>
    </row>
    <row r="156" spans="1:2" x14ac:dyDescent="0.3">
      <c r="A156" t="s">
        <v>1284</v>
      </c>
      <c r="B156" t="str">
        <f t="shared" si="3"/>
        <v>C</v>
      </c>
    </row>
    <row r="157" spans="1:2" x14ac:dyDescent="0.3">
      <c r="A157" t="s">
        <v>1296</v>
      </c>
      <c r="B157" t="str">
        <f t="shared" si="3"/>
        <v>B</v>
      </c>
    </row>
    <row r="158" spans="1:2" x14ac:dyDescent="0.3">
      <c r="A158" t="s">
        <v>1307</v>
      </c>
      <c r="B158" t="str">
        <f t="shared" si="3"/>
        <v>C</v>
      </c>
    </row>
    <row r="159" spans="1:2" x14ac:dyDescent="0.3">
      <c r="A159" t="s">
        <v>1314</v>
      </c>
      <c r="B159" t="str">
        <f t="shared" si="3"/>
        <v>D</v>
      </c>
    </row>
    <row r="160" spans="1:2" x14ac:dyDescent="0.3">
      <c r="A160" t="s">
        <v>1316</v>
      </c>
      <c r="B160" t="str">
        <f t="shared" si="3"/>
        <v>C</v>
      </c>
    </row>
    <row r="161" spans="1:2" x14ac:dyDescent="0.3">
      <c r="A161" t="s">
        <v>1318</v>
      </c>
      <c r="B161" t="str">
        <f t="shared" si="3"/>
        <v>C</v>
      </c>
    </row>
    <row r="162" spans="1:2" x14ac:dyDescent="0.3">
      <c r="A162" t="s">
        <v>1325</v>
      </c>
      <c r="B162" t="str">
        <f t="shared" si="3"/>
        <v>C</v>
      </c>
    </row>
    <row r="163" spans="1:2" x14ac:dyDescent="0.3">
      <c r="A163" t="s">
        <v>1348</v>
      </c>
      <c r="B163" t="str">
        <f t="shared" si="3"/>
        <v>C</v>
      </c>
    </row>
    <row r="164" spans="1:2" x14ac:dyDescent="0.3">
      <c r="A164" t="s">
        <v>1358</v>
      </c>
      <c r="B164" t="str">
        <f t="shared" si="3"/>
        <v>F</v>
      </c>
    </row>
    <row r="165" spans="1:2" x14ac:dyDescent="0.3">
      <c r="A165" t="s">
        <v>1363</v>
      </c>
      <c r="B165" t="str">
        <f t="shared" si="3"/>
        <v>A</v>
      </c>
    </row>
    <row r="166" spans="1:2" x14ac:dyDescent="0.3">
      <c r="A166" t="s">
        <v>1370</v>
      </c>
      <c r="B166" t="str">
        <f t="shared" si="3"/>
        <v>C</v>
      </c>
    </row>
    <row r="167" spans="1:2" x14ac:dyDescent="0.3">
      <c r="A167" t="s">
        <v>1375</v>
      </c>
      <c r="B167" t="str">
        <f t="shared" si="3"/>
        <v>C</v>
      </c>
    </row>
    <row r="168" spans="1:2" x14ac:dyDescent="0.3">
      <c r="A168" t="s">
        <v>1386</v>
      </c>
      <c r="B168" t="str">
        <f t="shared" si="3"/>
        <v>C</v>
      </c>
    </row>
    <row r="169" spans="1:2" x14ac:dyDescent="0.3">
      <c r="A169" t="s">
        <v>1415</v>
      </c>
      <c r="B169" t="str">
        <f t="shared" si="3"/>
        <v>C</v>
      </c>
    </row>
    <row r="170" spans="1:2" x14ac:dyDescent="0.3">
      <c r="A170" t="s">
        <v>1418</v>
      </c>
      <c r="B170" t="str">
        <f t="shared" si="3"/>
        <v>D</v>
      </c>
    </row>
    <row r="171" spans="1:2" x14ac:dyDescent="0.3">
      <c r="A171" t="s">
        <v>1429</v>
      </c>
      <c r="B171" t="str">
        <f t="shared" si="3"/>
        <v>B</v>
      </c>
    </row>
    <row r="172" spans="1:2" x14ac:dyDescent="0.3">
      <c r="A172" t="s">
        <v>1444</v>
      </c>
      <c r="B172" t="str">
        <f t="shared" si="3"/>
        <v>E</v>
      </c>
    </row>
    <row r="173" spans="1:2" x14ac:dyDescent="0.3">
      <c r="A173" t="s">
        <v>1447</v>
      </c>
      <c r="B173" t="str">
        <f t="shared" si="3"/>
        <v>E</v>
      </c>
    </row>
    <row r="174" spans="1:2" x14ac:dyDescent="0.3">
      <c r="A174" t="s">
        <v>1481</v>
      </c>
      <c r="B174" t="str">
        <f t="shared" si="3"/>
        <v>A</v>
      </c>
    </row>
    <row r="175" spans="1:2" x14ac:dyDescent="0.3">
      <c r="A175" t="s">
        <v>1490</v>
      </c>
      <c r="B175" t="str">
        <f t="shared" si="3"/>
        <v>B</v>
      </c>
    </row>
    <row r="176" spans="1:2" x14ac:dyDescent="0.3">
      <c r="A176" t="s">
        <v>1494</v>
      </c>
      <c r="B176" t="str">
        <f t="shared" si="3"/>
        <v>C</v>
      </c>
    </row>
    <row r="177" spans="1:2" x14ac:dyDescent="0.3">
      <c r="A177" t="s">
        <v>1533</v>
      </c>
      <c r="B177" t="str">
        <f t="shared" si="3"/>
        <v>C</v>
      </c>
    </row>
    <row r="178" spans="1:2" x14ac:dyDescent="0.3">
      <c r="A178" t="s">
        <v>1580</v>
      </c>
      <c r="B178" t="str">
        <f t="shared" si="3"/>
        <v>F</v>
      </c>
    </row>
    <row r="179" spans="1:2" x14ac:dyDescent="0.3">
      <c r="A179" t="s">
        <v>1600</v>
      </c>
      <c r="B179" t="str">
        <f t="shared" si="3"/>
        <v>B</v>
      </c>
    </row>
    <row r="180" spans="1:2" x14ac:dyDescent="0.3">
      <c r="A180" t="s">
        <v>1619</v>
      </c>
      <c r="B180" t="str">
        <f t="shared" si="3"/>
        <v>F</v>
      </c>
    </row>
    <row r="181" spans="1:2" x14ac:dyDescent="0.3">
      <c r="A181" t="s">
        <v>1632</v>
      </c>
      <c r="B181" t="str">
        <f t="shared" si="3"/>
        <v>A</v>
      </c>
    </row>
    <row r="182" spans="1:2" x14ac:dyDescent="0.3">
      <c r="A182" t="s">
        <v>1659</v>
      </c>
      <c r="B182" t="str">
        <f t="shared" si="3"/>
        <v>E</v>
      </c>
    </row>
    <row r="183" spans="1:2" x14ac:dyDescent="0.3">
      <c r="A183" t="s">
        <v>1677</v>
      </c>
      <c r="B183" t="str">
        <f t="shared" si="3"/>
        <v>E</v>
      </c>
    </row>
    <row r="184" spans="1:2" x14ac:dyDescent="0.3">
      <c r="A184" t="s">
        <v>1679</v>
      </c>
      <c r="B184" t="str">
        <f t="shared" si="3"/>
        <v>B</v>
      </c>
    </row>
    <row r="185" spans="1:2" x14ac:dyDescent="0.3">
      <c r="A185" t="s">
        <v>1686</v>
      </c>
      <c r="B185" t="str">
        <f t="shared" si="3"/>
        <v>C</v>
      </c>
    </row>
    <row r="186" spans="1:2" x14ac:dyDescent="0.3">
      <c r="A186" t="s">
        <v>1700</v>
      </c>
      <c r="B186" t="str">
        <f t="shared" si="3"/>
        <v>B</v>
      </c>
    </row>
    <row r="187" spans="1:2" x14ac:dyDescent="0.3">
      <c r="A187" t="s">
        <v>1716</v>
      </c>
      <c r="B187" t="str">
        <f t="shared" si="3"/>
        <v>D</v>
      </c>
    </row>
    <row r="188" spans="1:2" x14ac:dyDescent="0.3">
      <c r="A188" t="s">
        <v>1719</v>
      </c>
      <c r="B188" t="str">
        <f t="shared" si="3"/>
        <v>D</v>
      </c>
    </row>
    <row r="189" spans="1:2" x14ac:dyDescent="0.3">
      <c r="A189" t="s">
        <v>1730</v>
      </c>
      <c r="B189" t="str">
        <f t="shared" si="3"/>
        <v>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236-7212-4306-8099-FB6415DD5E93}">
  <dimension ref="A1:E7"/>
  <sheetViews>
    <sheetView zoomScale="170" zoomScaleNormal="170" workbookViewId="0">
      <selection activeCell="C8" sqref="C8"/>
    </sheetView>
  </sheetViews>
  <sheetFormatPr defaultRowHeight="14.4" x14ac:dyDescent="0.3"/>
  <cols>
    <col min="4" max="4" width="11.109375" bestFit="1" customWidth="1"/>
  </cols>
  <sheetData>
    <row r="1" spans="1:5" x14ac:dyDescent="0.3">
      <c r="A1" t="s">
        <v>11</v>
      </c>
      <c r="B1" t="s">
        <v>1736</v>
      </c>
      <c r="D1" t="s">
        <v>1735</v>
      </c>
    </row>
    <row r="2" spans="1:5" x14ac:dyDescent="0.3">
      <c r="A2" t="s">
        <v>15</v>
      </c>
      <c r="B2">
        <f>COUNTIFS(Embarked,A2)</f>
        <v>914</v>
      </c>
      <c r="D2" t="s">
        <v>15</v>
      </c>
      <c r="E2">
        <f>COUNTIFS(Embarked_1,D2)</f>
        <v>916</v>
      </c>
    </row>
    <row r="3" spans="1:5" x14ac:dyDescent="0.3">
      <c r="A3" t="s">
        <v>20</v>
      </c>
      <c r="B3">
        <f>COUNTIFS(Embarked,A3)</f>
        <v>270</v>
      </c>
      <c r="D3" t="s">
        <v>20</v>
      </c>
      <c r="E3">
        <f>COUNTIFS(Embarked_1,D3)</f>
        <v>270</v>
      </c>
    </row>
    <row r="4" spans="1:5" x14ac:dyDescent="0.3">
      <c r="A4" t="s">
        <v>27</v>
      </c>
      <c r="B4">
        <f>COUNTIFS(Embarked,A4)</f>
        <v>123</v>
      </c>
      <c r="D4" t="s">
        <v>27</v>
      </c>
      <c r="E4">
        <f>COUNTIFS(Embarked_1,D4)</f>
        <v>123</v>
      </c>
    </row>
    <row r="5" spans="1:5" x14ac:dyDescent="0.3">
      <c r="B5">
        <f>SUM(B2:B4)</f>
        <v>1307</v>
      </c>
    </row>
    <row r="6" spans="1:5" x14ac:dyDescent="0.3">
      <c r="B6">
        <v>1309</v>
      </c>
    </row>
    <row r="7" spans="1:5" x14ac:dyDescent="0.3">
      <c r="B7">
        <f>B6-B5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3277-19FB-4A0E-9CD9-84653375E011}">
  <dimension ref="A2:I1311"/>
  <sheetViews>
    <sheetView zoomScale="160" zoomScaleNormal="160" workbookViewId="0">
      <selection activeCell="D8" sqref="C8:D8"/>
    </sheetView>
  </sheetViews>
  <sheetFormatPr defaultRowHeight="14.4" x14ac:dyDescent="0.3"/>
  <cols>
    <col min="7" max="7" width="9.88671875" bestFit="1" customWidth="1"/>
    <col min="8" max="8" width="7.77734375" bestFit="1" customWidth="1"/>
  </cols>
  <sheetData>
    <row r="2" spans="1:9" x14ac:dyDescent="0.3">
      <c r="A2" t="s">
        <v>2</v>
      </c>
      <c r="B2" t="s">
        <v>4</v>
      </c>
      <c r="C2" t="s">
        <v>5</v>
      </c>
      <c r="E2" s="3">
        <f>AVERAGE(Age)</f>
        <v>29.881137667304014</v>
      </c>
      <c r="G2" t="s">
        <v>1739</v>
      </c>
      <c r="H2" t="s">
        <v>1740</v>
      </c>
      <c r="I2" t="s">
        <v>1741</v>
      </c>
    </row>
    <row r="3" spans="1:9" x14ac:dyDescent="0.3">
      <c r="A3">
        <v>3</v>
      </c>
      <c r="B3" t="s">
        <v>13</v>
      </c>
      <c r="C3">
        <v>22</v>
      </c>
      <c r="D3" s="3">
        <f t="shared" ref="D3:D20" si="0">IF(C3="",SUMIFS(Avg_Age,Pclass_Age,A3,Sex_Age,B3),C3)</f>
        <v>22</v>
      </c>
      <c r="G3">
        <v>1</v>
      </c>
      <c r="H3" t="s">
        <v>17</v>
      </c>
      <c r="I3" s="3">
        <f t="shared" ref="I3:I8" si="1">AVERAGEIFS(Age,Pclass,G3,Sex,H3)</f>
        <v>37.037593984962406</v>
      </c>
    </row>
    <row r="4" spans="1:9" x14ac:dyDescent="0.3">
      <c r="A4">
        <v>1</v>
      </c>
      <c r="B4" t="s">
        <v>17</v>
      </c>
      <c r="C4">
        <v>38</v>
      </c>
      <c r="D4" s="3">
        <f t="shared" si="0"/>
        <v>38</v>
      </c>
      <c r="G4">
        <v>2</v>
      </c>
      <c r="H4" t="s">
        <v>17</v>
      </c>
      <c r="I4" s="3">
        <f t="shared" si="1"/>
        <v>27.499223300970876</v>
      </c>
    </row>
    <row r="5" spans="1:9" x14ac:dyDescent="0.3">
      <c r="A5">
        <v>3</v>
      </c>
      <c r="B5" t="s">
        <v>17</v>
      </c>
      <c r="C5">
        <v>26</v>
      </c>
      <c r="D5" s="3">
        <f t="shared" si="0"/>
        <v>26</v>
      </c>
      <c r="G5">
        <v>3</v>
      </c>
      <c r="H5" t="s">
        <v>17</v>
      </c>
      <c r="I5" s="3">
        <f t="shared" si="1"/>
        <v>22.185328947368422</v>
      </c>
    </row>
    <row r="6" spans="1:9" x14ac:dyDescent="0.3">
      <c r="A6">
        <v>1</v>
      </c>
      <c r="B6" t="s">
        <v>17</v>
      </c>
      <c r="C6">
        <v>35</v>
      </c>
      <c r="D6" s="3">
        <f t="shared" si="0"/>
        <v>35</v>
      </c>
      <c r="G6">
        <v>1</v>
      </c>
      <c r="H6" t="s">
        <v>13</v>
      </c>
      <c r="I6" s="3">
        <f t="shared" si="1"/>
        <v>41.029271523178807</v>
      </c>
    </row>
    <row r="7" spans="1:9" x14ac:dyDescent="0.3">
      <c r="A7">
        <v>3</v>
      </c>
      <c r="B7" t="s">
        <v>13</v>
      </c>
      <c r="C7">
        <v>35</v>
      </c>
      <c r="D7" s="3">
        <f t="shared" si="0"/>
        <v>35</v>
      </c>
      <c r="G7">
        <v>2</v>
      </c>
      <c r="H7" t="s">
        <v>13</v>
      </c>
      <c r="I7" s="3">
        <f t="shared" si="1"/>
        <v>30.815379746835443</v>
      </c>
    </row>
    <row r="8" spans="1:9" x14ac:dyDescent="0.3">
      <c r="A8">
        <v>3</v>
      </c>
      <c r="B8" t="s">
        <v>13</v>
      </c>
      <c r="D8" s="3">
        <f t="shared" si="0"/>
        <v>25.962263610315187</v>
      </c>
      <c r="G8">
        <v>3</v>
      </c>
      <c r="H8" t="s">
        <v>13</v>
      </c>
      <c r="I8" s="3">
        <f t="shared" si="1"/>
        <v>25.962263610315187</v>
      </c>
    </row>
    <row r="9" spans="1:9" x14ac:dyDescent="0.3">
      <c r="A9">
        <v>1</v>
      </c>
      <c r="B9" t="s">
        <v>13</v>
      </c>
      <c r="C9">
        <v>54</v>
      </c>
      <c r="D9" s="3">
        <f t="shared" si="0"/>
        <v>54</v>
      </c>
    </row>
    <row r="10" spans="1:9" x14ac:dyDescent="0.3">
      <c r="A10">
        <v>3</v>
      </c>
      <c r="B10" t="s">
        <v>13</v>
      </c>
      <c r="C10">
        <v>2</v>
      </c>
      <c r="D10" s="3">
        <f t="shared" si="0"/>
        <v>2</v>
      </c>
    </row>
    <row r="11" spans="1:9" x14ac:dyDescent="0.3">
      <c r="A11">
        <v>3</v>
      </c>
      <c r="B11" t="s">
        <v>17</v>
      </c>
      <c r="C11">
        <v>27</v>
      </c>
      <c r="D11" s="3">
        <f t="shared" si="0"/>
        <v>27</v>
      </c>
    </row>
    <row r="12" spans="1:9" x14ac:dyDescent="0.3">
      <c r="A12">
        <v>2</v>
      </c>
      <c r="B12" t="s">
        <v>17</v>
      </c>
      <c r="C12">
        <v>14</v>
      </c>
      <c r="D12" s="3">
        <f t="shared" si="0"/>
        <v>14</v>
      </c>
    </row>
    <row r="13" spans="1:9" x14ac:dyDescent="0.3">
      <c r="A13">
        <v>3</v>
      </c>
      <c r="B13" t="s">
        <v>17</v>
      </c>
      <c r="C13">
        <v>4</v>
      </c>
      <c r="D13" s="3">
        <f t="shared" si="0"/>
        <v>4</v>
      </c>
    </row>
    <row r="14" spans="1:9" x14ac:dyDescent="0.3">
      <c r="A14">
        <v>1</v>
      </c>
      <c r="B14" t="s">
        <v>17</v>
      </c>
      <c r="C14">
        <v>58</v>
      </c>
      <c r="D14" s="3">
        <f t="shared" si="0"/>
        <v>58</v>
      </c>
    </row>
    <row r="15" spans="1:9" x14ac:dyDescent="0.3">
      <c r="A15">
        <v>3</v>
      </c>
      <c r="B15" t="s">
        <v>13</v>
      </c>
      <c r="C15">
        <v>20</v>
      </c>
      <c r="D15" s="3">
        <f t="shared" si="0"/>
        <v>20</v>
      </c>
    </row>
    <row r="16" spans="1:9" x14ac:dyDescent="0.3">
      <c r="A16">
        <v>3</v>
      </c>
      <c r="B16" t="s">
        <v>13</v>
      </c>
      <c r="C16">
        <v>39</v>
      </c>
      <c r="D16" s="3">
        <f t="shared" si="0"/>
        <v>39</v>
      </c>
    </row>
    <row r="17" spans="1:4" x14ac:dyDescent="0.3">
      <c r="A17">
        <v>3</v>
      </c>
      <c r="B17" t="s">
        <v>17</v>
      </c>
      <c r="C17">
        <v>14</v>
      </c>
      <c r="D17" s="3">
        <f t="shared" si="0"/>
        <v>14</v>
      </c>
    </row>
    <row r="18" spans="1:4" x14ac:dyDescent="0.3">
      <c r="A18">
        <v>2</v>
      </c>
      <c r="B18" t="s">
        <v>17</v>
      </c>
      <c r="C18">
        <v>55</v>
      </c>
      <c r="D18" s="3">
        <f t="shared" si="0"/>
        <v>55</v>
      </c>
    </row>
    <row r="19" spans="1:4" x14ac:dyDescent="0.3">
      <c r="A19">
        <v>3</v>
      </c>
      <c r="B19" t="s">
        <v>13</v>
      </c>
      <c r="C19">
        <v>2</v>
      </c>
      <c r="D19" s="3">
        <f t="shared" si="0"/>
        <v>2</v>
      </c>
    </row>
    <row r="20" spans="1:4" x14ac:dyDescent="0.3">
      <c r="A20">
        <v>2</v>
      </c>
      <c r="B20" t="s">
        <v>13</v>
      </c>
      <c r="D20" s="3">
        <f t="shared" si="0"/>
        <v>30.815379746835443</v>
      </c>
    </row>
    <row r="21" spans="1:4" x14ac:dyDescent="0.3">
      <c r="A21">
        <v>3</v>
      </c>
      <c r="B21" t="s">
        <v>17</v>
      </c>
      <c r="C21">
        <v>31</v>
      </c>
    </row>
    <row r="22" spans="1:4" x14ac:dyDescent="0.3">
      <c r="A22">
        <v>3</v>
      </c>
      <c r="B22" t="s">
        <v>17</v>
      </c>
    </row>
    <row r="23" spans="1:4" x14ac:dyDescent="0.3">
      <c r="A23">
        <v>2</v>
      </c>
      <c r="B23" t="s">
        <v>13</v>
      </c>
      <c r="C23">
        <v>35</v>
      </c>
    </row>
    <row r="24" spans="1:4" x14ac:dyDescent="0.3">
      <c r="A24">
        <v>2</v>
      </c>
      <c r="B24" t="s">
        <v>13</v>
      </c>
      <c r="C24">
        <v>34</v>
      </c>
    </row>
    <row r="25" spans="1:4" x14ac:dyDescent="0.3">
      <c r="A25">
        <v>3</v>
      </c>
      <c r="B25" t="s">
        <v>17</v>
      </c>
      <c r="C25">
        <v>15</v>
      </c>
    </row>
    <row r="26" spans="1:4" x14ac:dyDescent="0.3">
      <c r="A26">
        <v>1</v>
      </c>
      <c r="B26" t="s">
        <v>13</v>
      </c>
      <c r="C26">
        <v>28</v>
      </c>
    </row>
    <row r="27" spans="1:4" x14ac:dyDescent="0.3">
      <c r="A27">
        <v>3</v>
      </c>
      <c r="B27" t="s">
        <v>17</v>
      </c>
      <c r="C27">
        <v>8</v>
      </c>
    </row>
    <row r="28" spans="1:4" x14ac:dyDescent="0.3">
      <c r="A28">
        <v>3</v>
      </c>
      <c r="B28" t="s">
        <v>17</v>
      </c>
      <c r="C28">
        <v>38</v>
      </c>
    </row>
    <row r="29" spans="1:4" x14ac:dyDescent="0.3">
      <c r="A29">
        <v>3</v>
      </c>
      <c r="B29" t="s">
        <v>13</v>
      </c>
    </row>
    <row r="30" spans="1:4" x14ac:dyDescent="0.3">
      <c r="A30">
        <v>1</v>
      </c>
      <c r="B30" t="s">
        <v>13</v>
      </c>
      <c r="C30">
        <v>19</v>
      </c>
    </row>
    <row r="31" spans="1:4" x14ac:dyDescent="0.3">
      <c r="A31">
        <v>3</v>
      </c>
      <c r="B31" t="s">
        <v>17</v>
      </c>
    </row>
    <row r="32" spans="1:4" x14ac:dyDescent="0.3">
      <c r="A32">
        <v>3</v>
      </c>
      <c r="B32" t="s">
        <v>13</v>
      </c>
    </row>
    <row r="33" spans="1:3" x14ac:dyDescent="0.3">
      <c r="A33">
        <v>1</v>
      </c>
      <c r="B33" t="s">
        <v>13</v>
      </c>
      <c r="C33">
        <v>40</v>
      </c>
    </row>
    <row r="34" spans="1:3" x14ac:dyDescent="0.3">
      <c r="A34">
        <v>1</v>
      </c>
      <c r="B34" t="s">
        <v>17</v>
      </c>
    </row>
    <row r="35" spans="1:3" x14ac:dyDescent="0.3">
      <c r="A35">
        <v>3</v>
      </c>
      <c r="B35" t="s">
        <v>17</v>
      </c>
    </row>
    <row r="36" spans="1:3" x14ac:dyDescent="0.3">
      <c r="A36">
        <v>2</v>
      </c>
      <c r="B36" t="s">
        <v>13</v>
      </c>
      <c r="C36">
        <v>66</v>
      </c>
    </row>
    <row r="37" spans="1:3" x14ac:dyDescent="0.3">
      <c r="A37">
        <v>1</v>
      </c>
      <c r="B37" t="s">
        <v>13</v>
      </c>
      <c r="C37">
        <v>28</v>
      </c>
    </row>
    <row r="38" spans="1:3" x14ac:dyDescent="0.3">
      <c r="A38">
        <v>1</v>
      </c>
      <c r="B38" t="s">
        <v>13</v>
      </c>
      <c r="C38">
        <v>42</v>
      </c>
    </row>
    <row r="39" spans="1:3" x14ac:dyDescent="0.3">
      <c r="A39">
        <v>3</v>
      </c>
      <c r="B39" t="s">
        <v>13</v>
      </c>
    </row>
    <row r="40" spans="1:3" x14ac:dyDescent="0.3">
      <c r="A40">
        <v>3</v>
      </c>
      <c r="B40" t="s">
        <v>13</v>
      </c>
      <c r="C40">
        <v>21</v>
      </c>
    </row>
    <row r="41" spans="1:3" x14ac:dyDescent="0.3">
      <c r="A41">
        <v>3</v>
      </c>
      <c r="B41" t="s">
        <v>17</v>
      </c>
      <c r="C41">
        <v>18</v>
      </c>
    </row>
    <row r="42" spans="1:3" x14ac:dyDescent="0.3">
      <c r="A42">
        <v>3</v>
      </c>
      <c r="B42" t="s">
        <v>17</v>
      </c>
      <c r="C42">
        <v>14</v>
      </c>
    </row>
    <row r="43" spans="1:3" x14ac:dyDescent="0.3">
      <c r="A43">
        <v>3</v>
      </c>
      <c r="B43" t="s">
        <v>17</v>
      </c>
      <c r="C43">
        <v>40</v>
      </c>
    </row>
    <row r="44" spans="1:3" x14ac:dyDescent="0.3">
      <c r="A44">
        <v>2</v>
      </c>
      <c r="B44" t="s">
        <v>17</v>
      </c>
      <c r="C44">
        <v>27</v>
      </c>
    </row>
    <row r="45" spans="1:3" x14ac:dyDescent="0.3">
      <c r="A45">
        <v>3</v>
      </c>
      <c r="B45" t="s">
        <v>13</v>
      </c>
    </row>
    <row r="46" spans="1:3" x14ac:dyDescent="0.3">
      <c r="A46">
        <v>2</v>
      </c>
      <c r="B46" t="s">
        <v>17</v>
      </c>
      <c r="C46">
        <v>3</v>
      </c>
    </row>
    <row r="47" spans="1:3" x14ac:dyDescent="0.3">
      <c r="A47">
        <v>3</v>
      </c>
      <c r="B47" t="s">
        <v>17</v>
      </c>
      <c r="C47">
        <v>19</v>
      </c>
    </row>
    <row r="48" spans="1:3" x14ac:dyDescent="0.3">
      <c r="A48">
        <v>3</v>
      </c>
      <c r="B48" t="s">
        <v>13</v>
      </c>
    </row>
    <row r="49" spans="1:3" x14ac:dyDescent="0.3">
      <c r="A49">
        <v>3</v>
      </c>
      <c r="B49" t="s">
        <v>13</v>
      </c>
    </row>
    <row r="50" spans="1:3" x14ac:dyDescent="0.3">
      <c r="A50">
        <v>3</v>
      </c>
      <c r="B50" t="s">
        <v>17</v>
      </c>
    </row>
    <row r="51" spans="1:3" x14ac:dyDescent="0.3">
      <c r="A51">
        <v>3</v>
      </c>
      <c r="B51" t="s">
        <v>13</v>
      </c>
    </row>
    <row r="52" spans="1:3" x14ac:dyDescent="0.3">
      <c r="A52">
        <v>3</v>
      </c>
      <c r="B52" t="s">
        <v>17</v>
      </c>
      <c r="C52">
        <v>18</v>
      </c>
    </row>
    <row r="53" spans="1:3" x14ac:dyDescent="0.3">
      <c r="A53">
        <v>3</v>
      </c>
      <c r="B53" t="s">
        <v>13</v>
      </c>
      <c r="C53">
        <v>7</v>
      </c>
    </row>
    <row r="54" spans="1:3" x14ac:dyDescent="0.3">
      <c r="A54">
        <v>3</v>
      </c>
      <c r="B54" t="s">
        <v>13</v>
      </c>
      <c r="C54">
        <v>21</v>
      </c>
    </row>
    <row r="55" spans="1:3" x14ac:dyDescent="0.3">
      <c r="A55">
        <v>1</v>
      </c>
      <c r="B55" t="s">
        <v>17</v>
      </c>
      <c r="C55">
        <v>49</v>
      </c>
    </row>
    <row r="56" spans="1:3" x14ac:dyDescent="0.3">
      <c r="A56">
        <v>2</v>
      </c>
      <c r="B56" t="s">
        <v>17</v>
      </c>
      <c r="C56">
        <v>29</v>
      </c>
    </row>
    <row r="57" spans="1:3" x14ac:dyDescent="0.3">
      <c r="A57">
        <v>1</v>
      </c>
      <c r="B57" t="s">
        <v>13</v>
      </c>
      <c r="C57">
        <v>65</v>
      </c>
    </row>
    <row r="58" spans="1:3" x14ac:dyDescent="0.3">
      <c r="A58">
        <v>1</v>
      </c>
      <c r="B58" t="s">
        <v>13</v>
      </c>
    </row>
    <row r="59" spans="1:3" x14ac:dyDescent="0.3">
      <c r="A59">
        <v>2</v>
      </c>
      <c r="B59" t="s">
        <v>17</v>
      </c>
      <c r="C59">
        <v>21</v>
      </c>
    </row>
    <row r="60" spans="1:3" x14ac:dyDescent="0.3">
      <c r="A60">
        <v>3</v>
      </c>
      <c r="B60" t="s">
        <v>13</v>
      </c>
      <c r="C60">
        <v>28.5</v>
      </c>
    </row>
    <row r="61" spans="1:3" x14ac:dyDescent="0.3">
      <c r="A61">
        <v>2</v>
      </c>
      <c r="B61" t="s">
        <v>17</v>
      </c>
      <c r="C61">
        <v>5</v>
      </c>
    </row>
    <row r="62" spans="1:3" x14ac:dyDescent="0.3">
      <c r="A62">
        <v>3</v>
      </c>
      <c r="B62" t="s">
        <v>13</v>
      </c>
      <c r="C62">
        <v>11</v>
      </c>
    </row>
    <row r="63" spans="1:3" x14ac:dyDescent="0.3">
      <c r="A63">
        <v>3</v>
      </c>
      <c r="B63" t="s">
        <v>13</v>
      </c>
      <c r="C63">
        <v>22</v>
      </c>
    </row>
    <row r="64" spans="1:3" x14ac:dyDescent="0.3">
      <c r="A64">
        <v>1</v>
      </c>
      <c r="B64" t="s">
        <v>17</v>
      </c>
      <c r="C64">
        <v>38</v>
      </c>
    </row>
    <row r="65" spans="1:3" x14ac:dyDescent="0.3">
      <c r="A65">
        <v>1</v>
      </c>
      <c r="B65" t="s">
        <v>13</v>
      </c>
      <c r="C65">
        <v>45</v>
      </c>
    </row>
    <row r="66" spans="1:3" x14ac:dyDescent="0.3">
      <c r="A66">
        <v>3</v>
      </c>
      <c r="B66" t="s">
        <v>13</v>
      </c>
      <c r="C66">
        <v>4</v>
      </c>
    </row>
    <row r="67" spans="1:3" x14ac:dyDescent="0.3">
      <c r="A67">
        <v>1</v>
      </c>
      <c r="B67" t="s">
        <v>13</v>
      </c>
    </row>
    <row r="68" spans="1:3" x14ac:dyDescent="0.3">
      <c r="A68">
        <v>3</v>
      </c>
      <c r="B68" t="s">
        <v>13</v>
      </c>
    </row>
    <row r="69" spans="1:3" x14ac:dyDescent="0.3">
      <c r="A69">
        <v>2</v>
      </c>
      <c r="B69" t="s">
        <v>17</v>
      </c>
      <c r="C69">
        <v>29</v>
      </c>
    </row>
    <row r="70" spans="1:3" x14ac:dyDescent="0.3">
      <c r="A70">
        <v>3</v>
      </c>
      <c r="B70" t="s">
        <v>13</v>
      </c>
      <c r="C70">
        <v>19</v>
      </c>
    </row>
    <row r="71" spans="1:3" x14ac:dyDescent="0.3">
      <c r="A71">
        <v>3</v>
      </c>
      <c r="B71" t="s">
        <v>17</v>
      </c>
      <c r="C71">
        <v>17</v>
      </c>
    </row>
    <row r="72" spans="1:3" x14ac:dyDescent="0.3">
      <c r="A72">
        <v>3</v>
      </c>
      <c r="B72" t="s">
        <v>13</v>
      </c>
      <c r="C72">
        <v>26</v>
      </c>
    </row>
    <row r="73" spans="1:3" x14ac:dyDescent="0.3">
      <c r="A73">
        <v>2</v>
      </c>
      <c r="B73" t="s">
        <v>13</v>
      </c>
      <c r="C73">
        <v>32</v>
      </c>
    </row>
    <row r="74" spans="1:3" x14ac:dyDescent="0.3">
      <c r="A74">
        <v>3</v>
      </c>
      <c r="B74" t="s">
        <v>17</v>
      </c>
      <c r="C74">
        <v>16</v>
      </c>
    </row>
    <row r="75" spans="1:3" x14ac:dyDescent="0.3">
      <c r="A75">
        <v>2</v>
      </c>
      <c r="B75" t="s">
        <v>13</v>
      </c>
      <c r="C75">
        <v>21</v>
      </c>
    </row>
    <row r="76" spans="1:3" x14ac:dyDescent="0.3">
      <c r="A76">
        <v>3</v>
      </c>
      <c r="B76" t="s">
        <v>13</v>
      </c>
      <c r="C76">
        <v>26</v>
      </c>
    </row>
    <row r="77" spans="1:3" x14ac:dyDescent="0.3">
      <c r="A77">
        <v>3</v>
      </c>
      <c r="B77" t="s">
        <v>13</v>
      </c>
      <c r="C77">
        <v>32</v>
      </c>
    </row>
    <row r="78" spans="1:3" x14ac:dyDescent="0.3">
      <c r="A78">
        <v>3</v>
      </c>
      <c r="B78" t="s">
        <v>13</v>
      </c>
      <c r="C78">
        <v>25</v>
      </c>
    </row>
    <row r="79" spans="1:3" x14ac:dyDescent="0.3">
      <c r="A79">
        <v>3</v>
      </c>
      <c r="B79" t="s">
        <v>13</v>
      </c>
    </row>
    <row r="80" spans="1:3" x14ac:dyDescent="0.3">
      <c r="A80">
        <v>3</v>
      </c>
      <c r="B80" t="s">
        <v>13</v>
      </c>
    </row>
    <row r="81" spans="1:3" x14ac:dyDescent="0.3">
      <c r="A81">
        <v>2</v>
      </c>
      <c r="B81" t="s">
        <v>13</v>
      </c>
      <c r="C81">
        <v>0.83</v>
      </c>
    </row>
    <row r="82" spans="1:3" x14ac:dyDescent="0.3">
      <c r="A82">
        <v>3</v>
      </c>
      <c r="B82" t="s">
        <v>17</v>
      </c>
      <c r="C82">
        <v>30</v>
      </c>
    </row>
    <row r="83" spans="1:3" x14ac:dyDescent="0.3">
      <c r="A83">
        <v>3</v>
      </c>
      <c r="B83" t="s">
        <v>13</v>
      </c>
      <c r="C83">
        <v>22</v>
      </c>
    </row>
    <row r="84" spans="1:3" x14ac:dyDescent="0.3">
      <c r="A84">
        <v>3</v>
      </c>
      <c r="B84" t="s">
        <v>13</v>
      </c>
      <c r="C84">
        <v>29</v>
      </c>
    </row>
    <row r="85" spans="1:3" x14ac:dyDescent="0.3">
      <c r="A85">
        <v>3</v>
      </c>
      <c r="B85" t="s">
        <v>17</v>
      </c>
    </row>
    <row r="86" spans="1:3" x14ac:dyDescent="0.3">
      <c r="A86">
        <v>1</v>
      </c>
      <c r="B86" t="s">
        <v>13</v>
      </c>
      <c r="C86">
        <v>28</v>
      </c>
    </row>
    <row r="87" spans="1:3" x14ac:dyDescent="0.3">
      <c r="A87">
        <v>2</v>
      </c>
      <c r="B87" t="s">
        <v>17</v>
      </c>
      <c r="C87">
        <v>17</v>
      </c>
    </row>
    <row r="88" spans="1:3" x14ac:dyDescent="0.3">
      <c r="A88">
        <v>3</v>
      </c>
      <c r="B88" t="s">
        <v>17</v>
      </c>
      <c r="C88">
        <v>33</v>
      </c>
    </row>
    <row r="89" spans="1:3" x14ac:dyDescent="0.3">
      <c r="A89">
        <v>3</v>
      </c>
      <c r="B89" t="s">
        <v>13</v>
      </c>
      <c r="C89">
        <v>16</v>
      </c>
    </row>
    <row r="90" spans="1:3" x14ac:dyDescent="0.3">
      <c r="A90">
        <v>3</v>
      </c>
      <c r="B90" t="s">
        <v>13</v>
      </c>
    </row>
    <row r="91" spans="1:3" x14ac:dyDescent="0.3">
      <c r="A91">
        <v>1</v>
      </c>
      <c r="B91" t="s">
        <v>17</v>
      </c>
      <c r="C91">
        <v>23</v>
      </c>
    </row>
    <row r="92" spans="1:3" x14ac:dyDescent="0.3">
      <c r="A92">
        <v>3</v>
      </c>
      <c r="B92" t="s">
        <v>13</v>
      </c>
      <c r="C92">
        <v>24</v>
      </c>
    </row>
    <row r="93" spans="1:3" x14ac:dyDescent="0.3">
      <c r="A93">
        <v>3</v>
      </c>
      <c r="B93" t="s">
        <v>13</v>
      </c>
      <c r="C93">
        <v>29</v>
      </c>
    </row>
    <row r="94" spans="1:3" x14ac:dyDescent="0.3">
      <c r="A94">
        <v>3</v>
      </c>
      <c r="B94" t="s">
        <v>13</v>
      </c>
      <c r="C94">
        <v>20</v>
      </c>
    </row>
    <row r="95" spans="1:3" x14ac:dyDescent="0.3">
      <c r="A95">
        <v>1</v>
      </c>
      <c r="B95" t="s">
        <v>13</v>
      </c>
      <c r="C95">
        <v>46</v>
      </c>
    </row>
    <row r="96" spans="1:3" x14ac:dyDescent="0.3">
      <c r="A96">
        <v>3</v>
      </c>
      <c r="B96" t="s">
        <v>13</v>
      </c>
      <c r="C96">
        <v>26</v>
      </c>
    </row>
    <row r="97" spans="1:3" x14ac:dyDescent="0.3">
      <c r="A97">
        <v>3</v>
      </c>
      <c r="B97" t="s">
        <v>13</v>
      </c>
      <c r="C97">
        <v>59</v>
      </c>
    </row>
    <row r="98" spans="1:3" x14ac:dyDescent="0.3">
      <c r="A98">
        <v>3</v>
      </c>
      <c r="B98" t="s">
        <v>13</v>
      </c>
    </row>
    <row r="99" spans="1:3" x14ac:dyDescent="0.3">
      <c r="A99">
        <v>1</v>
      </c>
      <c r="B99" t="s">
        <v>13</v>
      </c>
      <c r="C99">
        <v>71</v>
      </c>
    </row>
    <row r="100" spans="1:3" x14ac:dyDescent="0.3">
      <c r="A100">
        <v>1</v>
      </c>
      <c r="B100" t="s">
        <v>13</v>
      </c>
      <c r="C100">
        <v>23</v>
      </c>
    </row>
    <row r="101" spans="1:3" x14ac:dyDescent="0.3">
      <c r="A101">
        <v>2</v>
      </c>
      <c r="B101" t="s">
        <v>17</v>
      </c>
      <c r="C101">
        <v>34</v>
      </c>
    </row>
    <row r="102" spans="1:3" x14ac:dyDescent="0.3">
      <c r="A102">
        <v>2</v>
      </c>
      <c r="B102" t="s">
        <v>13</v>
      </c>
      <c r="C102">
        <v>34</v>
      </c>
    </row>
    <row r="103" spans="1:3" x14ac:dyDescent="0.3">
      <c r="A103">
        <v>3</v>
      </c>
      <c r="B103" t="s">
        <v>17</v>
      </c>
      <c r="C103">
        <v>28</v>
      </c>
    </row>
    <row r="104" spans="1:3" x14ac:dyDescent="0.3">
      <c r="A104">
        <v>3</v>
      </c>
      <c r="B104" t="s">
        <v>13</v>
      </c>
    </row>
    <row r="105" spans="1:3" x14ac:dyDescent="0.3">
      <c r="A105">
        <v>1</v>
      </c>
      <c r="B105" t="s">
        <v>13</v>
      </c>
      <c r="C105">
        <v>21</v>
      </c>
    </row>
    <row r="106" spans="1:3" x14ac:dyDescent="0.3">
      <c r="A106">
        <v>3</v>
      </c>
      <c r="B106" t="s">
        <v>13</v>
      </c>
      <c r="C106">
        <v>33</v>
      </c>
    </row>
    <row r="107" spans="1:3" x14ac:dyDescent="0.3">
      <c r="A107">
        <v>3</v>
      </c>
      <c r="B107" t="s">
        <v>13</v>
      </c>
      <c r="C107">
        <v>37</v>
      </c>
    </row>
    <row r="108" spans="1:3" x14ac:dyDescent="0.3">
      <c r="A108">
        <v>3</v>
      </c>
      <c r="B108" t="s">
        <v>13</v>
      </c>
      <c r="C108">
        <v>28</v>
      </c>
    </row>
    <row r="109" spans="1:3" x14ac:dyDescent="0.3">
      <c r="A109">
        <v>3</v>
      </c>
      <c r="B109" t="s">
        <v>17</v>
      </c>
      <c r="C109">
        <v>21</v>
      </c>
    </row>
    <row r="110" spans="1:3" x14ac:dyDescent="0.3">
      <c r="A110">
        <v>3</v>
      </c>
      <c r="B110" t="s">
        <v>13</v>
      </c>
    </row>
    <row r="111" spans="1:3" x14ac:dyDescent="0.3">
      <c r="A111">
        <v>3</v>
      </c>
      <c r="B111" t="s">
        <v>13</v>
      </c>
      <c r="C111">
        <v>38</v>
      </c>
    </row>
    <row r="112" spans="1:3" x14ac:dyDescent="0.3">
      <c r="A112">
        <v>3</v>
      </c>
      <c r="B112" t="s">
        <v>17</v>
      </c>
    </row>
    <row r="113" spans="1:3" x14ac:dyDescent="0.3">
      <c r="A113">
        <v>1</v>
      </c>
      <c r="B113" t="s">
        <v>13</v>
      </c>
      <c r="C113">
        <v>47</v>
      </c>
    </row>
    <row r="114" spans="1:3" x14ac:dyDescent="0.3">
      <c r="A114">
        <v>3</v>
      </c>
      <c r="B114" t="s">
        <v>17</v>
      </c>
      <c r="C114">
        <v>14.5</v>
      </c>
    </row>
    <row r="115" spans="1:3" x14ac:dyDescent="0.3">
      <c r="A115">
        <v>3</v>
      </c>
      <c r="B115" t="s">
        <v>13</v>
      </c>
      <c r="C115">
        <v>22</v>
      </c>
    </row>
    <row r="116" spans="1:3" x14ac:dyDescent="0.3">
      <c r="A116">
        <v>3</v>
      </c>
      <c r="B116" t="s">
        <v>17</v>
      </c>
      <c r="C116">
        <v>20</v>
      </c>
    </row>
    <row r="117" spans="1:3" x14ac:dyDescent="0.3">
      <c r="A117">
        <v>3</v>
      </c>
      <c r="B117" t="s">
        <v>17</v>
      </c>
      <c r="C117">
        <v>17</v>
      </c>
    </row>
    <row r="118" spans="1:3" x14ac:dyDescent="0.3">
      <c r="A118">
        <v>3</v>
      </c>
      <c r="B118" t="s">
        <v>13</v>
      </c>
      <c r="C118">
        <v>21</v>
      </c>
    </row>
    <row r="119" spans="1:3" x14ac:dyDescent="0.3">
      <c r="A119">
        <v>3</v>
      </c>
      <c r="B119" t="s">
        <v>13</v>
      </c>
      <c r="C119">
        <v>70.5</v>
      </c>
    </row>
    <row r="120" spans="1:3" x14ac:dyDescent="0.3">
      <c r="A120">
        <v>2</v>
      </c>
      <c r="B120" t="s">
        <v>13</v>
      </c>
      <c r="C120">
        <v>29</v>
      </c>
    </row>
    <row r="121" spans="1:3" x14ac:dyDescent="0.3">
      <c r="A121">
        <v>1</v>
      </c>
      <c r="B121" t="s">
        <v>13</v>
      </c>
      <c r="C121">
        <v>24</v>
      </c>
    </row>
    <row r="122" spans="1:3" x14ac:dyDescent="0.3">
      <c r="A122">
        <v>3</v>
      </c>
      <c r="B122" t="s">
        <v>17</v>
      </c>
      <c r="C122">
        <v>2</v>
      </c>
    </row>
    <row r="123" spans="1:3" x14ac:dyDescent="0.3">
      <c r="A123">
        <v>2</v>
      </c>
      <c r="B123" t="s">
        <v>13</v>
      </c>
      <c r="C123">
        <v>21</v>
      </c>
    </row>
    <row r="124" spans="1:3" x14ac:dyDescent="0.3">
      <c r="A124">
        <v>3</v>
      </c>
      <c r="B124" t="s">
        <v>13</v>
      </c>
    </row>
    <row r="125" spans="1:3" x14ac:dyDescent="0.3">
      <c r="A125">
        <v>2</v>
      </c>
      <c r="B125" t="s">
        <v>13</v>
      </c>
      <c r="C125">
        <v>32.5</v>
      </c>
    </row>
    <row r="126" spans="1:3" x14ac:dyDescent="0.3">
      <c r="A126">
        <v>2</v>
      </c>
      <c r="B126" t="s">
        <v>17</v>
      </c>
      <c r="C126">
        <v>32.5</v>
      </c>
    </row>
    <row r="127" spans="1:3" x14ac:dyDescent="0.3">
      <c r="A127">
        <v>1</v>
      </c>
      <c r="B127" t="s">
        <v>13</v>
      </c>
      <c r="C127">
        <v>54</v>
      </c>
    </row>
    <row r="128" spans="1:3" x14ac:dyDescent="0.3">
      <c r="A128">
        <v>3</v>
      </c>
      <c r="B128" t="s">
        <v>13</v>
      </c>
      <c r="C128">
        <v>12</v>
      </c>
    </row>
    <row r="129" spans="1:3" x14ac:dyDescent="0.3">
      <c r="A129">
        <v>3</v>
      </c>
      <c r="B129" t="s">
        <v>13</v>
      </c>
    </row>
    <row r="130" spans="1:3" x14ac:dyDescent="0.3">
      <c r="A130">
        <v>3</v>
      </c>
      <c r="B130" t="s">
        <v>13</v>
      </c>
      <c r="C130">
        <v>24</v>
      </c>
    </row>
    <row r="131" spans="1:3" x14ac:dyDescent="0.3">
      <c r="A131">
        <v>3</v>
      </c>
      <c r="B131" t="s">
        <v>17</v>
      </c>
    </row>
    <row r="132" spans="1:3" x14ac:dyDescent="0.3">
      <c r="A132">
        <v>3</v>
      </c>
      <c r="B132" t="s">
        <v>13</v>
      </c>
      <c r="C132">
        <v>45</v>
      </c>
    </row>
    <row r="133" spans="1:3" x14ac:dyDescent="0.3">
      <c r="A133">
        <v>3</v>
      </c>
      <c r="B133" t="s">
        <v>13</v>
      </c>
      <c r="C133">
        <v>33</v>
      </c>
    </row>
    <row r="134" spans="1:3" x14ac:dyDescent="0.3">
      <c r="A134">
        <v>3</v>
      </c>
      <c r="B134" t="s">
        <v>13</v>
      </c>
      <c r="C134">
        <v>20</v>
      </c>
    </row>
    <row r="135" spans="1:3" x14ac:dyDescent="0.3">
      <c r="A135">
        <v>3</v>
      </c>
      <c r="B135" t="s">
        <v>17</v>
      </c>
      <c r="C135">
        <v>47</v>
      </c>
    </row>
    <row r="136" spans="1:3" x14ac:dyDescent="0.3">
      <c r="A136">
        <v>2</v>
      </c>
      <c r="B136" t="s">
        <v>17</v>
      </c>
      <c r="C136">
        <v>29</v>
      </c>
    </row>
    <row r="137" spans="1:3" x14ac:dyDescent="0.3">
      <c r="A137">
        <v>2</v>
      </c>
      <c r="B137" t="s">
        <v>13</v>
      </c>
      <c r="C137">
        <v>25</v>
      </c>
    </row>
    <row r="138" spans="1:3" x14ac:dyDescent="0.3">
      <c r="A138">
        <v>2</v>
      </c>
      <c r="B138" t="s">
        <v>13</v>
      </c>
      <c r="C138">
        <v>23</v>
      </c>
    </row>
    <row r="139" spans="1:3" x14ac:dyDescent="0.3">
      <c r="A139">
        <v>1</v>
      </c>
      <c r="B139" t="s">
        <v>17</v>
      </c>
      <c r="C139">
        <v>19</v>
      </c>
    </row>
    <row r="140" spans="1:3" x14ac:dyDescent="0.3">
      <c r="A140">
        <v>1</v>
      </c>
      <c r="B140" t="s">
        <v>13</v>
      </c>
      <c r="C140">
        <v>37</v>
      </c>
    </row>
    <row r="141" spans="1:3" x14ac:dyDescent="0.3">
      <c r="A141">
        <v>3</v>
      </c>
      <c r="B141" t="s">
        <v>13</v>
      </c>
      <c r="C141">
        <v>16</v>
      </c>
    </row>
    <row r="142" spans="1:3" x14ac:dyDescent="0.3">
      <c r="A142">
        <v>1</v>
      </c>
      <c r="B142" t="s">
        <v>13</v>
      </c>
      <c r="C142">
        <v>24</v>
      </c>
    </row>
    <row r="143" spans="1:3" x14ac:dyDescent="0.3">
      <c r="A143">
        <v>3</v>
      </c>
      <c r="B143" t="s">
        <v>17</v>
      </c>
    </row>
    <row r="144" spans="1:3" x14ac:dyDescent="0.3">
      <c r="A144">
        <v>3</v>
      </c>
      <c r="B144" t="s">
        <v>17</v>
      </c>
      <c r="C144">
        <v>22</v>
      </c>
    </row>
    <row r="145" spans="1:3" x14ac:dyDescent="0.3">
      <c r="A145">
        <v>3</v>
      </c>
      <c r="B145" t="s">
        <v>17</v>
      </c>
      <c r="C145">
        <v>24</v>
      </c>
    </row>
    <row r="146" spans="1:3" x14ac:dyDescent="0.3">
      <c r="A146">
        <v>3</v>
      </c>
      <c r="B146" t="s">
        <v>13</v>
      </c>
      <c r="C146">
        <v>19</v>
      </c>
    </row>
    <row r="147" spans="1:3" x14ac:dyDescent="0.3">
      <c r="A147">
        <v>2</v>
      </c>
      <c r="B147" t="s">
        <v>13</v>
      </c>
      <c r="C147">
        <v>18</v>
      </c>
    </row>
    <row r="148" spans="1:3" x14ac:dyDescent="0.3">
      <c r="A148">
        <v>2</v>
      </c>
      <c r="B148" t="s">
        <v>13</v>
      </c>
      <c r="C148">
        <v>19</v>
      </c>
    </row>
    <row r="149" spans="1:3" x14ac:dyDescent="0.3">
      <c r="A149">
        <v>3</v>
      </c>
      <c r="B149" t="s">
        <v>13</v>
      </c>
      <c r="C149">
        <v>27</v>
      </c>
    </row>
    <row r="150" spans="1:3" x14ac:dyDescent="0.3">
      <c r="A150">
        <v>3</v>
      </c>
      <c r="B150" t="s">
        <v>17</v>
      </c>
      <c r="C150">
        <v>9</v>
      </c>
    </row>
    <row r="151" spans="1:3" x14ac:dyDescent="0.3">
      <c r="A151">
        <v>2</v>
      </c>
      <c r="B151" t="s">
        <v>13</v>
      </c>
      <c r="C151">
        <v>36.5</v>
      </c>
    </row>
    <row r="152" spans="1:3" x14ac:dyDescent="0.3">
      <c r="A152">
        <v>2</v>
      </c>
      <c r="B152" t="s">
        <v>13</v>
      </c>
      <c r="C152">
        <v>42</v>
      </c>
    </row>
    <row r="153" spans="1:3" x14ac:dyDescent="0.3">
      <c r="A153">
        <v>2</v>
      </c>
      <c r="B153" t="s">
        <v>13</v>
      </c>
      <c r="C153">
        <v>51</v>
      </c>
    </row>
    <row r="154" spans="1:3" x14ac:dyDescent="0.3">
      <c r="A154">
        <v>1</v>
      </c>
      <c r="B154" t="s">
        <v>17</v>
      </c>
      <c r="C154">
        <v>22</v>
      </c>
    </row>
    <row r="155" spans="1:3" x14ac:dyDescent="0.3">
      <c r="A155">
        <v>3</v>
      </c>
      <c r="B155" t="s">
        <v>13</v>
      </c>
      <c r="C155">
        <v>55.5</v>
      </c>
    </row>
    <row r="156" spans="1:3" x14ac:dyDescent="0.3">
      <c r="A156">
        <v>3</v>
      </c>
      <c r="B156" t="s">
        <v>13</v>
      </c>
      <c r="C156">
        <v>40.5</v>
      </c>
    </row>
    <row r="157" spans="1:3" x14ac:dyDescent="0.3">
      <c r="A157">
        <v>3</v>
      </c>
      <c r="B157" t="s">
        <v>13</v>
      </c>
    </row>
    <row r="158" spans="1:3" x14ac:dyDescent="0.3">
      <c r="A158">
        <v>1</v>
      </c>
      <c r="B158" t="s">
        <v>13</v>
      </c>
      <c r="C158">
        <v>51</v>
      </c>
    </row>
    <row r="159" spans="1:3" x14ac:dyDescent="0.3">
      <c r="A159">
        <v>3</v>
      </c>
      <c r="B159" t="s">
        <v>17</v>
      </c>
      <c r="C159">
        <v>16</v>
      </c>
    </row>
    <row r="160" spans="1:3" x14ac:dyDescent="0.3">
      <c r="A160">
        <v>3</v>
      </c>
      <c r="B160" t="s">
        <v>13</v>
      </c>
      <c r="C160">
        <v>30</v>
      </c>
    </row>
    <row r="161" spans="1:3" x14ac:dyDescent="0.3">
      <c r="A161">
        <v>3</v>
      </c>
      <c r="B161" t="s">
        <v>13</v>
      </c>
    </row>
    <row r="162" spans="1:3" x14ac:dyDescent="0.3">
      <c r="A162">
        <v>3</v>
      </c>
      <c r="B162" t="s">
        <v>13</v>
      </c>
    </row>
    <row r="163" spans="1:3" x14ac:dyDescent="0.3">
      <c r="A163">
        <v>3</v>
      </c>
      <c r="B163" t="s">
        <v>13</v>
      </c>
      <c r="C163">
        <v>44</v>
      </c>
    </row>
    <row r="164" spans="1:3" x14ac:dyDescent="0.3">
      <c r="A164">
        <v>2</v>
      </c>
      <c r="B164" t="s">
        <v>17</v>
      </c>
      <c r="C164">
        <v>40</v>
      </c>
    </row>
    <row r="165" spans="1:3" x14ac:dyDescent="0.3">
      <c r="A165">
        <v>3</v>
      </c>
      <c r="B165" t="s">
        <v>13</v>
      </c>
      <c r="C165">
        <v>26</v>
      </c>
    </row>
    <row r="166" spans="1:3" x14ac:dyDescent="0.3">
      <c r="A166">
        <v>3</v>
      </c>
      <c r="B166" t="s">
        <v>13</v>
      </c>
      <c r="C166">
        <v>17</v>
      </c>
    </row>
    <row r="167" spans="1:3" x14ac:dyDescent="0.3">
      <c r="A167">
        <v>3</v>
      </c>
      <c r="B167" t="s">
        <v>13</v>
      </c>
      <c r="C167">
        <v>1</v>
      </c>
    </row>
    <row r="168" spans="1:3" x14ac:dyDescent="0.3">
      <c r="A168">
        <v>3</v>
      </c>
      <c r="B168" t="s">
        <v>13</v>
      </c>
      <c r="C168">
        <v>9</v>
      </c>
    </row>
    <row r="169" spans="1:3" x14ac:dyDescent="0.3">
      <c r="A169">
        <v>1</v>
      </c>
      <c r="B169" t="s">
        <v>17</v>
      </c>
    </row>
    <row r="170" spans="1:3" x14ac:dyDescent="0.3">
      <c r="A170">
        <v>3</v>
      </c>
      <c r="B170" t="s">
        <v>17</v>
      </c>
      <c r="C170">
        <v>45</v>
      </c>
    </row>
    <row r="171" spans="1:3" x14ac:dyDescent="0.3">
      <c r="A171">
        <v>1</v>
      </c>
      <c r="B171" t="s">
        <v>13</v>
      </c>
    </row>
    <row r="172" spans="1:3" x14ac:dyDescent="0.3">
      <c r="A172">
        <v>3</v>
      </c>
      <c r="B172" t="s">
        <v>13</v>
      </c>
      <c r="C172">
        <v>28</v>
      </c>
    </row>
    <row r="173" spans="1:3" x14ac:dyDescent="0.3">
      <c r="A173">
        <v>1</v>
      </c>
      <c r="B173" t="s">
        <v>13</v>
      </c>
      <c r="C173">
        <v>61</v>
      </c>
    </row>
    <row r="174" spans="1:3" x14ac:dyDescent="0.3">
      <c r="A174">
        <v>3</v>
      </c>
      <c r="B174" t="s">
        <v>13</v>
      </c>
      <c r="C174">
        <v>4</v>
      </c>
    </row>
    <row r="175" spans="1:3" x14ac:dyDescent="0.3">
      <c r="A175">
        <v>3</v>
      </c>
      <c r="B175" t="s">
        <v>17</v>
      </c>
      <c r="C175">
        <v>1</v>
      </c>
    </row>
    <row r="176" spans="1:3" x14ac:dyDescent="0.3">
      <c r="A176">
        <v>3</v>
      </c>
      <c r="B176" t="s">
        <v>13</v>
      </c>
      <c r="C176">
        <v>21</v>
      </c>
    </row>
    <row r="177" spans="1:3" x14ac:dyDescent="0.3">
      <c r="A177">
        <v>1</v>
      </c>
      <c r="B177" t="s">
        <v>13</v>
      </c>
      <c r="C177">
        <v>56</v>
      </c>
    </row>
    <row r="178" spans="1:3" x14ac:dyDescent="0.3">
      <c r="A178">
        <v>3</v>
      </c>
      <c r="B178" t="s">
        <v>13</v>
      </c>
      <c r="C178">
        <v>18</v>
      </c>
    </row>
    <row r="179" spans="1:3" x14ac:dyDescent="0.3">
      <c r="A179">
        <v>3</v>
      </c>
      <c r="B179" t="s">
        <v>13</v>
      </c>
    </row>
    <row r="180" spans="1:3" x14ac:dyDescent="0.3">
      <c r="A180">
        <v>1</v>
      </c>
      <c r="B180" t="s">
        <v>17</v>
      </c>
      <c r="C180">
        <v>50</v>
      </c>
    </row>
    <row r="181" spans="1:3" x14ac:dyDescent="0.3">
      <c r="A181">
        <v>2</v>
      </c>
      <c r="B181" t="s">
        <v>13</v>
      </c>
      <c r="C181">
        <v>30</v>
      </c>
    </row>
    <row r="182" spans="1:3" x14ac:dyDescent="0.3">
      <c r="A182">
        <v>3</v>
      </c>
      <c r="B182" t="s">
        <v>13</v>
      </c>
      <c r="C182">
        <v>36</v>
      </c>
    </row>
    <row r="183" spans="1:3" x14ac:dyDescent="0.3">
      <c r="A183">
        <v>3</v>
      </c>
      <c r="B183" t="s">
        <v>17</v>
      </c>
    </row>
    <row r="184" spans="1:3" x14ac:dyDescent="0.3">
      <c r="A184">
        <v>2</v>
      </c>
      <c r="B184" t="s">
        <v>13</v>
      </c>
    </row>
    <row r="185" spans="1:3" x14ac:dyDescent="0.3">
      <c r="A185">
        <v>3</v>
      </c>
      <c r="B185" t="s">
        <v>13</v>
      </c>
      <c r="C185">
        <v>9</v>
      </c>
    </row>
    <row r="186" spans="1:3" x14ac:dyDescent="0.3">
      <c r="A186">
        <v>2</v>
      </c>
      <c r="B186" t="s">
        <v>13</v>
      </c>
      <c r="C186">
        <v>1</v>
      </c>
    </row>
    <row r="187" spans="1:3" x14ac:dyDescent="0.3">
      <c r="A187">
        <v>3</v>
      </c>
      <c r="B187" t="s">
        <v>17</v>
      </c>
      <c r="C187">
        <v>4</v>
      </c>
    </row>
    <row r="188" spans="1:3" x14ac:dyDescent="0.3">
      <c r="A188">
        <v>1</v>
      </c>
      <c r="B188" t="s">
        <v>13</v>
      </c>
    </row>
    <row r="189" spans="1:3" x14ac:dyDescent="0.3">
      <c r="A189">
        <v>3</v>
      </c>
      <c r="B189" t="s">
        <v>17</v>
      </c>
    </row>
    <row r="190" spans="1:3" x14ac:dyDescent="0.3">
      <c r="A190">
        <v>1</v>
      </c>
      <c r="B190" t="s">
        <v>13</v>
      </c>
      <c r="C190">
        <v>45</v>
      </c>
    </row>
    <row r="191" spans="1:3" x14ac:dyDescent="0.3">
      <c r="A191">
        <v>3</v>
      </c>
      <c r="B191" t="s">
        <v>13</v>
      </c>
      <c r="C191">
        <v>40</v>
      </c>
    </row>
    <row r="192" spans="1:3" x14ac:dyDescent="0.3">
      <c r="A192">
        <v>3</v>
      </c>
      <c r="B192" t="s">
        <v>13</v>
      </c>
      <c r="C192">
        <v>36</v>
      </c>
    </row>
    <row r="193" spans="1:3" x14ac:dyDescent="0.3">
      <c r="A193">
        <v>2</v>
      </c>
      <c r="B193" t="s">
        <v>17</v>
      </c>
      <c r="C193">
        <v>32</v>
      </c>
    </row>
    <row r="194" spans="1:3" x14ac:dyDescent="0.3">
      <c r="A194">
        <v>2</v>
      </c>
      <c r="B194" t="s">
        <v>13</v>
      </c>
      <c r="C194">
        <v>19</v>
      </c>
    </row>
    <row r="195" spans="1:3" x14ac:dyDescent="0.3">
      <c r="A195">
        <v>3</v>
      </c>
      <c r="B195" t="s">
        <v>17</v>
      </c>
      <c r="C195">
        <v>19</v>
      </c>
    </row>
    <row r="196" spans="1:3" x14ac:dyDescent="0.3">
      <c r="A196">
        <v>2</v>
      </c>
      <c r="B196" t="s">
        <v>13</v>
      </c>
      <c r="C196">
        <v>3</v>
      </c>
    </row>
    <row r="197" spans="1:3" x14ac:dyDescent="0.3">
      <c r="A197">
        <v>1</v>
      </c>
      <c r="B197" t="s">
        <v>17</v>
      </c>
      <c r="C197">
        <v>44</v>
      </c>
    </row>
    <row r="198" spans="1:3" x14ac:dyDescent="0.3">
      <c r="A198">
        <v>1</v>
      </c>
      <c r="B198" t="s">
        <v>17</v>
      </c>
      <c r="C198">
        <v>58</v>
      </c>
    </row>
    <row r="199" spans="1:3" x14ac:dyDescent="0.3">
      <c r="A199">
        <v>3</v>
      </c>
      <c r="B199" t="s">
        <v>13</v>
      </c>
    </row>
    <row r="200" spans="1:3" x14ac:dyDescent="0.3">
      <c r="A200">
        <v>3</v>
      </c>
      <c r="B200" t="s">
        <v>13</v>
      </c>
      <c r="C200">
        <v>42</v>
      </c>
    </row>
    <row r="201" spans="1:3" x14ac:dyDescent="0.3">
      <c r="A201">
        <v>3</v>
      </c>
      <c r="B201" t="s">
        <v>17</v>
      </c>
    </row>
    <row r="202" spans="1:3" x14ac:dyDescent="0.3">
      <c r="A202">
        <v>2</v>
      </c>
      <c r="B202" t="s">
        <v>17</v>
      </c>
      <c r="C202">
        <v>24</v>
      </c>
    </row>
    <row r="203" spans="1:3" x14ac:dyDescent="0.3">
      <c r="A203">
        <v>3</v>
      </c>
      <c r="B203" t="s">
        <v>13</v>
      </c>
      <c r="C203">
        <v>28</v>
      </c>
    </row>
    <row r="204" spans="1:3" x14ac:dyDescent="0.3">
      <c r="A204">
        <v>3</v>
      </c>
      <c r="B204" t="s">
        <v>13</v>
      </c>
    </row>
    <row r="205" spans="1:3" x14ac:dyDescent="0.3">
      <c r="A205">
        <v>3</v>
      </c>
      <c r="B205" t="s">
        <v>13</v>
      </c>
      <c r="C205">
        <v>34</v>
      </c>
    </row>
    <row r="206" spans="1:3" x14ac:dyDescent="0.3">
      <c r="A206">
        <v>3</v>
      </c>
      <c r="B206" t="s">
        <v>13</v>
      </c>
      <c r="C206">
        <v>45.5</v>
      </c>
    </row>
    <row r="207" spans="1:3" x14ac:dyDescent="0.3">
      <c r="A207">
        <v>3</v>
      </c>
      <c r="B207" t="s">
        <v>13</v>
      </c>
      <c r="C207">
        <v>18</v>
      </c>
    </row>
    <row r="208" spans="1:3" x14ac:dyDescent="0.3">
      <c r="A208">
        <v>3</v>
      </c>
      <c r="B208" t="s">
        <v>17</v>
      </c>
      <c r="C208">
        <v>2</v>
      </c>
    </row>
    <row r="209" spans="1:3" x14ac:dyDescent="0.3">
      <c r="A209">
        <v>3</v>
      </c>
      <c r="B209" t="s">
        <v>13</v>
      </c>
      <c r="C209">
        <v>32</v>
      </c>
    </row>
    <row r="210" spans="1:3" x14ac:dyDescent="0.3">
      <c r="A210">
        <v>3</v>
      </c>
      <c r="B210" t="s">
        <v>13</v>
      </c>
      <c r="C210">
        <v>26</v>
      </c>
    </row>
    <row r="211" spans="1:3" x14ac:dyDescent="0.3">
      <c r="A211">
        <v>3</v>
      </c>
      <c r="B211" t="s">
        <v>17</v>
      </c>
      <c r="C211">
        <v>16</v>
      </c>
    </row>
    <row r="212" spans="1:3" x14ac:dyDescent="0.3">
      <c r="A212">
        <v>1</v>
      </c>
      <c r="B212" t="s">
        <v>13</v>
      </c>
      <c r="C212">
        <v>40</v>
      </c>
    </row>
    <row r="213" spans="1:3" x14ac:dyDescent="0.3">
      <c r="A213">
        <v>3</v>
      </c>
      <c r="B213" t="s">
        <v>13</v>
      </c>
      <c r="C213">
        <v>24</v>
      </c>
    </row>
    <row r="214" spans="1:3" x14ac:dyDescent="0.3">
      <c r="A214">
        <v>2</v>
      </c>
      <c r="B214" t="s">
        <v>17</v>
      </c>
      <c r="C214">
        <v>35</v>
      </c>
    </row>
    <row r="215" spans="1:3" x14ac:dyDescent="0.3">
      <c r="A215">
        <v>3</v>
      </c>
      <c r="B215" t="s">
        <v>13</v>
      </c>
      <c r="C215">
        <v>22</v>
      </c>
    </row>
    <row r="216" spans="1:3" x14ac:dyDescent="0.3">
      <c r="A216">
        <v>2</v>
      </c>
      <c r="B216" t="s">
        <v>13</v>
      </c>
      <c r="C216">
        <v>30</v>
      </c>
    </row>
    <row r="217" spans="1:3" x14ac:dyDescent="0.3">
      <c r="A217">
        <v>3</v>
      </c>
      <c r="B217" t="s">
        <v>13</v>
      </c>
    </row>
    <row r="218" spans="1:3" x14ac:dyDescent="0.3">
      <c r="A218">
        <v>1</v>
      </c>
      <c r="B218" t="s">
        <v>17</v>
      </c>
      <c r="C218">
        <v>31</v>
      </c>
    </row>
    <row r="219" spans="1:3" x14ac:dyDescent="0.3">
      <c r="A219">
        <v>3</v>
      </c>
      <c r="B219" t="s">
        <v>17</v>
      </c>
      <c r="C219">
        <v>27</v>
      </c>
    </row>
    <row r="220" spans="1:3" x14ac:dyDescent="0.3">
      <c r="A220">
        <v>2</v>
      </c>
      <c r="B220" t="s">
        <v>13</v>
      </c>
      <c r="C220">
        <v>42</v>
      </c>
    </row>
    <row r="221" spans="1:3" x14ac:dyDescent="0.3">
      <c r="A221">
        <v>1</v>
      </c>
      <c r="B221" t="s">
        <v>17</v>
      </c>
      <c r="C221">
        <v>32</v>
      </c>
    </row>
    <row r="222" spans="1:3" x14ac:dyDescent="0.3">
      <c r="A222">
        <v>2</v>
      </c>
      <c r="B222" t="s">
        <v>13</v>
      </c>
      <c r="C222">
        <v>30</v>
      </c>
    </row>
    <row r="223" spans="1:3" x14ac:dyDescent="0.3">
      <c r="A223">
        <v>3</v>
      </c>
      <c r="B223" t="s">
        <v>13</v>
      </c>
      <c r="C223">
        <v>16</v>
      </c>
    </row>
    <row r="224" spans="1:3" x14ac:dyDescent="0.3">
      <c r="A224">
        <v>2</v>
      </c>
      <c r="B224" t="s">
        <v>13</v>
      </c>
      <c r="C224">
        <v>27</v>
      </c>
    </row>
    <row r="225" spans="1:3" x14ac:dyDescent="0.3">
      <c r="A225">
        <v>3</v>
      </c>
      <c r="B225" t="s">
        <v>13</v>
      </c>
      <c r="C225">
        <v>51</v>
      </c>
    </row>
    <row r="226" spans="1:3" x14ac:dyDescent="0.3">
      <c r="A226">
        <v>3</v>
      </c>
      <c r="B226" t="s">
        <v>13</v>
      </c>
    </row>
    <row r="227" spans="1:3" x14ac:dyDescent="0.3">
      <c r="A227">
        <v>1</v>
      </c>
      <c r="B227" t="s">
        <v>13</v>
      </c>
      <c r="C227">
        <v>38</v>
      </c>
    </row>
    <row r="228" spans="1:3" x14ac:dyDescent="0.3">
      <c r="A228">
        <v>3</v>
      </c>
      <c r="B228" t="s">
        <v>13</v>
      </c>
      <c r="C228">
        <v>22</v>
      </c>
    </row>
    <row r="229" spans="1:3" x14ac:dyDescent="0.3">
      <c r="A229">
        <v>2</v>
      </c>
      <c r="B229" t="s">
        <v>13</v>
      </c>
      <c r="C229">
        <v>19</v>
      </c>
    </row>
    <row r="230" spans="1:3" x14ac:dyDescent="0.3">
      <c r="A230">
        <v>3</v>
      </c>
      <c r="B230" t="s">
        <v>13</v>
      </c>
      <c r="C230">
        <v>20.5</v>
      </c>
    </row>
    <row r="231" spans="1:3" x14ac:dyDescent="0.3">
      <c r="A231">
        <v>2</v>
      </c>
      <c r="B231" t="s">
        <v>13</v>
      </c>
      <c r="C231">
        <v>18</v>
      </c>
    </row>
    <row r="232" spans="1:3" x14ac:dyDescent="0.3">
      <c r="A232">
        <v>3</v>
      </c>
      <c r="B232" t="s">
        <v>17</v>
      </c>
    </row>
    <row r="233" spans="1:3" x14ac:dyDescent="0.3">
      <c r="A233">
        <v>1</v>
      </c>
      <c r="B233" t="s">
        <v>17</v>
      </c>
      <c r="C233">
        <v>35</v>
      </c>
    </row>
    <row r="234" spans="1:3" x14ac:dyDescent="0.3">
      <c r="A234">
        <v>3</v>
      </c>
      <c r="B234" t="s">
        <v>13</v>
      </c>
      <c r="C234">
        <v>29</v>
      </c>
    </row>
    <row r="235" spans="1:3" x14ac:dyDescent="0.3">
      <c r="A235">
        <v>2</v>
      </c>
      <c r="B235" t="s">
        <v>13</v>
      </c>
      <c r="C235">
        <v>59</v>
      </c>
    </row>
    <row r="236" spans="1:3" x14ac:dyDescent="0.3">
      <c r="A236">
        <v>3</v>
      </c>
      <c r="B236" t="s">
        <v>17</v>
      </c>
      <c r="C236">
        <v>5</v>
      </c>
    </row>
    <row r="237" spans="1:3" x14ac:dyDescent="0.3">
      <c r="A237">
        <v>2</v>
      </c>
      <c r="B237" t="s">
        <v>13</v>
      </c>
      <c r="C237">
        <v>24</v>
      </c>
    </row>
    <row r="238" spans="1:3" x14ac:dyDescent="0.3">
      <c r="A238">
        <v>3</v>
      </c>
      <c r="B238" t="s">
        <v>17</v>
      </c>
    </row>
    <row r="239" spans="1:3" x14ac:dyDescent="0.3">
      <c r="A239">
        <v>2</v>
      </c>
      <c r="B239" t="s">
        <v>13</v>
      </c>
      <c r="C239">
        <v>44</v>
      </c>
    </row>
    <row r="240" spans="1:3" x14ac:dyDescent="0.3">
      <c r="A240">
        <v>2</v>
      </c>
      <c r="B240" t="s">
        <v>17</v>
      </c>
      <c r="C240">
        <v>8</v>
      </c>
    </row>
    <row r="241" spans="1:3" x14ac:dyDescent="0.3">
      <c r="A241">
        <v>2</v>
      </c>
      <c r="B241" t="s">
        <v>13</v>
      </c>
      <c r="C241">
        <v>19</v>
      </c>
    </row>
    <row r="242" spans="1:3" x14ac:dyDescent="0.3">
      <c r="A242">
        <v>2</v>
      </c>
      <c r="B242" t="s">
        <v>13</v>
      </c>
      <c r="C242">
        <v>33</v>
      </c>
    </row>
    <row r="243" spans="1:3" x14ac:dyDescent="0.3">
      <c r="A243">
        <v>3</v>
      </c>
      <c r="B243" t="s">
        <v>17</v>
      </c>
    </row>
    <row r="244" spans="1:3" x14ac:dyDescent="0.3">
      <c r="A244">
        <v>3</v>
      </c>
      <c r="B244" t="s">
        <v>17</v>
      </c>
    </row>
    <row r="245" spans="1:3" x14ac:dyDescent="0.3">
      <c r="A245">
        <v>2</v>
      </c>
      <c r="B245" t="s">
        <v>13</v>
      </c>
      <c r="C245">
        <v>29</v>
      </c>
    </row>
    <row r="246" spans="1:3" x14ac:dyDescent="0.3">
      <c r="A246">
        <v>3</v>
      </c>
      <c r="B246" t="s">
        <v>13</v>
      </c>
      <c r="C246">
        <v>22</v>
      </c>
    </row>
    <row r="247" spans="1:3" x14ac:dyDescent="0.3">
      <c r="A247">
        <v>3</v>
      </c>
      <c r="B247" t="s">
        <v>13</v>
      </c>
      <c r="C247">
        <v>30</v>
      </c>
    </row>
    <row r="248" spans="1:3" x14ac:dyDescent="0.3">
      <c r="A248">
        <v>1</v>
      </c>
      <c r="B248" t="s">
        <v>13</v>
      </c>
      <c r="C248">
        <v>44</v>
      </c>
    </row>
    <row r="249" spans="1:3" x14ac:dyDescent="0.3">
      <c r="A249">
        <v>3</v>
      </c>
      <c r="B249" t="s">
        <v>17</v>
      </c>
      <c r="C249">
        <v>25</v>
      </c>
    </row>
    <row r="250" spans="1:3" x14ac:dyDescent="0.3">
      <c r="A250">
        <v>2</v>
      </c>
      <c r="B250" t="s">
        <v>17</v>
      </c>
      <c r="C250">
        <v>24</v>
      </c>
    </row>
    <row r="251" spans="1:3" x14ac:dyDescent="0.3">
      <c r="A251">
        <v>1</v>
      </c>
      <c r="B251" t="s">
        <v>13</v>
      </c>
      <c r="C251">
        <v>37</v>
      </c>
    </row>
    <row r="252" spans="1:3" x14ac:dyDescent="0.3">
      <c r="A252">
        <v>2</v>
      </c>
      <c r="B252" t="s">
        <v>13</v>
      </c>
      <c r="C252">
        <v>54</v>
      </c>
    </row>
    <row r="253" spans="1:3" x14ac:dyDescent="0.3">
      <c r="A253">
        <v>3</v>
      </c>
      <c r="B253" t="s">
        <v>13</v>
      </c>
    </row>
    <row r="254" spans="1:3" x14ac:dyDescent="0.3">
      <c r="A254">
        <v>3</v>
      </c>
      <c r="B254" t="s">
        <v>17</v>
      </c>
      <c r="C254">
        <v>29</v>
      </c>
    </row>
    <row r="255" spans="1:3" x14ac:dyDescent="0.3">
      <c r="A255">
        <v>1</v>
      </c>
      <c r="B255" t="s">
        <v>13</v>
      </c>
      <c r="C255">
        <v>62</v>
      </c>
    </row>
    <row r="256" spans="1:3" x14ac:dyDescent="0.3">
      <c r="A256">
        <v>3</v>
      </c>
      <c r="B256" t="s">
        <v>13</v>
      </c>
      <c r="C256">
        <v>30</v>
      </c>
    </row>
    <row r="257" spans="1:3" x14ac:dyDescent="0.3">
      <c r="A257">
        <v>3</v>
      </c>
      <c r="B257" t="s">
        <v>17</v>
      </c>
      <c r="C257">
        <v>41</v>
      </c>
    </row>
    <row r="258" spans="1:3" x14ac:dyDescent="0.3">
      <c r="A258">
        <v>3</v>
      </c>
      <c r="B258" t="s">
        <v>17</v>
      </c>
      <c r="C258">
        <v>29</v>
      </c>
    </row>
    <row r="259" spans="1:3" x14ac:dyDescent="0.3">
      <c r="A259">
        <v>1</v>
      </c>
      <c r="B259" t="s">
        <v>17</v>
      </c>
    </row>
    <row r="260" spans="1:3" x14ac:dyDescent="0.3">
      <c r="A260">
        <v>1</v>
      </c>
      <c r="B260" t="s">
        <v>17</v>
      </c>
      <c r="C260">
        <v>30</v>
      </c>
    </row>
    <row r="261" spans="1:3" x14ac:dyDescent="0.3">
      <c r="A261">
        <v>1</v>
      </c>
      <c r="B261" t="s">
        <v>17</v>
      </c>
      <c r="C261">
        <v>35</v>
      </c>
    </row>
    <row r="262" spans="1:3" x14ac:dyDescent="0.3">
      <c r="A262">
        <v>2</v>
      </c>
      <c r="B262" t="s">
        <v>17</v>
      </c>
      <c r="C262">
        <v>50</v>
      </c>
    </row>
    <row r="263" spans="1:3" x14ac:dyDescent="0.3">
      <c r="A263">
        <v>3</v>
      </c>
      <c r="B263" t="s">
        <v>13</v>
      </c>
    </row>
    <row r="264" spans="1:3" x14ac:dyDescent="0.3">
      <c r="A264">
        <v>3</v>
      </c>
      <c r="B264" t="s">
        <v>13</v>
      </c>
      <c r="C264">
        <v>3</v>
      </c>
    </row>
    <row r="265" spans="1:3" x14ac:dyDescent="0.3">
      <c r="A265">
        <v>1</v>
      </c>
      <c r="B265" t="s">
        <v>13</v>
      </c>
      <c r="C265">
        <v>52</v>
      </c>
    </row>
    <row r="266" spans="1:3" x14ac:dyDescent="0.3">
      <c r="A266">
        <v>1</v>
      </c>
      <c r="B266" t="s">
        <v>13</v>
      </c>
      <c r="C266">
        <v>40</v>
      </c>
    </row>
    <row r="267" spans="1:3" x14ac:dyDescent="0.3">
      <c r="A267">
        <v>3</v>
      </c>
      <c r="B267" t="s">
        <v>17</v>
      </c>
    </row>
    <row r="268" spans="1:3" x14ac:dyDescent="0.3">
      <c r="A268">
        <v>2</v>
      </c>
      <c r="B268" t="s">
        <v>13</v>
      </c>
      <c r="C268">
        <v>36</v>
      </c>
    </row>
    <row r="269" spans="1:3" x14ac:dyDescent="0.3">
      <c r="A269">
        <v>3</v>
      </c>
      <c r="B269" t="s">
        <v>13</v>
      </c>
      <c r="C269">
        <v>16</v>
      </c>
    </row>
    <row r="270" spans="1:3" x14ac:dyDescent="0.3">
      <c r="A270">
        <v>3</v>
      </c>
      <c r="B270" t="s">
        <v>13</v>
      </c>
      <c r="C270">
        <v>25</v>
      </c>
    </row>
    <row r="271" spans="1:3" x14ac:dyDescent="0.3">
      <c r="A271">
        <v>1</v>
      </c>
      <c r="B271" t="s">
        <v>17</v>
      </c>
      <c r="C271">
        <v>58</v>
      </c>
    </row>
    <row r="272" spans="1:3" x14ac:dyDescent="0.3">
      <c r="A272">
        <v>1</v>
      </c>
      <c r="B272" t="s">
        <v>17</v>
      </c>
      <c r="C272">
        <v>35</v>
      </c>
    </row>
    <row r="273" spans="1:3" x14ac:dyDescent="0.3">
      <c r="A273">
        <v>1</v>
      </c>
      <c r="B273" t="s">
        <v>13</v>
      </c>
    </row>
    <row r="274" spans="1:3" x14ac:dyDescent="0.3">
      <c r="A274">
        <v>3</v>
      </c>
      <c r="B274" t="s">
        <v>13</v>
      </c>
      <c r="C274">
        <v>25</v>
      </c>
    </row>
    <row r="275" spans="1:3" x14ac:dyDescent="0.3">
      <c r="A275">
        <v>2</v>
      </c>
      <c r="B275" t="s">
        <v>17</v>
      </c>
      <c r="C275">
        <v>41</v>
      </c>
    </row>
    <row r="276" spans="1:3" x14ac:dyDescent="0.3">
      <c r="A276">
        <v>1</v>
      </c>
      <c r="B276" t="s">
        <v>13</v>
      </c>
      <c r="C276">
        <v>37</v>
      </c>
    </row>
    <row r="277" spans="1:3" x14ac:dyDescent="0.3">
      <c r="A277">
        <v>3</v>
      </c>
      <c r="B277" t="s">
        <v>17</v>
      </c>
    </row>
    <row r="278" spans="1:3" x14ac:dyDescent="0.3">
      <c r="A278">
        <v>1</v>
      </c>
      <c r="B278" t="s">
        <v>17</v>
      </c>
      <c r="C278">
        <v>63</v>
      </c>
    </row>
    <row r="279" spans="1:3" x14ac:dyDescent="0.3">
      <c r="A279">
        <v>3</v>
      </c>
      <c r="B279" t="s">
        <v>17</v>
      </c>
      <c r="C279">
        <v>45</v>
      </c>
    </row>
    <row r="280" spans="1:3" x14ac:dyDescent="0.3">
      <c r="A280">
        <v>2</v>
      </c>
      <c r="B280" t="s">
        <v>13</v>
      </c>
    </row>
    <row r="281" spans="1:3" x14ac:dyDescent="0.3">
      <c r="A281">
        <v>3</v>
      </c>
      <c r="B281" t="s">
        <v>13</v>
      </c>
      <c r="C281">
        <v>7</v>
      </c>
    </row>
    <row r="282" spans="1:3" x14ac:dyDescent="0.3">
      <c r="A282">
        <v>3</v>
      </c>
      <c r="B282" t="s">
        <v>17</v>
      </c>
      <c r="C282">
        <v>35</v>
      </c>
    </row>
    <row r="283" spans="1:3" x14ac:dyDescent="0.3">
      <c r="A283">
        <v>3</v>
      </c>
      <c r="B283" t="s">
        <v>13</v>
      </c>
      <c r="C283">
        <v>65</v>
      </c>
    </row>
    <row r="284" spans="1:3" x14ac:dyDescent="0.3">
      <c r="A284">
        <v>3</v>
      </c>
      <c r="B284" t="s">
        <v>13</v>
      </c>
      <c r="C284">
        <v>28</v>
      </c>
    </row>
    <row r="285" spans="1:3" x14ac:dyDescent="0.3">
      <c r="A285">
        <v>3</v>
      </c>
      <c r="B285" t="s">
        <v>13</v>
      </c>
      <c r="C285">
        <v>16</v>
      </c>
    </row>
    <row r="286" spans="1:3" x14ac:dyDescent="0.3">
      <c r="A286">
        <v>3</v>
      </c>
      <c r="B286" t="s">
        <v>13</v>
      </c>
      <c r="C286">
        <v>19</v>
      </c>
    </row>
    <row r="287" spans="1:3" x14ac:dyDescent="0.3">
      <c r="A287">
        <v>1</v>
      </c>
      <c r="B287" t="s">
        <v>13</v>
      </c>
    </row>
    <row r="288" spans="1:3" x14ac:dyDescent="0.3">
      <c r="A288">
        <v>3</v>
      </c>
      <c r="B288" t="s">
        <v>13</v>
      </c>
      <c r="C288">
        <v>33</v>
      </c>
    </row>
    <row r="289" spans="1:3" x14ac:dyDescent="0.3">
      <c r="A289">
        <v>3</v>
      </c>
      <c r="B289" t="s">
        <v>13</v>
      </c>
      <c r="C289">
        <v>30</v>
      </c>
    </row>
    <row r="290" spans="1:3" x14ac:dyDescent="0.3">
      <c r="A290">
        <v>3</v>
      </c>
      <c r="B290" t="s">
        <v>13</v>
      </c>
      <c r="C290">
        <v>22</v>
      </c>
    </row>
    <row r="291" spans="1:3" x14ac:dyDescent="0.3">
      <c r="A291">
        <v>2</v>
      </c>
      <c r="B291" t="s">
        <v>13</v>
      </c>
      <c r="C291">
        <v>42</v>
      </c>
    </row>
    <row r="292" spans="1:3" x14ac:dyDescent="0.3">
      <c r="A292">
        <v>3</v>
      </c>
      <c r="B292" t="s">
        <v>17</v>
      </c>
      <c r="C292">
        <v>22</v>
      </c>
    </row>
    <row r="293" spans="1:3" x14ac:dyDescent="0.3">
      <c r="A293">
        <v>1</v>
      </c>
      <c r="B293" t="s">
        <v>17</v>
      </c>
      <c r="C293">
        <v>26</v>
      </c>
    </row>
    <row r="294" spans="1:3" x14ac:dyDescent="0.3">
      <c r="A294">
        <v>1</v>
      </c>
      <c r="B294" t="s">
        <v>17</v>
      </c>
      <c r="C294">
        <v>19</v>
      </c>
    </row>
    <row r="295" spans="1:3" x14ac:dyDescent="0.3">
      <c r="A295">
        <v>2</v>
      </c>
      <c r="B295" t="s">
        <v>13</v>
      </c>
      <c r="C295">
        <v>36</v>
      </c>
    </row>
    <row r="296" spans="1:3" x14ac:dyDescent="0.3">
      <c r="A296">
        <v>3</v>
      </c>
      <c r="B296" t="s">
        <v>17</v>
      </c>
      <c r="C296">
        <v>24</v>
      </c>
    </row>
    <row r="297" spans="1:3" x14ac:dyDescent="0.3">
      <c r="A297">
        <v>3</v>
      </c>
      <c r="B297" t="s">
        <v>13</v>
      </c>
      <c r="C297">
        <v>24</v>
      </c>
    </row>
    <row r="298" spans="1:3" x14ac:dyDescent="0.3">
      <c r="A298">
        <v>1</v>
      </c>
      <c r="B298" t="s">
        <v>13</v>
      </c>
    </row>
    <row r="299" spans="1:3" x14ac:dyDescent="0.3">
      <c r="A299">
        <v>3</v>
      </c>
      <c r="B299" t="s">
        <v>13</v>
      </c>
      <c r="C299">
        <v>23.5</v>
      </c>
    </row>
    <row r="300" spans="1:3" x14ac:dyDescent="0.3">
      <c r="A300">
        <v>1</v>
      </c>
      <c r="B300" t="s">
        <v>17</v>
      </c>
      <c r="C300">
        <v>2</v>
      </c>
    </row>
    <row r="301" spans="1:3" x14ac:dyDescent="0.3">
      <c r="A301">
        <v>1</v>
      </c>
      <c r="B301" t="s">
        <v>13</v>
      </c>
    </row>
    <row r="302" spans="1:3" x14ac:dyDescent="0.3">
      <c r="A302">
        <v>1</v>
      </c>
      <c r="B302" t="s">
        <v>17</v>
      </c>
      <c r="C302">
        <v>50</v>
      </c>
    </row>
    <row r="303" spans="1:3" x14ac:dyDescent="0.3">
      <c r="A303">
        <v>3</v>
      </c>
      <c r="B303" t="s">
        <v>17</v>
      </c>
    </row>
    <row r="304" spans="1:3" x14ac:dyDescent="0.3">
      <c r="A304">
        <v>3</v>
      </c>
      <c r="B304" t="s">
        <v>13</v>
      </c>
    </row>
    <row r="305" spans="1:3" x14ac:dyDescent="0.3">
      <c r="A305">
        <v>3</v>
      </c>
      <c r="B305" t="s">
        <v>13</v>
      </c>
      <c r="C305">
        <v>19</v>
      </c>
    </row>
    <row r="306" spans="1:3" x14ac:dyDescent="0.3">
      <c r="A306">
        <v>2</v>
      </c>
      <c r="B306" t="s">
        <v>17</v>
      </c>
    </row>
    <row r="307" spans="1:3" x14ac:dyDescent="0.3">
      <c r="A307">
        <v>3</v>
      </c>
      <c r="B307" t="s">
        <v>13</v>
      </c>
    </row>
    <row r="308" spans="1:3" x14ac:dyDescent="0.3">
      <c r="A308">
        <v>1</v>
      </c>
      <c r="B308" t="s">
        <v>13</v>
      </c>
      <c r="C308">
        <v>0.92</v>
      </c>
    </row>
    <row r="309" spans="1:3" x14ac:dyDescent="0.3">
      <c r="A309">
        <v>1</v>
      </c>
      <c r="B309" t="s">
        <v>17</v>
      </c>
    </row>
    <row r="310" spans="1:3" x14ac:dyDescent="0.3">
      <c r="A310">
        <v>1</v>
      </c>
      <c r="B310" t="s">
        <v>17</v>
      </c>
      <c r="C310">
        <v>17</v>
      </c>
    </row>
    <row r="311" spans="1:3" x14ac:dyDescent="0.3">
      <c r="A311">
        <v>2</v>
      </c>
      <c r="B311" t="s">
        <v>13</v>
      </c>
      <c r="C311">
        <v>30</v>
      </c>
    </row>
    <row r="312" spans="1:3" x14ac:dyDescent="0.3">
      <c r="A312">
        <v>1</v>
      </c>
      <c r="B312" t="s">
        <v>17</v>
      </c>
      <c r="C312">
        <v>30</v>
      </c>
    </row>
    <row r="313" spans="1:3" x14ac:dyDescent="0.3">
      <c r="A313">
        <v>1</v>
      </c>
      <c r="B313" t="s">
        <v>17</v>
      </c>
      <c r="C313">
        <v>24</v>
      </c>
    </row>
    <row r="314" spans="1:3" x14ac:dyDescent="0.3">
      <c r="A314">
        <v>1</v>
      </c>
      <c r="B314" t="s">
        <v>17</v>
      </c>
      <c r="C314">
        <v>18</v>
      </c>
    </row>
    <row r="315" spans="1:3" x14ac:dyDescent="0.3">
      <c r="A315">
        <v>2</v>
      </c>
      <c r="B315" t="s">
        <v>17</v>
      </c>
      <c r="C315">
        <v>26</v>
      </c>
    </row>
    <row r="316" spans="1:3" x14ac:dyDescent="0.3">
      <c r="A316">
        <v>3</v>
      </c>
      <c r="B316" t="s">
        <v>13</v>
      </c>
      <c r="C316">
        <v>28</v>
      </c>
    </row>
    <row r="317" spans="1:3" x14ac:dyDescent="0.3">
      <c r="A317">
        <v>2</v>
      </c>
      <c r="B317" t="s">
        <v>13</v>
      </c>
      <c r="C317">
        <v>43</v>
      </c>
    </row>
    <row r="318" spans="1:3" x14ac:dyDescent="0.3">
      <c r="A318">
        <v>3</v>
      </c>
      <c r="B318" t="s">
        <v>17</v>
      </c>
      <c r="C318">
        <v>26</v>
      </c>
    </row>
    <row r="319" spans="1:3" x14ac:dyDescent="0.3">
      <c r="A319">
        <v>2</v>
      </c>
      <c r="B319" t="s">
        <v>17</v>
      </c>
      <c r="C319">
        <v>24</v>
      </c>
    </row>
    <row r="320" spans="1:3" x14ac:dyDescent="0.3">
      <c r="A320">
        <v>2</v>
      </c>
      <c r="B320" t="s">
        <v>13</v>
      </c>
      <c r="C320">
        <v>54</v>
      </c>
    </row>
    <row r="321" spans="1:3" x14ac:dyDescent="0.3">
      <c r="A321">
        <v>1</v>
      </c>
      <c r="B321" t="s">
        <v>17</v>
      </c>
      <c r="C321">
        <v>31</v>
      </c>
    </row>
    <row r="322" spans="1:3" x14ac:dyDescent="0.3">
      <c r="A322">
        <v>1</v>
      </c>
      <c r="B322" t="s">
        <v>17</v>
      </c>
      <c r="C322">
        <v>40</v>
      </c>
    </row>
    <row r="323" spans="1:3" x14ac:dyDescent="0.3">
      <c r="A323">
        <v>3</v>
      </c>
      <c r="B323" t="s">
        <v>13</v>
      </c>
      <c r="C323">
        <v>22</v>
      </c>
    </row>
    <row r="324" spans="1:3" x14ac:dyDescent="0.3">
      <c r="A324">
        <v>3</v>
      </c>
      <c r="B324" t="s">
        <v>13</v>
      </c>
      <c r="C324">
        <v>27</v>
      </c>
    </row>
    <row r="325" spans="1:3" x14ac:dyDescent="0.3">
      <c r="A325">
        <v>2</v>
      </c>
      <c r="B325" t="s">
        <v>17</v>
      </c>
      <c r="C325">
        <v>30</v>
      </c>
    </row>
    <row r="326" spans="1:3" x14ac:dyDescent="0.3">
      <c r="A326">
        <v>2</v>
      </c>
      <c r="B326" t="s">
        <v>17</v>
      </c>
      <c r="C326">
        <v>22</v>
      </c>
    </row>
    <row r="327" spans="1:3" x14ac:dyDescent="0.3">
      <c r="A327">
        <v>3</v>
      </c>
      <c r="B327" t="s">
        <v>13</v>
      </c>
    </row>
    <row r="328" spans="1:3" x14ac:dyDescent="0.3">
      <c r="A328">
        <v>1</v>
      </c>
      <c r="B328" t="s">
        <v>17</v>
      </c>
      <c r="C328">
        <v>36</v>
      </c>
    </row>
    <row r="329" spans="1:3" x14ac:dyDescent="0.3">
      <c r="A329">
        <v>3</v>
      </c>
      <c r="B329" t="s">
        <v>13</v>
      </c>
      <c r="C329">
        <v>61</v>
      </c>
    </row>
    <row r="330" spans="1:3" x14ac:dyDescent="0.3">
      <c r="A330">
        <v>2</v>
      </c>
      <c r="B330" t="s">
        <v>17</v>
      </c>
      <c r="C330">
        <v>36</v>
      </c>
    </row>
    <row r="331" spans="1:3" x14ac:dyDescent="0.3">
      <c r="A331">
        <v>3</v>
      </c>
      <c r="B331" t="s">
        <v>17</v>
      </c>
      <c r="C331">
        <v>31</v>
      </c>
    </row>
    <row r="332" spans="1:3" x14ac:dyDescent="0.3">
      <c r="A332">
        <v>1</v>
      </c>
      <c r="B332" t="s">
        <v>17</v>
      </c>
      <c r="C332">
        <v>16</v>
      </c>
    </row>
    <row r="333" spans="1:3" x14ac:dyDescent="0.3">
      <c r="A333">
        <v>3</v>
      </c>
      <c r="B333" t="s">
        <v>17</v>
      </c>
    </row>
    <row r="334" spans="1:3" x14ac:dyDescent="0.3">
      <c r="A334">
        <v>1</v>
      </c>
      <c r="B334" t="s">
        <v>13</v>
      </c>
      <c r="C334">
        <v>45.5</v>
      </c>
    </row>
    <row r="335" spans="1:3" x14ac:dyDescent="0.3">
      <c r="A335">
        <v>1</v>
      </c>
      <c r="B335" t="s">
        <v>13</v>
      </c>
      <c r="C335">
        <v>38</v>
      </c>
    </row>
    <row r="336" spans="1:3" x14ac:dyDescent="0.3">
      <c r="A336">
        <v>3</v>
      </c>
      <c r="B336" t="s">
        <v>13</v>
      </c>
      <c r="C336">
        <v>16</v>
      </c>
    </row>
    <row r="337" spans="1:3" x14ac:dyDescent="0.3">
      <c r="A337">
        <v>1</v>
      </c>
      <c r="B337" t="s">
        <v>17</v>
      </c>
    </row>
    <row r="338" spans="1:3" x14ac:dyDescent="0.3">
      <c r="A338">
        <v>3</v>
      </c>
      <c r="B338" t="s">
        <v>13</v>
      </c>
    </row>
    <row r="339" spans="1:3" x14ac:dyDescent="0.3">
      <c r="A339">
        <v>1</v>
      </c>
      <c r="B339" t="s">
        <v>13</v>
      </c>
      <c r="C339">
        <v>29</v>
      </c>
    </row>
    <row r="340" spans="1:3" x14ac:dyDescent="0.3">
      <c r="A340">
        <v>1</v>
      </c>
      <c r="B340" t="s">
        <v>17</v>
      </c>
      <c r="C340">
        <v>41</v>
      </c>
    </row>
    <row r="341" spans="1:3" x14ac:dyDescent="0.3">
      <c r="A341">
        <v>3</v>
      </c>
      <c r="B341" t="s">
        <v>13</v>
      </c>
      <c r="C341">
        <v>45</v>
      </c>
    </row>
    <row r="342" spans="1:3" x14ac:dyDescent="0.3">
      <c r="A342">
        <v>1</v>
      </c>
      <c r="B342" t="s">
        <v>13</v>
      </c>
      <c r="C342">
        <v>45</v>
      </c>
    </row>
    <row r="343" spans="1:3" x14ac:dyDescent="0.3">
      <c r="A343">
        <v>2</v>
      </c>
      <c r="B343" t="s">
        <v>13</v>
      </c>
      <c r="C343">
        <v>2</v>
      </c>
    </row>
    <row r="344" spans="1:3" x14ac:dyDescent="0.3">
      <c r="A344">
        <v>1</v>
      </c>
      <c r="B344" t="s">
        <v>17</v>
      </c>
      <c r="C344">
        <v>24</v>
      </c>
    </row>
    <row r="345" spans="1:3" x14ac:dyDescent="0.3">
      <c r="A345">
        <v>2</v>
      </c>
      <c r="B345" t="s">
        <v>13</v>
      </c>
      <c r="C345">
        <v>28</v>
      </c>
    </row>
    <row r="346" spans="1:3" x14ac:dyDescent="0.3">
      <c r="A346">
        <v>2</v>
      </c>
      <c r="B346" t="s">
        <v>13</v>
      </c>
      <c r="C346">
        <v>25</v>
      </c>
    </row>
    <row r="347" spans="1:3" x14ac:dyDescent="0.3">
      <c r="A347">
        <v>2</v>
      </c>
      <c r="B347" t="s">
        <v>13</v>
      </c>
      <c r="C347">
        <v>36</v>
      </c>
    </row>
    <row r="348" spans="1:3" x14ac:dyDescent="0.3">
      <c r="A348">
        <v>2</v>
      </c>
      <c r="B348" t="s">
        <v>17</v>
      </c>
      <c r="C348">
        <v>24</v>
      </c>
    </row>
    <row r="349" spans="1:3" x14ac:dyDescent="0.3">
      <c r="A349">
        <v>2</v>
      </c>
      <c r="B349" t="s">
        <v>17</v>
      </c>
      <c r="C349">
        <v>40</v>
      </c>
    </row>
    <row r="350" spans="1:3" x14ac:dyDescent="0.3">
      <c r="A350">
        <v>3</v>
      </c>
      <c r="B350" t="s">
        <v>17</v>
      </c>
    </row>
    <row r="351" spans="1:3" x14ac:dyDescent="0.3">
      <c r="A351">
        <v>3</v>
      </c>
      <c r="B351" t="s">
        <v>13</v>
      </c>
      <c r="C351">
        <v>3</v>
      </c>
    </row>
    <row r="352" spans="1:3" x14ac:dyDescent="0.3">
      <c r="A352">
        <v>3</v>
      </c>
      <c r="B352" t="s">
        <v>13</v>
      </c>
      <c r="C352">
        <v>42</v>
      </c>
    </row>
    <row r="353" spans="1:3" x14ac:dyDescent="0.3">
      <c r="A353">
        <v>3</v>
      </c>
      <c r="B353" t="s">
        <v>13</v>
      </c>
      <c r="C353">
        <v>23</v>
      </c>
    </row>
    <row r="354" spans="1:3" x14ac:dyDescent="0.3">
      <c r="A354">
        <v>1</v>
      </c>
      <c r="B354" t="s">
        <v>13</v>
      </c>
    </row>
    <row r="355" spans="1:3" x14ac:dyDescent="0.3">
      <c r="A355">
        <v>3</v>
      </c>
      <c r="B355" t="s">
        <v>13</v>
      </c>
      <c r="C355">
        <v>15</v>
      </c>
    </row>
    <row r="356" spans="1:3" x14ac:dyDescent="0.3">
      <c r="A356">
        <v>3</v>
      </c>
      <c r="B356" t="s">
        <v>13</v>
      </c>
      <c r="C356">
        <v>25</v>
      </c>
    </row>
    <row r="357" spans="1:3" x14ac:dyDescent="0.3">
      <c r="A357">
        <v>3</v>
      </c>
      <c r="B357" t="s">
        <v>13</v>
      </c>
    </row>
    <row r="358" spans="1:3" x14ac:dyDescent="0.3">
      <c r="A358">
        <v>3</v>
      </c>
      <c r="B358" t="s">
        <v>13</v>
      </c>
      <c r="C358">
        <v>28</v>
      </c>
    </row>
    <row r="359" spans="1:3" x14ac:dyDescent="0.3">
      <c r="A359">
        <v>1</v>
      </c>
      <c r="B359" t="s">
        <v>17</v>
      </c>
      <c r="C359">
        <v>22</v>
      </c>
    </row>
    <row r="360" spans="1:3" x14ac:dyDescent="0.3">
      <c r="A360">
        <v>2</v>
      </c>
      <c r="B360" t="s">
        <v>17</v>
      </c>
      <c r="C360">
        <v>38</v>
      </c>
    </row>
    <row r="361" spans="1:3" x14ac:dyDescent="0.3">
      <c r="A361">
        <v>3</v>
      </c>
      <c r="B361" t="s">
        <v>17</v>
      </c>
    </row>
    <row r="362" spans="1:3" x14ac:dyDescent="0.3">
      <c r="A362">
        <v>3</v>
      </c>
      <c r="B362" t="s">
        <v>17</v>
      </c>
    </row>
    <row r="363" spans="1:3" x14ac:dyDescent="0.3">
      <c r="A363">
        <v>3</v>
      </c>
      <c r="B363" t="s">
        <v>13</v>
      </c>
      <c r="C363">
        <v>40</v>
      </c>
    </row>
    <row r="364" spans="1:3" x14ac:dyDescent="0.3">
      <c r="A364">
        <v>2</v>
      </c>
      <c r="B364" t="s">
        <v>13</v>
      </c>
      <c r="C364">
        <v>29</v>
      </c>
    </row>
    <row r="365" spans="1:3" x14ac:dyDescent="0.3">
      <c r="A365">
        <v>3</v>
      </c>
      <c r="B365" t="s">
        <v>17</v>
      </c>
      <c r="C365">
        <v>45</v>
      </c>
    </row>
    <row r="366" spans="1:3" x14ac:dyDescent="0.3">
      <c r="A366">
        <v>3</v>
      </c>
      <c r="B366" t="s">
        <v>13</v>
      </c>
      <c r="C366">
        <v>35</v>
      </c>
    </row>
    <row r="367" spans="1:3" x14ac:dyDescent="0.3">
      <c r="A367">
        <v>3</v>
      </c>
      <c r="B367" t="s">
        <v>13</v>
      </c>
    </row>
    <row r="368" spans="1:3" x14ac:dyDescent="0.3">
      <c r="A368">
        <v>3</v>
      </c>
      <c r="B368" t="s">
        <v>13</v>
      </c>
      <c r="C368">
        <v>30</v>
      </c>
    </row>
    <row r="369" spans="1:3" x14ac:dyDescent="0.3">
      <c r="A369">
        <v>1</v>
      </c>
      <c r="B369" t="s">
        <v>17</v>
      </c>
      <c r="C369">
        <v>60</v>
      </c>
    </row>
    <row r="370" spans="1:3" x14ac:dyDescent="0.3">
      <c r="A370">
        <v>3</v>
      </c>
      <c r="B370" t="s">
        <v>17</v>
      </c>
    </row>
    <row r="371" spans="1:3" x14ac:dyDescent="0.3">
      <c r="A371">
        <v>3</v>
      </c>
      <c r="B371" t="s">
        <v>17</v>
      </c>
    </row>
    <row r="372" spans="1:3" x14ac:dyDescent="0.3">
      <c r="A372">
        <v>1</v>
      </c>
      <c r="B372" t="s">
        <v>17</v>
      </c>
      <c r="C372">
        <v>24</v>
      </c>
    </row>
    <row r="373" spans="1:3" x14ac:dyDescent="0.3">
      <c r="A373">
        <v>1</v>
      </c>
      <c r="B373" t="s">
        <v>13</v>
      </c>
      <c r="C373">
        <v>25</v>
      </c>
    </row>
    <row r="374" spans="1:3" x14ac:dyDescent="0.3">
      <c r="A374">
        <v>3</v>
      </c>
      <c r="B374" t="s">
        <v>13</v>
      </c>
      <c r="C374">
        <v>18</v>
      </c>
    </row>
    <row r="375" spans="1:3" x14ac:dyDescent="0.3">
      <c r="A375">
        <v>3</v>
      </c>
      <c r="B375" t="s">
        <v>13</v>
      </c>
      <c r="C375">
        <v>19</v>
      </c>
    </row>
    <row r="376" spans="1:3" x14ac:dyDescent="0.3">
      <c r="A376">
        <v>1</v>
      </c>
      <c r="B376" t="s">
        <v>13</v>
      </c>
      <c r="C376">
        <v>22</v>
      </c>
    </row>
    <row r="377" spans="1:3" x14ac:dyDescent="0.3">
      <c r="A377">
        <v>3</v>
      </c>
      <c r="B377" t="s">
        <v>17</v>
      </c>
      <c r="C377">
        <v>3</v>
      </c>
    </row>
    <row r="378" spans="1:3" x14ac:dyDescent="0.3">
      <c r="A378">
        <v>1</v>
      </c>
      <c r="B378" t="s">
        <v>17</v>
      </c>
    </row>
    <row r="379" spans="1:3" x14ac:dyDescent="0.3">
      <c r="A379">
        <v>3</v>
      </c>
      <c r="B379" t="s">
        <v>17</v>
      </c>
      <c r="C379">
        <v>22</v>
      </c>
    </row>
    <row r="380" spans="1:3" x14ac:dyDescent="0.3">
      <c r="A380">
        <v>1</v>
      </c>
      <c r="B380" t="s">
        <v>13</v>
      </c>
      <c r="C380">
        <v>27</v>
      </c>
    </row>
    <row r="381" spans="1:3" x14ac:dyDescent="0.3">
      <c r="A381">
        <v>3</v>
      </c>
      <c r="B381" t="s">
        <v>13</v>
      </c>
      <c r="C381">
        <v>20</v>
      </c>
    </row>
    <row r="382" spans="1:3" x14ac:dyDescent="0.3">
      <c r="A382">
        <v>3</v>
      </c>
      <c r="B382" t="s">
        <v>13</v>
      </c>
      <c r="C382">
        <v>19</v>
      </c>
    </row>
    <row r="383" spans="1:3" x14ac:dyDescent="0.3">
      <c r="A383">
        <v>1</v>
      </c>
      <c r="B383" t="s">
        <v>17</v>
      </c>
      <c r="C383">
        <v>42</v>
      </c>
    </row>
    <row r="384" spans="1:3" x14ac:dyDescent="0.3">
      <c r="A384">
        <v>3</v>
      </c>
      <c r="B384" t="s">
        <v>17</v>
      </c>
      <c r="C384">
        <v>1</v>
      </c>
    </row>
    <row r="385" spans="1:3" x14ac:dyDescent="0.3">
      <c r="A385">
        <v>3</v>
      </c>
      <c r="B385" t="s">
        <v>13</v>
      </c>
      <c r="C385">
        <v>32</v>
      </c>
    </row>
    <row r="386" spans="1:3" x14ac:dyDescent="0.3">
      <c r="A386">
        <v>1</v>
      </c>
      <c r="B386" t="s">
        <v>17</v>
      </c>
      <c r="C386">
        <v>35</v>
      </c>
    </row>
    <row r="387" spans="1:3" x14ac:dyDescent="0.3">
      <c r="A387">
        <v>3</v>
      </c>
      <c r="B387" t="s">
        <v>13</v>
      </c>
    </row>
    <row r="388" spans="1:3" x14ac:dyDescent="0.3">
      <c r="A388">
        <v>2</v>
      </c>
      <c r="B388" t="s">
        <v>13</v>
      </c>
      <c r="C388">
        <v>18</v>
      </c>
    </row>
    <row r="389" spans="1:3" x14ac:dyDescent="0.3">
      <c r="A389">
        <v>3</v>
      </c>
      <c r="B389" t="s">
        <v>13</v>
      </c>
      <c r="C389">
        <v>1</v>
      </c>
    </row>
    <row r="390" spans="1:3" x14ac:dyDescent="0.3">
      <c r="A390">
        <v>2</v>
      </c>
      <c r="B390" t="s">
        <v>17</v>
      </c>
      <c r="C390">
        <v>36</v>
      </c>
    </row>
    <row r="391" spans="1:3" x14ac:dyDescent="0.3">
      <c r="A391">
        <v>3</v>
      </c>
      <c r="B391" t="s">
        <v>13</v>
      </c>
    </row>
    <row r="392" spans="1:3" x14ac:dyDescent="0.3">
      <c r="A392">
        <v>2</v>
      </c>
      <c r="B392" t="s">
        <v>17</v>
      </c>
      <c r="C392">
        <v>17</v>
      </c>
    </row>
    <row r="393" spans="1:3" x14ac:dyDescent="0.3">
      <c r="A393">
        <v>1</v>
      </c>
      <c r="B393" t="s">
        <v>13</v>
      </c>
      <c r="C393">
        <v>36</v>
      </c>
    </row>
    <row r="394" spans="1:3" x14ac:dyDescent="0.3">
      <c r="A394">
        <v>3</v>
      </c>
      <c r="B394" t="s">
        <v>13</v>
      </c>
      <c r="C394">
        <v>21</v>
      </c>
    </row>
    <row r="395" spans="1:3" x14ac:dyDescent="0.3">
      <c r="A395">
        <v>3</v>
      </c>
      <c r="B395" t="s">
        <v>13</v>
      </c>
      <c r="C395">
        <v>28</v>
      </c>
    </row>
    <row r="396" spans="1:3" x14ac:dyDescent="0.3">
      <c r="A396">
        <v>1</v>
      </c>
      <c r="B396" t="s">
        <v>17</v>
      </c>
      <c r="C396">
        <v>23</v>
      </c>
    </row>
    <row r="397" spans="1:3" x14ac:dyDescent="0.3">
      <c r="A397">
        <v>3</v>
      </c>
      <c r="B397" t="s">
        <v>17</v>
      </c>
      <c r="C397">
        <v>24</v>
      </c>
    </row>
    <row r="398" spans="1:3" x14ac:dyDescent="0.3">
      <c r="A398">
        <v>3</v>
      </c>
      <c r="B398" t="s">
        <v>13</v>
      </c>
      <c r="C398">
        <v>22</v>
      </c>
    </row>
    <row r="399" spans="1:3" x14ac:dyDescent="0.3">
      <c r="A399">
        <v>3</v>
      </c>
      <c r="B399" t="s">
        <v>17</v>
      </c>
      <c r="C399">
        <v>31</v>
      </c>
    </row>
    <row r="400" spans="1:3" x14ac:dyDescent="0.3">
      <c r="A400">
        <v>2</v>
      </c>
      <c r="B400" t="s">
        <v>13</v>
      </c>
      <c r="C400">
        <v>46</v>
      </c>
    </row>
    <row r="401" spans="1:3" x14ac:dyDescent="0.3">
      <c r="A401">
        <v>2</v>
      </c>
      <c r="B401" t="s">
        <v>13</v>
      </c>
      <c r="C401">
        <v>23</v>
      </c>
    </row>
    <row r="402" spans="1:3" x14ac:dyDescent="0.3">
      <c r="A402">
        <v>2</v>
      </c>
      <c r="B402" t="s">
        <v>17</v>
      </c>
      <c r="C402">
        <v>28</v>
      </c>
    </row>
    <row r="403" spans="1:3" x14ac:dyDescent="0.3">
      <c r="A403">
        <v>3</v>
      </c>
      <c r="B403" t="s">
        <v>13</v>
      </c>
      <c r="C403">
        <v>39</v>
      </c>
    </row>
    <row r="404" spans="1:3" x14ac:dyDescent="0.3">
      <c r="A404">
        <v>3</v>
      </c>
      <c r="B404" t="s">
        <v>13</v>
      </c>
      <c r="C404">
        <v>26</v>
      </c>
    </row>
    <row r="405" spans="1:3" x14ac:dyDescent="0.3">
      <c r="A405">
        <v>3</v>
      </c>
      <c r="B405" t="s">
        <v>17</v>
      </c>
      <c r="C405">
        <v>21</v>
      </c>
    </row>
    <row r="406" spans="1:3" x14ac:dyDescent="0.3">
      <c r="A406">
        <v>3</v>
      </c>
      <c r="B406" t="s">
        <v>13</v>
      </c>
      <c r="C406">
        <v>28</v>
      </c>
    </row>
    <row r="407" spans="1:3" x14ac:dyDescent="0.3">
      <c r="A407">
        <v>3</v>
      </c>
      <c r="B407" t="s">
        <v>17</v>
      </c>
      <c r="C407">
        <v>20</v>
      </c>
    </row>
    <row r="408" spans="1:3" x14ac:dyDescent="0.3">
      <c r="A408">
        <v>2</v>
      </c>
      <c r="B408" t="s">
        <v>13</v>
      </c>
      <c r="C408">
        <v>34</v>
      </c>
    </row>
    <row r="409" spans="1:3" x14ac:dyDescent="0.3">
      <c r="A409">
        <v>3</v>
      </c>
      <c r="B409" t="s">
        <v>13</v>
      </c>
      <c r="C409">
        <v>51</v>
      </c>
    </row>
    <row r="410" spans="1:3" x14ac:dyDescent="0.3">
      <c r="A410">
        <v>2</v>
      </c>
      <c r="B410" t="s">
        <v>13</v>
      </c>
      <c r="C410">
        <v>3</v>
      </c>
    </row>
    <row r="411" spans="1:3" x14ac:dyDescent="0.3">
      <c r="A411">
        <v>3</v>
      </c>
      <c r="B411" t="s">
        <v>13</v>
      </c>
      <c r="C411">
        <v>21</v>
      </c>
    </row>
    <row r="412" spans="1:3" x14ac:dyDescent="0.3">
      <c r="A412">
        <v>3</v>
      </c>
      <c r="B412" t="s">
        <v>17</v>
      </c>
    </row>
    <row r="413" spans="1:3" x14ac:dyDescent="0.3">
      <c r="A413">
        <v>3</v>
      </c>
      <c r="B413" t="s">
        <v>13</v>
      </c>
    </row>
    <row r="414" spans="1:3" x14ac:dyDescent="0.3">
      <c r="A414">
        <v>3</v>
      </c>
      <c r="B414" t="s">
        <v>13</v>
      </c>
    </row>
    <row r="415" spans="1:3" x14ac:dyDescent="0.3">
      <c r="A415">
        <v>1</v>
      </c>
      <c r="B415" t="s">
        <v>17</v>
      </c>
      <c r="C415">
        <v>33</v>
      </c>
    </row>
    <row r="416" spans="1:3" x14ac:dyDescent="0.3">
      <c r="A416">
        <v>2</v>
      </c>
      <c r="B416" t="s">
        <v>13</v>
      </c>
    </row>
    <row r="417" spans="1:3" x14ac:dyDescent="0.3">
      <c r="A417">
        <v>3</v>
      </c>
      <c r="B417" t="s">
        <v>13</v>
      </c>
      <c r="C417">
        <v>44</v>
      </c>
    </row>
    <row r="418" spans="1:3" x14ac:dyDescent="0.3">
      <c r="A418">
        <v>3</v>
      </c>
      <c r="B418" t="s">
        <v>17</v>
      </c>
    </row>
    <row r="419" spans="1:3" x14ac:dyDescent="0.3">
      <c r="A419">
        <v>2</v>
      </c>
      <c r="B419" t="s">
        <v>17</v>
      </c>
      <c r="C419">
        <v>34</v>
      </c>
    </row>
    <row r="420" spans="1:3" x14ac:dyDescent="0.3">
      <c r="A420">
        <v>2</v>
      </c>
      <c r="B420" t="s">
        <v>17</v>
      </c>
      <c r="C420">
        <v>18</v>
      </c>
    </row>
    <row r="421" spans="1:3" x14ac:dyDescent="0.3">
      <c r="A421">
        <v>2</v>
      </c>
      <c r="B421" t="s">
        <v>13</v>
      </c>
      <c r="C421">
        <v>30</v>
      </c>
    </row>
    <row r="422" spans="1:3" x14ac:dyDescent="0.3">
      <c r="A422">
        <v>3</v>
      </c>
      <c r="B422" t="s">
        <v>17</v>
      </c>
      <c r="C422">
        <v>10</v>
      </c>
    </row>
    <row r="423" spans="1:3" x14ac:dyDescent="0.3">
      <c r="A423">
        <v>3</v>
      </c>
      <c r="B423" t="s">
        <v>13</v>
      </c>
    </row>
    <row r="424" spans="1:3" x14ac:dyDescent="0.3">
      <c r="A424">
        <v>3</v>
      </c>
      <c r="B424" t="s">
        <v>13</v>
      </c>
      <c r="C424">
        <v>21</v>
      </c>
    </row>
    <row r="425" spans="1:3" x14ac:dyDescent="0.3">
      <c r="A425">
        <v>3</v>
      </c>
      <c r="B425" t="s">
        <v>13</v>
      </c>
      <c r="C425">
        <v>29</v>
      </c>
    </row>
    <row r="426" spans="1:3" x14ac:dyDescent="0.3">
      <c r="A426">
        <v>3</v>
      </c>
      <c r="B426" t="s">
        <v>17</v>
      </c>
      <c r="C426">
        <v>28</v>
      </c>
    </row>
    <row r="427" spans="1:3" x14ac:dyDescent="0.3">
      <c r="A427">
        <v>3</v>
      </c>
      <c r="B427" t="s">
        <v>13</v>
      </c>
      <c r="C427">
        <v>18</v>
      </c>
    </row>
    <row r="428" spans="1:3" x14ac:dyDescent="0.3">
      <c r="A428">
        <v>3</v>
      </c>
      <c r="B428" t="s">
        <v>13</v>
      </c>
    </row>
    <row r="429" spans="1:3" x14ac:dyDescent="0.3">
      <c r="A429">
        <v>2</v>
      </c>
      <c r="B429" t="s">
        <v>17</v>
      </c>
      <c r="C429">
        <v>28</v>
      </c>
    </row>
    <row r="430" spans="1:3" x14ac:dyDescent="0.3">
      <c r="A430">
        <v>2</v>
      </c>
      <c r="B430" t="s">
        <v>17</v>
      </c>
      <c r="C430">
        <v>19</v>
      </c>
    </row>
    <row r="431" spans="1:3" x14ac:dyDescent="0.3">
      <c r="A431">
        <v>3</v>
      </c>
      <c r="B431" t="s">
        <v>13</v>
      </c>
    </row>
    <row r="432" spans="1:3" x14ac:dyDescent="0.3">
      <c r="A432">
        <v>3</v>
      </c>
      <c r="B432" t="s">
        <v>13</v>
      </c>
      <c r="C432">
        <v>32</v>
      </c>
    </row>
    <row r="433" spans="1:3" x14ac:dyDescent="0.3">
      <c r="A433">
        <v>1</v>
      </c>
      <c r="B433" t="s">
        <v>13</v>
      </c>
      <c r="C433">
        <v>28</v>
      </c>
    </row>
    <row r="434" spans="1:3" x14ac:dyDescent="0.3">
      <c r="A434">
        <v>3</v>
      </c>
      <c r="B434" t="s">
        <v>17</v>
      </c>
    </row>
    <row r="435" spans="1:3" x14ac:dyDescent="0.3">
      <c r="A435">
        <v>2</v>
      </c>
      <c r="B435" t="s">
        <v>17</v>
      </c>
      <c r="C435">
        <v>42</v>
      </c>
    </row>
    <row r="436" spans="1:3" x14ac:dyDescent="0.3">
      <c r="A436">
        <v>3</v>
      </c>
      <c r="B436" t="s">
        <v>13</v>
      </c>
      <c r="C436">
        <v>17</v>
      </c>
    </row>
    <row r="437" spans="1:3" x14ac:dyDescent="0.3">
      <c r="A437">
        <v>1</v>
      </c>
      <c r="B437" t="s">
        <v>13</v>
      </c>
      <c r="C437">
        <v>50</v>
      </c>
    </row>
    <row r="438" spans="1:3" x14ac:dyDescent="0.3">
      <c r="A438">
        <v>1</v>
      </c>
      <c r="B438" t="s">
        <v>17</v>
      </c>
      <c r="C438">
        <v>14</v>
      </c>
    </row>
    <row r="439" spans="1:3" x14ac:dyDescent="0.3">
      <c r="A439">
        <v>3</v>
      </c>
      <c r="B439" t="s">
        <v>17</v>
      </c>
      <c r="C439">
        <v>21</v>
      </c>
    </row>
    <row r="440" spans="1:3" x14ac:dyDescent="0.3">
      <c r="A440">
        <v>2</v>
      </c>
      <c r="B440" t="s">
        <v>17</v>
      </c>
      <c r="C440">
        <v>24</v>
      </c>
    </row>
    <row r="441" spans="1:3" x14ac:dyDescent="0.3">
      <c r="A441">
        <v>1</v>
      </c>
      <c r="B441" t="s">
        <v>13</v>
      </c>
      <c r="C441">
        <v>64</v>
      </c>
    </row>
    <row r="442" spans="1:3" x14ac:dyDescent="0.3">
      <c r="A442">
        <v>2</v>
      </c>
      <c r="B442" t="s">
        <v>13</v>
      </c>
      <c r="C442">
        <v>31</v>
      </c>
    </row>
    <row r="443" spans="1:3" x14ac:dyDescent="0.3">
      <c r="A443">
        <v>2</v>
      </c>
      <c r="B443" t="s">
        <v>17</v>
      </c>
      <c r="C443">
        <v>45</v>
      </c>
    </row>
    <row r="444" spans="1:3" x14ac:dyDescent="0.3">
      <c r="A444">
        <v>3</v>
      </c>
      <c r="B444" t="s">
        <v>13</v>
      </c>
      <c r="C444">
        <v>20</v>
      </c>
    </row>
    <row r="445" spans="1:3" x14ac:dyDescent="0.3">
      <c r="A445">
        <v>3</v>
      </c>
      <c r="B445" t="s">
        <v>13</v>
      </c>
      <c r="C445">
        <v>25</v>
      </c>
    </row>
    <row r="446" spans="1:3" x14ac:dyDescent="0.3">
      <c r="A446">
        <v>2</v>
      </c>
      <c r="B446" t="s">
        <v>17</v>
      </c>
      <c r="C446">
        <v>28</v>
      </c>
    </row>
    <row r="447" spans="1:3" x14ac:dyDescent="0.3">
      <c r="A447">
        <v>3</v>
      </c>
      <c r="B447" t="s">
        <v>13</v>
      </c>
    </row>
    <row r="448" spans="1:3" x14ac:dyDescent="0.3">
      <c r="A448">
        <v>1</v>
      </c>
      <c r="B448" t="s">
        <v>13</v>
      </c>
      <c r="C448">
        <v>4</v>
      </c>
    </row>
    <row r="449" spans="1:3" x14ac:dyDescent="0.3">
      <c r="A449">
        <v>2</v>
      </c>
      <c r="B449" t="s">
        <v>17</v>
      </c>
      <c r="C449">
        <v>13</v>
      </c>
    </row>
    <row r="450" spans="1:3" x14ac:dyDescent="0.3">
      <c r="A450">
        <v>1</v>
      </c>
      <c r="B450" t="s">
        <v>13</v>
      </c>
      <c r="C450">
        <v>34</v>
      </c>
    </row>
    <row r="451" spans="1:3" x14ac:dyDescent="0.3">
      <c r="A451">
        <v>3</v>
      </c>
      <c r="B451" t="s">
        <v>17</v>
      </c>
      <c r="C451">
        <v>5</v>
      </c>
    </row>
    <row r="452" spans="1:3" x14ac:dyDescent="0.3">
      <c r="A452">
        <v>1</v>
      </c>
      <c r="B452" t="s">
        <v>13</v>
      </c>
      <c r="C452">
        <v>52</v>
      </c>
    </row>
    <row r="453" spans="1:3" x14ac:dyDescent="0.3">
      <c r="A453">
        <v>2</v>
      </c>
      <c r="B453" t="s">
        <v>13</v>
      </c>
      <c r="C453">
        <v>36</v>
      </c>
    </row>
    <row r="454" spans="1:3" x14ac:dyDescent="0.3">
      <c r="A454">
        <v>3</v>
      </c>
      <c r="B454" t="s">
        <v>13</v>
      </c>
    </row>
    <row r="455" spans="1:3" x14ac:dyDescent="0.3">
      <c r="A455">
        <v>1</v>
      </c>
      <c r="B455" t="s">
        <v>13</v>
      </c>
      <c r="C455">
        <v>30</v>
      </c>
    </row>
    <row r="456" spans="1:3" x14ac:dyDescent="0.3">
      <c r="A456">
        <v>1</v>
      </c>
      <c r="B456" t="s">
        <v>13</v>
      </c>
      <c r="C456">
        <v>49</v>
      </c>
    </row>
    <row r="457" spans="1:3" x14ac:dyDescent="0.3">
      <c r="A457">
        <v>3</v>
      </c>
      <c r="B457" t="s">
        <v>13</v>
      </c>
    </row>
    <row r="458" spans="1:3" x14ac:dyDescent="0.3">
      <c r="A458">
        <v>3</v>
      </c>
      <c r="B458" t="s">
        <v>13</v>
      </c>
      <c r="C458">
        <v>29</v>
      </c>
    </row>
    <row r="459" spans="1:3" x14ac:dyDescent="0.3">
      <c r="A459">
        <v>1</v>
      </c>
      <c r="B459" t="s">
        <v>13</v>
      </c>
      <c r="C459">
        <v>65</v>
      </c>
    </row>
    <row r="460" spans="1:3" x14ac:dyDescent="0.3">
      <c r="A460">
        <v>1</v>
      </c>
      <c r="B460" t="s">
        <v>17</v>
      </c>
    </row>
    <row r="461" spans="1:3" x14ac:dyDescent="0.3">
      <c r="A461">
        <v>2</v>
      </c>
      <c r="B461" t="s">
        <v>17</v>
      </c>
      <c r="C461">
        <v>50</v>
      </c>
    </row>
    <row r="462" spans="1:3" x14ac:dyDescent="0.3">
      <c r="A462">
        <v>3</v>
      </c>
      <c r="B462" t="s">
        <v>13</v>
      </c>
    </row>
    <row r="463" spans="1:3" x14ac:dyDescent="0.3">
      <c r="A463">
        <v>1</v>
      </c>
      <c r="B463" t="s">
        <v>13</v>
      </c>
      <c r="C463">
        <v>48</v>
      </c>
    </row>
    <row r="464" spans="1:3" x14ac:dyDescent="0.3">
      <c r="A464">
        <v>3</v>
      </c>
      <c r="B464" t="s">
        <v>13</v>
      </c>
      <c r="C464">
        <v>34</v>
      </c>
    </row>
    <row r="465" spans="1:3" x14ac:dyDescent="0.3">
      <c r="A465">
        <v>1</v>
      </c>
      <c r="B465" t="s">
        <v>13</v>
      </c>
      <c r="C465">
        <v>47</v>
      </c>
    </row>
    <row r="466" spans="1:3" x14ac:dyDescent="0.3">
      <c r="A466">
        <v>2</v>
      </c>
      <c r="B466" t="s">
        <v>13</v>
      </c>
      <c r="C466">
        <v>48</v>
      </c>
    </row>
    <row r="467" spans="1:3" x14ac:dyDescent="0.3">
      <c r="A467">
        <v>3</v>
      </c>
      <c r="B467" t="s">
        <v>13</v>
      </c>
    </row>
    <row r="468" spans="1:3" x14ac:dyDescent="0.3">
      <c r="A468">
        <v>3</v>
      </c>
      <c r="B468" t="s">
        <v>13</v>
      </c>
      <c r="C468">
        <v>38</v>
      </c>
    </row>
    <row r="469" spans="1:3" x14ac:dyDescent="0.3">
      <c r="A469">
        <v>2</v>
      </c>
      <c r="B469" t="s">
        <v>13</v>
      </c>
    </row>
    <row r="470" spans="1:3" x14ac:dyDescent="0.3">
      <c r="A470">
        <v>1</v>
      </c>
      <c r="B470" t="s">
        <v>13</v>
      </c>
      <c r="C470">
        <v>56</v>
      </c>
    </row>
    <row r="471" spans="1:3" x14ac:dyDescent="0.3">
      <c r="A471">
        <v>3</v>
      </c>
      <c r="B471" t="s">
        <v>13</v>
      </c>
    </row>
    <row r="472" spans="1:3" x14ac:dyDescent="0.3">
      <c r="A472">
        <v>3</v>
      </c>
      <c r="B472" t="s">
        <v>17</v>
      </c>
      <c r="C472">
        <v>0.75</v>
      </c>
    </row>
    <row r="473" spans="1:3" x14ac:dyDescent="0.3">
      <c r="A473">
        <v>3</v>
      </c>
      <c r="B473" t="s">
        <v>13</v>
      </c>
    </row>
    <row r="474" spans="1:3" x14ac:dyDescent="0.3">
      <c r="A474">
        <v>3</v>
      </c>
      <c r="B474" t="s">
        <v>13</v>
      </c>
      <c r="C474">
        <v>38</v>
      </c>
    </row>
    <row r="475" spans="1:3" x14ac:dyDescent="0.3">
      <c r="A475">
        <v>2</v>
      </c>
      <c r="B475" t="s">
        <v>17</v>
      </c>
      <c r="C475">
        <v>33</v>
      </c>
    </row>
    <row r="476" spans="1:3" x14ac:dyDescent="0.3">
      <c r="A476">
        <v>2</v>
      </c>
      <c r="B476" t="s">
        <v>17</v>
      </c>
      <c r="C476">
        <v>23</v>
      </c>
    </row>
    <row r="477" spans="1:3" x14ac:dyDescent="0.3">
      <c r="A477">
        <v>3</v>
      </c>
      <c r="B477" t="s">
        <v>17</v>
      </c>
      <c r="C477">
        <v>22</v>
      </c>
    </row>
    <row r="478" spans="1:3" x14ac:dyDescent="0.3">
      <c r="A478">
        <v>1</v>
      </c>
      <c r="B478" t="s">
        <v>13</v>
      </c>
    </row>
    <row r="479" spans="1:3" x14ac:dyDescent="0.3">
      <c r="A479">
        <v>2</v>
      </c>
      <c r="B479" t="s">
        <v>13</v>
      </c>
      <c r="C479">
        <v>34</v>
      </c>
    </row>
    <row r="480" spans="1:3" x14ac:dyDescent="0.3">
      <c r="A480">
        <v>3</v>
      </c>
      <c r="B480" t="s">
        <v>13</v>
      </c>
      <c r="C480">
        <v>29</v>
      </c>
    </row>
    <row r="481" spans="1:3" x14ac:dyDescent="0.3">
      <c r="A481">
        <v>3</v>
      </c>
      <c r="B481" t="s">
        <v>13</v>
      </c>
      <c r="C481">
        <v>22</v>
      </c>
    </row>
    <row r="482" spans="1:3" x14ac:dyDescent="0.3">
      <c r="A482">
        <v>3</v>
      </c>
      <c r="B482" t="s">
        <v>17</v>
      </c>
      <c r="C482">
        <v>2</v>
      </c>
    </row>
    <row r="483" spans="1:3" x14ac:dyDescent="0.3">
      <c r="A483">
        <v>3</v>
      </c>
      <c r="B483" t="s">
        <v>13</v>
      </c>
      <c r="C483">
        <v>9</v>
      </c>
    </row>
    <row r="484" spans="1:3" x14ac:dyDescent="0.3">
      <c r="A484">
        <v>2</v>
      </c>
      <c r="B484" t="s">
        <v>13</v>
      </c>
    </row>
    <row r="485" spans="1:3" x14ac:dyDescent="0.3">
      <c r="A485">
        <v>3</v>
      </c>
      <c r="B485" t="s">
        <v>13</v>
      </c>
      <c r="C485">
        <v>50</v>
      </c>
    </row>
    <row r="486" spans="1:3" x14ac:dyDescent="0.3">
      <c r="A486">
        <v>3</v>
      </c>
      <c r="B486" t="s">
        <v>17</v>
      </c>
      <c r="C486">
        <v>63</v>
      </c>
    </row>
    <row r="487" spans="1:3" x14ac:dyDescent="0.3">
      <c r="A487">
        <v>1</v>
      </c>
      <c r="B487" t="s">
        <v>13</v>
      </c>
      <c r="C487">
        <v>25</v>
      </c>
    </row>
    <row r="488" spans="1:3" x14ac:dyDescent="0.3">
      <c r="A488">
        <v>3</v>
      </c>
      <c r="B488" t="s">
        <v>17</v>
      </c>
    </row>
    <row r="489" spans="1:3" x14ac:dyDescent="0.3">
      <c r="A489">
        <v>1</v>
      </c>
      <c r="B489" t="s">
        <v>17</v>
      </c>
      <c r="C489">
        <v>35</v>
      </c>
    </row>
    <row r="490" spans="1:3" x14ac:dyDescent="0.3">
      <c r="A490">
        <v>1</v>
      </c>
      <c r="B490" t="s">
        <v>13</v>
      </c>
      <c r="C490">
        <v>58</v>
      </c>
    </row>
    <row r="491" spans="1:3" x14ac:dyDescent="0.3">
      <c r="A491">
        <v>3</v>
      </c>
      <c r="B491" t="s">
        <v>13</v>
      </c>
      <c r="C491">
        <v>30</v>
      </c>
    </row>
    <row r="492" spans="1:3" x14ac:dyDescent="0.3">
      <c r="A492">
        <v>3</v>
      </c>
      <c r="B492" t="s">
        <v>13</v>
      </c>
      <c r="C492">
        <v>9</v>
      </c>
    </row>
    <row r="493" spans="1:3" x14ac:dyDescent="0.3">
      <c r="A493">
        <v>3</v>
      </c>
      <c r="B493" t="s">
        <v>13</v>
      </c>
    </row>
    <row r="494" spans="1:3" x14ac:dyDescent="0.3">
      <c r="A494">
        <v>3</v>
      </c>
      <c r="B494" t="s">
        <v>13</v>
      </c>
      <c r="C494">
        <v>21</v>
      </c>
    </row>
    <row r="495" spans="1:3" x14ac:dyDescent="0.3">
      <c r="A495">
        <v>1</v>
      </c>
      <c r="B495" t="s">
        <v>13</v>
      </c>
      <c r="C495">
        <v>55</v>
      </c>
    </row>
    <row r="496" spans="1:3" x14ac:dyDescent="0.3">
      <c r="A496">
        <v>1</v>
      </c>
      <c r="B496" t="s">
        <v>13</v>
      </c>
      <c r="C496">
        <v>71</v>
      </c>
    </row>
    <row r="497" spans="1:3" x14ac:dyDescent="0.3">
      <c r="A497">
        <v>3</v>
      </c>
      <c r="B497" t="s">
        <v>13</v>
      </c>
      <c r="C497">
        <v>21</v>
      </c>
    </row>
    <row r="498" spans="1:3" x14ac:dyDescent="0.3">
      <c r="A498">
        <v>3</v>
      </c>
      <c r="B498" t="s">
        <v>13</v>
      </c>
    </row>
    <row r="499" spans="1:3" x14ac:dyDescent="0.3">
      <c r="A499">
        <v>1</v>
      </c>
      <c r="B499" t="s">
        <v>17</v>
      </c>
      <c r="C499">
        <v>54</v>
      </c>
    </row>
    <row r="500" spans="1:3" x14ac:dyDescent="0.3">
      <c r="A500">
        <v>3</v>
      </c>
      <c r="B500" t="s">
        <v>13</v>
      </c>
    </row>
    <row r="501" spans="1:3" x14ac:dyDescent="0.3">
      <c r="A501">
        <v>1</v>
      </c>
      <c r="B501" t="s">
        <v>17</v>
      </c>
      <c r="C501">
        <v>25</v>
      </c>
    </row>
    <row r="502" spans="1:3" x14ac:dyDescent="0.3">
      <c r="A502">
        <v>3</v>
      </c>
      <c r="B502" t="s">
        <v>13</v>
      </c>
      <c r="C502">
        <v>24</v>
      </c>
    </row>
    <row r="503" spans="1:3" x14ac:dyDescent="0.3">
      <c r="A503">
        <v>3</v>
      </c>
      <c r="B503" t="s">
        <v>13</v>
      </c>
      <c r="C503">
        <v>17</v>
      </c>
    </row>
    <row r="504" spans="1:3" x14ac:dyDescent="0.3">
      <c r="A504">
        <v>3</v>
      </c>
      <c r="B504" t="s">
        <v>17</v>
      </c>
      <c r="C504">
        <v>21</v>
      </c>
    </row>
    <row r="505" spans="1:3" x14ac:dyDescent="0.3">
      <c r="A505">
        <v>3</v>
      </c>
      <c r="B505" t="s">
        <v>17</v>
      </c>
    </row>
    <row r="506" spans="1:3" x14ac:dyDescent="0.3">
      <c r="A506">
        <v>3</v>
      </c>
      <c r="B506" t="s">
        <v>17</v>
      </c>
      <c r="C506">
        <v>37</v>
      </c>
    </row>
    <row r="507" spans="1:3" x14ac:dyDescent="0.3">
      <c r="A507">
        <v>1</v>
      </c>
      <c r="B507" t="s">
        <v>17</v>
      </c>
      <c r="C507">
        <v>16</v>
      </c>
    </row>
    <row r="508" spans="1:3" x14ac:dyDescent="0.3">
      <c r="A508">
        <v>1</v>
      </c>
      <c r="B508" t="s">
        <v>13</v>
      </c>
      <c r="C508">
        <v>18</v>
      </c>
    </row>
    <row r="509" spans="1:3" x14ac:dyDescent="0.3">
      <c r="A509">
        <v>2</v>
      </c>
      <c r="B509" t="s">
        <v>17</v>
      </c>
      <c r="C509">
        <v>33</v>
      </c>
    </row>
    <row r="510" spans="1:3" x14ac:dyDescent="0.3">
      <c r="A510">
        <v>1</v>
      </c>
      <c r="B510" t="s">
        <v>13</v>
      </c>
    </row>
    <row r="511" spans="1:3" x14ac:dyDescent="0.3">
      <c r="A511">
        <v>3</v>
      </c>
      <c r="B511" t="s">
        <v>13</v>
      </c>
      <c r="C511">
        <v>28</v>
      </c>
    </row>
    <row r="512" spans="1:3" x14ac:dyDescent="0.3">
      <c r="A512">
        <v>3</v>
      </c>
      <c r="B512" t="s">
        <v>13</v>
      </c>
      <c r="C512">
        <v>26</v>
      </c>
    </row>
    <row r="513" spans="1:3" x14ac:dyDescent="0.3">
      <c r="A513">
        <v>3</v>
      </c>
      <c r="B513" t="s">
        <v>13</v>
      </c>
      <c r="C513">
        <v>29</v>
      </c>
    </row>
    <row r="514" spans="1:3" x14ac:dyDescent="0.3">
      <c r="A514">
        <v>3</v>
      </c>
      <c r="B514" t="s">
        <v>13</v>
      </c>
    </row>
    <row r="515" spans="1:3" x14ac:dyDescent="0.3">
      <c r="A515">
        <v>1</v>
      </c>
      <c r="B515" t="s">
        <v>13</v>
      </c>
      <c r="C515">
        <v>36</v>
      </c>
    </row>
    <row r="516" spans="1:3" x14ac:dyDescent="0.3">
      <c r="A516">
        <v>1</v>
      </c>
      <c r="B516" t="s">
        <v>17</v>
      </c>
      <c r="C516">
        <v>54</v>
      </c>
    </row>
    <row r="517" spans="1:3" x14ac:dyDescent="0.3">
      <c r="A517">
        <v>3</v>
      </c>
      <c r="B517" t="s">
        <v>13</v>
      </c>
      <c r="C517">
        <v>24</v>
      </c>
    </row>
    <row r="518" spans="1:3" x14ac:dyDescent="0.3">
      <c r="A518">
        <v>1</v>
      </c>
      <c r="B518" t="s">
        <v>13</v>
      </c>
      <c r="C518">
        <v>47</v>
      </c>
    </row>
    <row r="519" spans="1:3" x14ac:dyDescent="0.3">
      <c r="A519">
        <v>2</v>
      </c>
      <c r="B519" t="s">
        <v>17</v>
      </c>
      <c r="C519">
        <v>34</v>
      </c>
    </row>
    <row r="520" spans="1:3" x14ac:dyDescent="0.3">
      <c r="A520">
        <v>3</v>
      </c>
      <c r="B520" t="s">
        <v>13</v>
      </c>
    </row>
    <row r="521" spans="1:3" x14ac:dyDescent="0.3">
      <c r="A521">
        <v>2</v>
      </c>
      <c r="B521" t="s">
        <v>17</v>
      </c>
      <c r="C521">
        <v>36</v>
      </c>
    </row>
    <row r="522" spans="1:3" x14ac:dyDescent="0.3">
      <c r="A522">
        <v>3</v>
      </c>
      <c r="B522" t="s">
        <v>13</v>
      </c>
      <c r="C522">
        <v>32</v>
      </c>
    </row>
    <row r="523" spans="1:3" x14ac:dyDescent="0.3">
      <c r="A523">
        <v>1</v>
      </c>
      <c r="B523" t="s">
        <v>17</v>
      </c>
      <c r="C523">
        <v>30</v>
      </c>
    </row>
    <row r="524" spans="1:3" x14ac:dyDescent="0.3">
      <c r="A524">
        <v>3</v>
      </c>
      <c r="B524" t="s">
        <v>13</v>
      </c>
      <c r="C524">
        <v>22</v>
      </c>
    </row>
    <row r="525" spans="1:3" x14ac:dyDescent="0.3">
      <c r="A525">
        <v>3</v>
      </c>
      <c r="B525" t="s">
        <v>13</v>
      </c>
    </row>
    <row r="526" spans="1:3" x14ac:dyDescent="0.3">
      <c r="A526">
        <v>1</v>
      </c>
      <c r="B526" t="s">
        <v>17</v>
      </c>
      <c r="C526">
        <v>44</v>
      </c>
    </row>
    <row r="527" spans="1:3" x14ac:dyDescent="0.3">
      <c r="A527">
        <v>3</v>
      </c>
      <c r="B527" t="s">
        <v>13</v>
      </c>
    </row>
    <row r="528" spans="1:3" x14ac:dyDescent="0.3">
      <c r="A528">
        <v>3</v>
      </c>
      <c r="B528" t="s">
        <v>13</v>
      </c>
      <c r="C528">
        <v>40.5</v>
      </c>
    </row>
    <row r="529" spans="1:3" x14ac:dyDescent="0.3">
      <c r="A529">
        <v>2</v>
      </c>
      <c r="B529" t="s">
        <v>17</v>
      </c>
      <c r="C529">
        <v>50</v>
      </c>
    </row>
    <row r="530" spans="1:3" x14ac:dyDescent="0.3">
      <c r="A530">
        <v>1</v>
      </c>
      <c r="B530" t="s">
        <v>13</v>
      </c>
    </row>
    <row r="531" spans="1:3" x14ac:dyDescent="0.3">
      <c r="A531">
        <v>3</v>
      </c>
      <c r="B531" t="s">
        <v>13</v>
      </c>
      <c r="C531">
        <v>39</v>
      </c>
    </row>
    <row r="532" spans="1:3" x14ac:dyDescent="0.3">
      <c r="A532">
        <v>2</v>
      </c>
      <c r="B532" t="s">
        <v>13</v>
      </c>
      <c r="C532">
        <v>23</v>
      </c>
    </row>
    <row r="533" spans="1:3" x14ac:dyDescent="0.3">
      <c r="A533">
        <v>2</v>
      </c>
      <c r="B533" t="s">
        <v>17</v>
      </c>
      <c r="C533">
        <v>2</v>
      </c>
    </row>
    <row r="534" spans="1:3" x14ac:dyDescent="0.3">
      <c r="A534">
        <v>3</v>
      </c>
      <c r="B534" t="s">
        <v>13</v>
      </c>
    </row>
    <row r="535" spans="1:3" x14ac:dyDescent="0.3">
      <c r="A535">
        <v>3</v>
      </c>
      <c r="B535" t="s">
        <v>13</v>
      </c>
      <c r="C535">
        <v>17</v>
      </c>
    </row>
    <row r="536" spans="1:3" x14ac:dyDescent="0.3">
      <c r="A536">
        <v>3</v>
      </c>
      <c r="B536" t="s">
        <v>17</v>
      </c>
    </row>
    <row r="537" spans="1:3" x14ac:dyDescent="0.3">
      <c r="A537">
        <v>3</v>
      </c>
      <c r="B537" t="s">
        <v>17</v>
      </c>
      <c r="C537">
        <v>30</v>
      </c>
    </row>
    <row r="538" spans="1:3" x14ac:dyDescent="0.3">
      <c r="A538">
        <v>2</v>
      </c>
      <c r="B538" t="s">
        <v>17</v>
      </c>
      <c r="C538">
        <v>7</v>
      </c>
    </row>
    <row r="539" spans="1:3" x14ac:dyDescent="0.3">
      <c r="A539">
        <v>1</v>
      </c>
      <c r="B539" t="s">
        <v>13</v>
      </c>
      <c r="C539">
        <v>45</v>
      </c>
    </row>
    <row r="540" spans="1:3" x14ac:dyDescent="0.3">
      <c r="A540">
        <v>1</v>
      </c>
      <c r="B540" t="s">
        <v>17</v>
      </c>
      <c r="C540">
        <v>30</v>
      </c>
    </row>
    <row r="541" spans="1:3" x14ac:dyDescent="0.3">
      <c r="A541">
        <v>3</v>
      </c>
      <c r="B541" t="s">
        <v>13</v>
      </c>
    </row>
    <row r="542" spans="1:3" x14ac:dyDescent="0.3">
      <c r="A542">
        <v>1</v>
      </c>
      <c r="B542" t="s">
        <v>17</v>
      </c>
      <c r="C542">
        <v>22</v>
      </c>
    </row>
    <row r="543" spans="1:3" x14ac:dyDescent="0.3">
      <c r="A543">
        <v>1</v>
      </c>
      <c r="B543" t="s">
        <v>17</v>
      </c>
      <c r="C543">
        <v>36</v>
      </c>
    </row>
    <row r="544" spans="1:3" x14ac:dyDescent="0.3">
      <c r="A544">
        <v>3</v>
      </c>
      <c r="B544" t="s">
        <v>17</v>
      </c>
      <c r="C544">
        <v>9</v>
      </c>
    </row>
    <row r="545" spans="1:3" x14ac:dyDescent="0.3">
      <c r="A545">
        <v>3</v>
      </c>
      <c r="B545" t="s">
        <v>17</v>
      </c>
      <c r="C545">
        <v>11</v>
      </c>
    </row>
    <row r="546" spans="1:3" x14ac:dyDescent="0.3">
      <c r="A546">
        <v>2</v>
      </c>
      <c r="B546" t="s">
        <v>13</v>
      </c>
      <c r="C546">
        <v>32</v>
      </c>
    </row>
    <row r="547" spans="1:3" x14ac:dyDescent="0.3">
      <c r="A547">
        <v>1</v>
      </c>
      <c r="B547" t="s">
        <v>13</v>
      </c>
      <c r="C547">
        <v>50</v>
      </c>
    </row>
    <row r="548" spans="1:3" x14ac:dyDescent="0.3">
      <c r="A548">
        <v>1</v>
      </c>
      <c r="B548" t="s">
        <v>13</v>
      </c>
      <c r="C548">
        <v>64</v>
      </c>
    </row>
    <row r="549" spans="1:3" x14ac:dyDescent="0.3">
      <c r="A549">
        <v>2</v>
      </c>
      <c r="B549" t="s">
        <v>17</v>
      </c>
      <c r="C549">
        <v>19</v>
      </c>
    </row>
    <row r="550" spans="1:3" x14ac:dyDescent="0.3">
      <c r="A550">
        <v>2</v>
      </c>
      <c r="B550" t="s">
        <v>13</v>
      </c>
    </row>
    <row r="551" spans="1:3" x14ac:dyDescent="0.3">
      <c r="A551">
        <v>3</v>
      </c>
      <c r="B551" t="s">
        <v>13</v>
      </c>
      <c r="C551">
        <v>33</v>
      </c>
    </row>
    <row r="552" spans="1:3" x14ac:dyDescent="0.3">
      <c r="A552">
        <v>2</v>
      </c>
      <c r="B552" t="s">
        <v>13</v>
      </c>
      <c r="C552">
        <v>8</v>
      </c>
    </row>
    <row r="553" spans="1:3" x14ac:dyDescent="0.3">
      <c r="A553">
        <v>1</v>
      </c>
      <c r="B553" t="s">
        <v>13</v>
      </c>
      <c r="C553">
        <v>17</v>
      </c>
    </row>
    <row r="554" spans="1:3" x14ac:dyDescent="0.3">
      <c r="A554">
        <v>2</v>
      </c>
      <c r="B554" t="s">
        <v>13</v>
      </c>
      <c r="C554">
        <v>27</v>
      </c>
    </row>
    <row r="555" spans="1:3" x14ac:dyDescent="0.3">
      <c r="A555">
        <v>3</v>
      </c>
      <c r="B555" t="s">
        <v>13</v>
      </c>
    </row>
    <row r="556" spans="1:3" x14ac:dyDescent="0.3">
      <c r="A556">
        <v>3</v>
      </c>
      <c r="B556" t="s">
        <v>13</v>
      </c>
      <c r="C556">
        <v>22</v>
      </c>
    </row>
    <row r="557" spans="1:3" x14ac:dyDescent="0.3">
      <c r="A557">
        <v>3</v>
      </c>
      <c r="B557" t="s">
        <v>17</v>
      </c>
      <c r="C557">
        <v>22</v>
      </c>
    </row>
    <row r="558" spans="1:3" x14ac:dyDescent="0.3">
      <c r="A558">
        <v>1</v>
      </c>
      <c r="B558" t="s">
        <v>13</v>
      </c>
      <c r="C558">
        <v>62</v>
      </c>
    </row>
    <row r="559" spans="1:3" x14ac:dyDescent="0.3">
      <c r="A559">
        <v>1</v>
      </c>
      <c r="B559" t="s">
        <v>17</v>
      </c>
      <c r="C559">
        <v>48</v>
      </c>
    </row>
    <row r="560" spans="1:3" x14ac:dyDescent="0.3">
      <c r="A560">
        <v>1</v>
      </c>
      <c r="B560" t="s">
        <v>13</v>
      </c>
    </row>
    <row r="561" spans="1:3" x14ac:dyDescent="0.3">
      <c r="A561">
        <v>1</v>
      </c>
      <c r="B561" t="s">
        <v>17</v>
      </c>
      <c r="C561">
        <v>39</v>
      </c>
    </row>
    <row r="562" spans="1:3" x14ac:dyDescent="0.3">
      <c r="A562">
        <v>3</v>
      </c>
      <c r="B562" t="s">
        <v>17</v>
      </c>
      <c r="C562">
        <v>36</v>
      </c>
    </row>
    <row r="563" spans="1:3" x14ac:dyDescent="0.3">
      <c r="A563">
        <v>3</v>
      </c>
      <c r="B563" t="s">
        <v>13</v>
      </c>
    </row>
    <row r="564" spans="1:3" x14ac:dyDescent="0.3">
      <c r="A564">
        <v>3</v>
      </c>
      <c r="B564" t="s">
        <v>13</v>
      </c>
      <c r="C564">
        <v>40</v>
      </c>
    </row>
    <row r="565" spans="1:3" x14ac:dyDescent="0.3">
      <c r="A565">
        <v>2</v>
      </c>
      <c r="B565" t="s">
        <v>13</v>
      </c>
      <c r="C565">
        <v>28</v>
      </c>
    </row>
    <row r="566" spans="1:3" x14ac:dyDescent="0.3">
      <c r="A566">
        <v>3</v>
      </c>
      <c r="B566" t="s">
        <v>13</v>
      </c>
    </row>
    <row r="567" spans="1:3" x14ac:dyDescent="0.3">
      <c r="A567">
        <v>3</v>
      </c>
      <c r="B567" t="s">
        <v>17</v>
      </c>
    </row>
    <row r="568" spans="1:3" x14ac:dyDescent="0.3">
      <c r="A568">
        <v>3</v>
      </c>
      <c r="B568" t="s">
        <v>13</v>
      </c>
      <c r="C568">
        <v>24</v>
      </c>
    </row>
    <row r="569" spans="1:3" x14ac:dyDescent="0.3">
      <c r="A569">
        <v>3</v>
      </c>
      <c r="B569" t="s">
        <v>13</v>
      </c>
      <c r="C569">
        <v>19</v>
      </c>
    </row>
    <row r="570" spans="1:3" x14ac:dyDescent="0.3">
      <c r="A570">
        <v>3</v>
      </c>
      <c r="B570" t="s">
        <v>17</v>
      </c>
      <c r="C570">
        <v>29</v>
      </c>
    </row>
    <row r="571" spans="1:3" x14ac:dyDescent="0.3">
      <c r="A571">
        <v>3</v>
      </c>
      <c r="B571" t="s">
        <v>13</v>
      </c>
    </row>
    <row r="572" spans="1:3" x14ac:dyDescent="0.3">
      <c r="A572">
        <v>3</v>
      </c>
      <c r="B572" t="s">
        <v>13</v>
      </c>
      <c r="C572">
        <v>32</v>
      </c>
    </row>
    <row r="573" spans="1:3" x14ac:dyDescent="0.3">
      <c r="A573">
        <v>2</v>
      </c>
      <c r="B573" t="s">
        <v>13</v>
      </c>
      <c r="C573">
        <v>62</v>
      </c>
    </row>
    <row r="574" spans="1:3" x14ac:dyDescent="0.3">
      <c r="A574">
        <v>1</v>
      </c>
      <c r="B574" t="s">
        <v>17</v>
      </c>
      <c r="C574">
        <v>53</v>
      </c>
    </row>
    <row r="575" spans="1:3" x14ac:dyDescent="0.3">
      <c r="A575">
        <v>1</v>
      </c>
      <c r="B575" t="s">
        <v>13</v>
      </c>
      <c r="C575">
        <v>36</v>
      </c>
    </row>
    <row r="576" spans="1:3" x14ac:dyDescent="0.3">
      <c r="A576">
        <v>3</v>
      </c>
      <c r="B576" t="s">
        <v>17</v>
      </c>
    </row>
    <row r="577" spans="1:3" x14ac:dyDescent="0.3">
      <c r="A577">
        <v>3</v>
      </c>
      <c r="B577" t="s">
        <v>13</v>
      </c>
      <c r="C577">
        <v>16</v>
      </c>
    </row>
    <row r="578" spans="1:3" x14ac:dyDescent="0.3">
      <c r="A578">
        <v>3</v>
      </c>
      <c r="B578" t="s">
        <v>13</v>
      </c>
      <c r="C578">
        <v>19</v>
      </c>
    </row>
    <row r="579" spans="1:3" x14ac:dyDescent="0.3">
      <c r="A579">
        <v>2</v>
      </c>
      <c r="B579" t="s">
        <v>17</v>
      </c>
      <c r="C579">
        <v>34</v>
      </c>
    </row>
    <row r="580" spans="1:3" x14ac:dyDescent="0.3">
      <c r="A580">
        <v>1</v>
      </c>
      <c r="B580" t="s">
        <v>17</v>
      </c>
      <c r="C580">
        <v>39</v>
      </c>
    </row>
    <row r="581" spans="1:3" x14ac:dyDescent="0.3">
      <c r="A581">
        <v>3</v>
      </c>
      <c r="B581" t="s">
        <v>17</v>
      </c>
    </row>
    <row r="582" spans="1:3" x14ac:dyDescent="0.3">
      <c r="A582">
        <v>3</v>
      </c>
      <c r="B582" t="s">
        <v>13</v>
      </c>
      <c r="C582">
        <v>32</v>
      </c>
    </row>
    <row r="583" spans="1:3" x14ac:dyDescent="0.3">
      <c r="A583">
        <v>2</v>
      </c>
      <c r="B583" t="s">
        <v>17</v>
      </c>
      <c r="C583">
        <v>25</v>
      </c>
    </row>
    <row r="584" spans="1:3" x14ac:dyDescent="0.3">
      <c r="A584">
        <v>1</v>
      </c>
      <c r="B584" t="s">
        <v>17</v>
      </c>
      <c r="C584">
        <v>39</v>
      </c>
    </row>
    <row r="585" spans="1:3" x14ac:dyDescent="0.3">
      <c r="A585">
        <v>2</v>
      </c>
      <c r="B585" t="s">
        <v>13</v>
      </c>
      <c r="C585">
        <v>54</v>
      </c>
    </row>
    <row r="586" spans="1:3" x14ac:dyDescent="0.3">
      <c r="A586">
        <v>1</v>
      </c>
      <c r="B586" t="s">
        <v>13</v>
      </c>
      <c r="C586">
        <v>36</v>
      </c>
    </row>
    <row r="587" spans="1:3" x14ac:dyDescent="0.3">
      <c r="A587">
        <v>3</v>
      </c>
      <c r="B587" t="s">
        <v>13</v>
      </c>
    </row>
    <row r="588" spans="1:3" x14ac:dyDescent="0.3">
      <c r="A588">
        <v>1</v>
      </c>
      <c r="B588" t="s">
        <v>17</v>
      </c>
      <c r="C588">
        <v>18</v>
      </c>
    </row>
    <row r="589" spans="1:3" x14ac:dyDescent="0.3">
      <c r="A589">
        <v>2</v>
      </c>
      <c r="B589" t="s">
        <v>13</v>
      </c>
      <c r="C589">
        <v>47</v>
      </c>
    </row>
    <row r="590" spans="1:3" x14ac:dyDescent="0.3">
      <c r="A590">
        <v>1</v>
      </c>
      <c r="B590" t="s">
        <v>13</v>
      </c>
      <c r="C590">
        <v>60</v>
      </c>
    </row>
    <row r="591" spans="1:3" x14ac:dyDescent="0.3">
      <c r="A591">
        <v>3</v>
      </c>
      <c r="B591" t="s">
        <v>13</v>
      </c>
      <c r="C591">
        <v>22</v>
      </c>
    </row>
    <row r="592" spans="1:3" x14ac:dyDescent="0.3">
      <c r="A592">
        <v>3</v>
      </c>
      <c r="B592" t="s">
        <v>13</v>
      </c>
    </row>
    <row r="593" spans="1:3" x14ac:dyDescent="0.3">
      <c r="A593">
        <v>3</v>
      </c>
      <c r="B593" t="s">
        <v>13</v>
      </c>
      <c r="C593">
        <v>35</v>
      </c>
    </row>
    <row r="594" spans="1:3" x14ac:dyDescent="0.3">
      <c r="A594">
        <v>1</v>
      </c>
      <c r="B594" t="s">
        <v>17</v>
      </c>
      <c r="C594">
        <v>52</v>
      </c>
    </row>
    <row r="595" spans="1:3" x14ac:dyDescent="0.3">
      <c r="A595">
        <v>3</v>
      </c>
      <c r="B595" t="s">
        <v>13</v>
      </c>
      <c r="C595">
        <v>47</v>
      </c>
    </row>
    <row r="596" spans="1:3" x14ac:dyDescent="0.3">
      <c r="A596">
        <v>3</v>
      </c>
      <c r="B596" t="s">
        <v>17</v>
      </c>
    </row>
    <row r="597" spans="1:3" x14ac:dyDescent="0.3">
      <c r="A597">
        <v>2</v>
      </c>
      <c r="B597" t="s">
        <v>13</v>
      </c>
      <c r="C597">
        <v>37</v>
      </c>
    </row>
    <row r="598" spans="1:3" x14ac:dyDescent="0.3">
      <c r="A598">
        <v>3</v>
      </c>
      <c r="B598" t="s">
        <v>13</v>
      </c>
      <c r="C598">
        <v>36</v>
      </c>
    </row>
    <row r="599" spans="1:3" x14ac:dyDescent="0.3">
      <c r="A599">
        <v>2</v>
      </c>
      <c r="B599" t="s">
        <v>17</v>
      </c>
    </row>
    <row r="600" spans="1:3" x14ac:dyDescent="0.3">
      <c r="A600">
        <v>3</v>
      </c>
      <c r="B600" t="s">
        <v>13</v>
      </c>
      <c r="C600">
        <v>49</v>
      </c>
    </row>
    <row r="601" spans="1:3" x14ac:dyDescent="0.3">
      <c r="A601">
        <v>3</v>
      </c>
      <c r="B601" t="s">
        <v>13</v>
      </c>
    </row>
    <row r="602" spans="1:3" x14ac:dyDescent="0.3">
      <c r="A602">
        <v>1</v>
      </c>
      <c r="B602" t="s">
        <v>13</v>
      </c>
      <c r="C602">
        <v>49</v>
      </c>
    </row>
    <row r="603" spans="1:3" x14ac:dyDescent="0.3">
      <c r="A603">
        <v>2</v>
      </c>
      <c r="B603" t="s">
        <v>17</v>
      </c>
      <c r="C603">
        <v>24</v>
      </c>
    </row>
    <row r="604" spans="1:3" x14ac:dyDescent="0.3">
      <c r="A604">
        <v>3</v>
      </c>
      <c r="B604" t="s">
        <v>13</v>
      </c>
    </row>
    <row r="605" spans="1:3" x14ac:dyDescent="0.3">
      <c r="A605">
        <v>1</v>
      </c>
      <c r="B605" t="s">
        <v>13</v>
      </c>
    </row>
    <row r="606" spans="1:3" x14ac:dyDescent="0.3">
      <c r="A606">
        <v>3</v>
      </c>
      <c r="B606" t="s">
        <v>13</v>
      </c>
      <c r="C606">
        <v>44</v>
      </c>
    </row>
    <row r="607" spans="1:3" x14ac:dyDescent="0.3">
      <c r="A607">
        <v>1</v>
      </c>
      <c r="B607" t="s">
        <v>13</v>
      </c>
      <c r="C607">
        <v>35</v>
      </c>
    </row>
    <row r="608" spans="1:3" x14ac:dyDescent="0.3">
      <c r="A608">
        <v>3</v>
      </c>
      <c r="B608" t="s">
        <v>13</v>
      </c>
      <c r="C608">
        <v>36</v>
      </c>
    </row>
    <row r="609" spans="1:3" x14ac:dyDescent="0.3">
      <c r="A609">
        <v>3</v>
      </c>
      <c r="B609" t="s">
        <v>13</v>
      </c>
      <c r="C609">
        <v>30</v>
      </c>
    </row>
    <row r="610" spans="1:3" x14ac:dyDescent="0.3">
      <c r="A610">
        <v>1</v>
      </c>
      <c r="B610" t="s">
        <v>13</v>
      </c>
      <c r="C610">
        <v>27</v>
      </c>
    </row>
    <row r="611" spans="1:3" x14ac:dyDescent="0.3">
      <c r="A611">
        <v>2</v>
      </c>
      <c r="B611" t="s">
        <v>17</v>
      </c>
      <c r="C611">
        <v>22</v>
      </c>
    </row>
    <row r="612" spans="1:3" x14ac:dyDescent="0.3">
      <c r="A612">
        <v>1</v>
      </c>
      <c r="B612" t="s">
        <v>17</v>
      </c>
      <c r="C612">
        <v>40</v>
      </c>
    </row>
    <row r="613" spans="1:3" x14ac:dyDescent="0.3">
      <c r="A613">
        <v>3</v>
      </c>
      <c r="B613" t="s">
        <v>17</v>
      </c>
      <c r="C613">
        <v>39</v>
      </c>
    </row>
    <row r="614" spans="1:3" x14ac:dyDescent="0.3">
      <c r="A614">
        <v>3</v>
      </c>
      <c r="B614" t="s">
        <v>13</v>
      </c>
    </row>
    <row r="615" spans="1:3" x14ac:dyDescent="0.3">
      <c r="A615">
        <v>3</v>
      </c>
      <c r="B615" t="s">
        <v>17</v>
      </c>
    </row>
    <row r="616" spans="1:3" x14ac:dyDescent="0.3">
      <c r="A616">
        <v>3</v>
      </c>
      <c r="B616" t="s">
        <v>13</v>
      </c>
    </row>
    <row r="617" spans="1:3" x14ac:dyDescent="0.3">
      <c r="A617">
        <v>3</v>
      </c>
      <c r="B617" t="s">
        <v>13</v>
      </c>
      <c r="C617">
        <v>35</v>
      </c>
    </row>
    <row r="618" spans="1:3" x14ac:dyDescent="0.3">
      <c r="A618">
        <v>2</v>
      </c>
      <c r="B618" t="s">
        <v>17</v>
      </c>
      <c r="C618">
        <v>24</v>
      </c>
    </row>
    <row r="619" spans="1:3" x14ac:dyDescent="0.3">
      <c r="A619">
        <v>3</v>
      </c>
      <c r="B619" t="s">
        <v>13</v>
      </c>
      <c r="C619">
        <v>34</v>
      </c>
    </row>
    <row r="620" spans="1:3" x14ac:dyDescent="0.3">
      <c r="A620">
        <v>3</v>
      </c>
      <c r="B620" t="s">
        <v>17</v>
      </c>
      <c r="C620">
        <v>26</v>
      </c>
    </row>
    <row r="621" spans="1:3" x14ac:dyDescent="0.3">
      <c r="A621">
        <v>2</v>
      </c>
      <c r="B621" t="s">
        <v>17</v>
      </c>
      <c r="C621">
        <v>4</v>
      </c>
    </row>
    <row r="622" spans="1:3" x14ac:dyDescent="0.3">
      <c r="A622">
        <v>2</v>
      </c>
      <c r="B622" t="s">
        <v>13</v>
      </c>
      <c r="C622">
        <v>26</v>
      </c>
    </row>
    <row r="623" spans="1:3" x14ac:dyDescent="0.3">
      <c r="A623">
        <v>3</v>
      </c>
      <c r="B623" t="s">
        <v>13</v>
      </c>
      <c r="C623">
        <v>27</v>
      </c>
    </row>
    <row r="624" spans="1:3" x14ac:dyDescent="0.3">
      <c r="A624">
        <v>1</v>
      </c>
      <c r="B624" t="s">
        <v>13</v>
      </c>
      <c r="C624">
        <v>42</v>
      </c>
    </row>
    <row r="625" spans="1:3" x14ac:dyDescent="0.3">
      <c r="A625">
        <v>3</v>
      </c>
      <c r="B625" t="s">
        <v>13</v>
      </c>
      <c r="C625">
        <v>20</v>
      </c>
    </row>
    <row r="626" spans="1:3" x14ac:dyDescent="0.3">
      <c r="A626">
        <v>3</v>
      </c>
      <c r="B626" t="s">
        <v>13</v>
      </c>
      <c r="C626">
        <v>21</v>
      </c>
    </row>
    <row r="627" spans="1:3" x14ac:dyDescent="0.3">
      <c r="A627">
        <v>3</v>
      </c>
      <c r="B627" t="s">
        <v>13</v>
      </c>
      <c r="C627">
        <v>21</v>
      </c>
    </row>
    <row r="628" spans="1:3" x14ac:dyDescent="0.3">
      <c r="A628">
        <v>1</v>
      </c>
      <c r="B628" t="s">
        <v>13</v>
      </c>
      <c r="C628">
        <v>61</v>
      </c>
    </row>
    <row r="629" spans="1:3" x14ac:dyDescent="0.3">
      <c r="A629">
        <v>2</v>
      </c>
      <c r="B629" t="s">
        <v>13</v>
      </c>
      <c r="C629">
        <v>57</v>
      </c>
    </row>
    <row r="630" spans="1:3" x14ac:dyDescent="0.3">
      <c r="A630">
        <v>1</v>
      </c>
      <c r="B630" t="s">
        <v>17</v>
      </c>
      <c r="C630">
        <v>21</v>
      </c>
    </row>
    <row r="631" spans="1:3" x14ac:dyDescent="0.3">
      <c r="A631">
        <v>3</v>
      </c>
      <c r="B631" t="s">
        <v>13</v>
      </c>
      <c r="C631">
        <v>26</v>
      </c>
    </row>
    <row r="632" spans="1:3" x14ac:dyDescent="0.3">
      <c r="A632">
        <v>3</v>
      </c>
      <c r="B632" t="s">
        <v>13</v>
      </c>
    </row>
    <row r="633" spans="1:3" x14ac:dyDescent="0.3">
      <c r="A633">
        <v>1</v>
      </c>
      <c r="B633" t="s">
        <v>13</v>
      </c>
      <c r="C633">
        <v>80</v>
      </c>
    </row>
    <row r="634" spans="1:3" x14ac:dyDescent="0.3">
      <c r="A634">
        <v>3</v>
      </c>
      <c r="B634" t="s">
        <v>13</v>
      </c>
      <c r="C634">
        <v>51</v>
      </c>
    </row>
    <row r="635" spans="1:3" x14ac:dyDescent="0.3">
      <c r="A635">
        <v>1</v>
      </c>
      <c r="B635" t="s">
        <v>13</v>
      </c>
      <c r="C635">
        <v>32</v>
      </c>
    </row>
    <row r="636" spans="1:3" x14ac:dyDescent="0.3">
      <c r="A636">
        <v>1</v>
      </c>
      <c r="B636" t="s">
        <v>13</v>
      </c>
    </row>
    <row r="637" spans="1:3" x14ac:dyDescent="0.3">
      <c r="A637">
        <v>3</v>
      </c>
      <c r="B637" t="s">
        <v>17</v>
      </c>
      <c r="C637">
        <v>9</v>
      </c>
    </row>
    <row r="638" spans="1:3" x14ac:dyDescent="0.3">
      <c r="A638">
        <v>2</v>
      </c>
      <c r="B638" t="s">
        <v>17</v>
      </c>
      <c r="C638">
        <v>28</v>
      </c>
    </row>
    <row r="639" spans="1:3" x14ac:dyDescent="0.3">
      <c r="A639">
        <v>3</v>
      </c>
      <c r="B639" t="s">
        <v>13</v>
      </c>
      <c r="C639">
        <v>32</v>
      </c>
    </row>
    <row r="640" spans="1:3" x14ac:dyDescent="0.3">
      <c r="A640">
        <v>2</v>
      </c>
      <c r="B640" t="s">
        <v>13</v>
      </c>
      <c r="C640">
        <v>31</v>
      </c>
    </row>
    <row r="641" spans="1:3" x14ac:dyDescent="0.3">
      <c r="A641">
        <v>3</v>
      </c>
      <c r="B641" t="s">
        <v>17</v>
      </c>
      <c r="C641">
        <v>41</v>
      </c>
    </row>
    <row r="642" spans="1:3" x14ac:dyDescent="0.3">
      <c r="A642">
        <v>3</v>
      </c>
      <c r="B642" t="s">
        <v>13</v>
      </c>
    </row>
    <row r="643" spans="1:3" x14ac:dyDescent="0.3">
      <c r="A643">
        <v>3</v>
      </c>
      <c r="B643" t="s">
        <v>13</v>
      </c>
      <c r="C643">
        <v>20</v>
      </c>
    </row>
    <row r="644" spans="1:3" x14ac:dyDescent="0.3">
      <c r="A644">
        <v>1</v>
      </c>
      <c r="B644" t="s">
        <v>17</v>
      </c>
      <c r="C644">
        <v>24</v>
      </c>
    </row>
    <row r="645" spans="1:3" x14ac:dyDescent="0.3">
      <c r="A645">
        <v>3</v>
      </c>
      <c r="B645" t="s">
        <v>17</v>
      </c>
      <c r="C645">
        <v>2</v>
      </c>
    </row>
    <row r="646" spans="1:3" x14ac:dyDescent="0.3">
      <c r="A646">
        <v>3</v>
      </c>
      <c r="B646" t="s">
        <v>13</v>
      </c>
    </row>
    <row r="647" spans="1:3" x14ac:dyDescent="0.3">
      <c r="A647">
        <v>3</v>
      </c>
      <c r="B647" t="s">
        <v>17</v>
      </c>
      <c r="C647">
        <v>0.75</v>
      </c>
    </row>
    <row r="648" spans="1:3" x14ac:dyDescent="0.3">
      <c r="A648">
        <v>1</v>
      </c>
      <c r="B648" t="s">
        <v>13</v>
      </c>
      <c r="C648">
        <v>48</v>
      </c>
    </row>
    <row r="649" spans="1:3" x14ac:dyDescent="0.3">
      <c r="A649">
        <v>3</v>
      </c>
      <c r="B649" t="s">
        <v>13</v>
      </c>
      <c r="C649">
        <v>19</v>
      </c>
    </row>
    <row r="650" spans="1:3" x14ac:dyDescent="0.3">
      <c r="A650">
        <v>1</v>
      </c>
      <c r="B650" t="s">
        <v>13</v>
      </c>
      <c r="C650">
        <v>56</v>
      </c>
    </row>
    <row r="651" spans="1:3" x14ac:dyDescent="0.3">
      <c r="A651">
        <v>3</v>
      </c>
      <c r="B651" t="s">
        <v>13</v>
      </c>
    </row>
    <row r="652" spans="1:3" x14ac:dyDescent="0.3">
      <c r="A652">
        <v>3</v>
      </c>
      <c r="B652" t="s">
        <v>17</v>
      </c>
      <c r="C652">
        <v>23</v>
      </c>
    </row>
    <row r="653" spans="1:3" x14ac:dyDescent="0.3">
      <c r="A653">
        <v>3</v>
      </c>
      <c r="B653" t="s">
        <v>13</v>
      </c>
    </row>
    <row r="654" spans="1:3" x14ac:dyDescent="0.3">
      <c r="A654">
        <v>2</v>
      </c>
      <c r="B654" t="s">
        <v>17</v>
      </c>
      <c r="C654">
        <v>18</v>
      </c>
    </row>
    <row r="655" spans="1:3" x14ac:dyDescent="0.3">
      <c r="A655">
        <v>3</v>
      </c>
      <c r="B655" t="s">
        <v>13</v>
      </c>
      <c r="C655">
        <v>21</v>
      </c>
    </row>
    <row r="656" spans="1:3" x14ac:dyDescent="0.3">
      <c r="A656">
        <v>3</v>
      </c>
      <c r="B656" t="s">
        <v>17</v>
      </c>
    </row>
    <row r="657" spans="1:3" x14ac:dyDescent="0.3">
      <c r="A657">
        <v>3</v>
      </c>
      <c r="B657" t="s">
        <v>17</v>
      </c>
      <c r="C657">
        <v>18</v>
      </c>
    </row>
    <row r="658" spans="1:3" x14ac:dyDescent="0.3">
      <c r="A658">
        <v>2</v>
      </c>
      <c r="B658" t="s">
        <v>13</v>
      </c>
      <c r="C658">
        <v>24</v>
      </c>
    </row>
    <row r="659" spans="1:3" x14ac:dyDescent="0.3">
      <c r="A659">
        <v>3</v>
      </c>
      <c r="B659" t="s">
        <v>13</v>
      </c>
    </row>
    <row r="660" spans="1:3" x14ac:dyDescent="0.3">
      <c r="A660">
        <v>3</v>
      </c>
      <c r="B660" t="s">
        <v>17</v>
      </c>
      <c r="C660">
        <v>32</v>
      </c>
    </row>
    <row r="661" spans="1:3" x14ac:dyDescent="0.3">
      <c r="A661">
        <v>2</v>
      </c>
      <c r="B661" t="s">
        <v>13</v>
      </c>
      <c r="C661">
        <v>23</v>
      </c>
    </row>
    <row r="662" spans="1:3" x14ac:dyDescent="0.3">
      <c r="A662">
        <v>1</v>
      </c>
      <c r="B662" t="s">
        <v>13</v>
      </c>
      <c r="C662">
        <v>58</v>
      </c>
    </row>
    <row r="663" spans="1:3" x14ac:dyDescent="0.3">
      <c r="A663">
        <v>1</v>
      </c>
      <c r="B663" t="s">
        <v>13</v>
      </c>
      <c r="C663">
        <v>50</v>
      </c>
    </row>
    <row r="664" spans="1:3" x14ac:dyDescent="0.3">
      <c r="A664">
        <v>3</v>
      </c>
      <c r="B664" t="s">
        <v>13</v>
      </c>
      <c r="C664">
        <v>40</v>
      </c>
    </row>
    <row r="665" spans="1:3" x14ac:dyDescent="0.3">
      <c r="A665">
        <v>1</v>
      </c>
      <c r="B665" t="s">
        <v>13</v>
      </c>
      <c r="C665">
        <v>47</v>
      </c>
    </row>
    <row r="666" spans="1:3" x14ac:dyDescent="0.3">
      <c r="A666">
        <v>3</v>
      </c>
      <c r="B666" t="s">
        <v>13</v>
      </c>
      <c r="C666">
        <v>36</v>
      </c>
    </row>
    <row r="667" spans="1:3" x14ac:dyDescent="0.3">
      <c r="A667">
        <v>3</v>
      </c>
      <c r="B667" t="s">
        <v>13</v>
      </c>
      <c r="C667">
        <v>20</v>
      </c>
    </row>
    <row r="668" spans="1:3" x14ac:dyDescent="0.3">
      <c r="A668">
        <v>2</v>
      </c>
      <c r="B668" t="s">
        <v>13</v>
      </c>
      <c r="C668">
        <v>32</v>
      </c>
    </row>
    <row r="669" spans="1:3" x14ac:dyDescent="0.3">
      <c r="A669">
        <v>2</v>
      </c>
      <c r="B669" t="s">
        <v>13</v>
      </c>
      <c r="C669">
        <v>25</v>
      </c>
    </row>
    <row r="670" spans="1:3" x14ac:dyDescent="0.3">
      <c r="A670">
        <v>3</v>
      </c>
      <c r="B670" t="s">
        <v>13</v>
      </c>
    </row>
    <row r="671" spans="1:3" x14ac:dyDescent="0.3">
      <c r="A671">
        <v>3</v>
      </c>
      <c r="B671" t="s">
        <v>13</v>
      </c>
      <c r="C671">
        <v>43</v>
      </c>
    </row>
    <row r="672" spans="1:3" x14ac:dyDescent="0.3">
      <c r="A672">
        <v>1</v>
      </c>
      <c r="B672" t="s">
        <v>17</v>
      </c>
    </row>
    <row r="673" spans="1:3" x14ac:dyDescent="0.3">
      <c r="A673">
        <v>2</v>
      </c>
      <c r="B673" t="s">
        <v>17</v>
      </c>
      <c r="C673">
        <v>40</v>
      </c>
    </row>
    <row r="674" spans="1:3" x14ac:dyDescent="0.3">
      <c r="A674">
        <v>1</v>
      </c>
      <c r="B674" t="s">
        <v>13</v>
      </c>
      <c r="C674">
        <v>31</v>
      </c>
    </row>
    <row r="675" spans="1:3" x14ac:dyDescent="0.3">
      <c r="A675">
        <v>2</v>
      </c>
      <c r="B675" t="s">
        <v>13</v>
      </c>
      <c r="C675">
        <v>70</v>
      </c>
    </row>
    <row r="676" spans="1:3" x14ac:dyDescent="0.3">
      <c r="A676">
        <v>2</v>
      </c>
      <c r="B676" t="s">
        <v>13</v>
      </c>
      <c r="C676">
        <v>31</v>
      </c>
    </row>
    <row r="677" spans="1:3" x14ac:dyDescent="0.3">
      <c r="A677">
        <v>2</v>
      </c>
      <c r="B677" t="s">
        <v>13</v>
      </c>
    </row>
    <row r="678" spans="1:3" x14ac:dyDescent="0.3">
      <c r="A678">
        <v>3</v>
      </c>
      <c r="B678" t="s">
        <v>13</v>
      </c>
      <c r="C678">
        <v>18</v>
      </c>
    </row>
    <row r="679" spans="1:3" x14ac:dyDescent="0.3">
      <c r="A679">
        <v>3</v>
      </c>
      <c r="B679" t="s">
        <v>13</v>
      </c>
      <c r="C679">
        <v>24.5</v>
      </c>
    </row>
    <row r="680" spans="1:3" x14ac:dyDescent="0.3">
      <c r="A680">
        <v>3</v>
      </c>
      <c r="B680" t="s">
        <v>17</v>
      </c>
      <c r="C680">
        <v>18</v>
      </c>
    </row>
    <row r="681" spans="1:3" x14ac:dyDescent="0.3">
      <c r="A681">
        <v>3</v>
      </c>
      <c r="B681" t="s">
        <v>17</v>
      </c>
      <c r="C681">
        <v>43</v>
      </c>
    </row>
    <row r="682" spans="1:3" x14ac:dyDescent="0.3">
      <c r="A682">
        <v>1</v>
      </c>
      <c r="B682" t="s">
        <v>13</v>
      </c>
      <c r="C682">
        <v>36</v>
      </c>
    </row>
    <row r="683" spans="1:3" x14ac:dyDescent="0.3">
      <c r="A683">
        <v>3</v>
      </c>
      <c r="B683" t="s">
        <v>17</v>
      </c>
    </row>
    <row r="684" spans="1:3" x14ac:dyDescent="0.3">
      <c r="A684">
        <v>1</v>
      </c>
      <c r="B684" t="s">
        <v>13</v>
      </c>
      <c r="C684">
        <v>27</v>
      </c>
    </row>
    <row r="685" spans="1:3" x14ac:dyDescent="0.3">
      <c r="A685">
        <v>3</v>
      </c>
      <c r="B685" t="s">
        <v>13</v>
      </c>
      <c r="C685">
        <v>20</v>
      </c>
    </row>
    <row r="686" spans="1:3" x14ac:dyDescent="0.3">
      <c r="A686">
        <v>3</v>
      </c>
      <c r="B686" t="s">
        <v>13</v>
      </c>
      <c r="C686">
        <v>14</v>
      </c>
    </row>
    <row r="687" spans="1:3" x14ac:dyDescent="0.3">
      <c r="A687">
        <v>2</v>
      </c>
      <c r="B687" t="s">
        <v>13</v>
      </c>
      <c r="C687">
        <v>60</v>
      </c>
    </row>
    <row r="688" spans="1:3" x14ac:dyDescent="0.3">
      <c r="A688">
        <v>2</v>
      </c>
      <c r="B688" t="s">
        <v>13</v>
      </c>
      <c r="C688">
        <v>25</v>
      </c>
    </row>
    <row r="689" spans="1:3" x14ac:dyDescent="0.3">
      <c r="A689">
        <v>3</v>
      </c>
      <c r="B689" t="s">
        <v>13</v>
      </c>
      <c r="C689">
        <v>14</v>
      </c>
    </row>
    <row r="690" spans="1:3" x14ac:dyDescent="0.3">
      <c r="A690">
        <v>3</v>
      </c>
      <c r="B690" t="s">
        <v>13</v>
      </c>
      <c r="C690">
        <v>19</v>
      </c>
    </row>
    <row r="691" spans="1:3" x14ac:dyDescent="0.3">
      <c r="A691">
        <v>3</v>
      </c>
      <c r="B691" t="s">
        <v>13</v>
      </c>
      <c r="C691">
        <v>18</v>
      </c>
    </row>
    <row r="692" spans="1:3" x14ac:dyDescent="0.3">
      <c r="A692">
        <v>1</v>
      </c>
      <c r="B692" t="s">
        <v>17</v>
      </c>
      <c r="C692">
        <v>15</v>
      </c>
    </row>
    <row r="693" spans="1:3" x14ac:dyDescent="0.3">
      <c r="A693">
        <v>1</v>
      </c>
      <c r="B693" t="s">
        <v>13</v>
      </c>
      <c r="C693">
        <v>31</v>
      </c>
    </row>
    <row r="694" spans="1:3" x14ac:dyDescent="0.3">
      <c r="A694">
        <v>3</v>
      </c>
      <c r="B694" t="s">
        <v>17</v>
      </c>
      <c r="C694">
        <v>4</v>
      </c>
    </row>
    <row r="695" spans="1:3" x14ac:dyDescent="0.3">
      <c r="A695">
        <v>3</v>
      </c>
      <c r="B695" t="s">
        <v>13</v>
      </c>
    </row>
    <row r="696" spans="1:3" x14ac:dyDescent="0.3">
      <c r="A696">
        <v>3</v>
      </c>
      <c r="B696" t="s">
        <v>13</v>
      </c>
      <c r="C696">
        <v>25</v>
      </c>
    </row>
    <row r="697" spans="1:3" x14ac:dyDescent="0.3">
      <c r="A697">
        <v>1</v>
      </c>
      <c r="B697" t="s">
        <v>13</v>
      </c>
      <c r="C697">
        <v>60</v>
      </c>
    </row>
    <row r="698" spans="1:3" x14ac:dyDescent="0.3">
      <c r="A698">
        <v>2</v>
      </c>
      <c r="B698" t="s">
        <v>13</v>
      </c>
      <c r="C698">
        <v>52</v>
      </c>
    </row>
    <row r="699" spans="1:3" x14ac:dyDescent="0.3">
      <c r="A699">
        <v>3</v>
      </c>
      <c r="B699" t="s">
        <v>13</v>
      </c>
      <c r="C699">
        <v>44</v>
      </c>
    </row>
    <row r="700" spans="1:3" x14ac:dyDescent="0.3">
      <c r="A700">
        <v>3</v>
      </c>
      <c r="B700" t="s">
        <v>17</v>
      </c>
    </row>
    <row r="701" spans="1:3" x14ac:dyDescent="0.3">
      <c r="A701">
        <v>1</v>
      </c>
      <c r="B701" t="s">
        <v>13</v>
      </c>
      <c r="C701">
        <v>49</v>
      </c>
    </row>
    <row r="702" spans="1:3" x14ac:dyDescent="0.3">
      <c r="A702">
        <v>3</v>
      </c>
      <c r="B702" t="s">
        <v>13</v>
      </c>
      <c r="C702">
        <v>42</v>
      </c>
    </row>
    <row r="703" spans="1:3" x14ac:dyDescent="0.3">
      <c r="A703">
        <v>1</v>
      </c>
      <c r="B703" t="s">
        <v>17</v>
      </c>
      <c r="C703">
        <v>18</v>
      </c>
    </row>
    <row r="704" spans="1:3" x14ac:dyDescent="0.3">
      <c r="A704">
        <v>1</v>
      </c>
      <c r="B704" t="s">
        <v>13</v>
      </c>
      <c r="C704">
        <v>35</v>
      </c>
    </row>
    <row r="705" spans="1:3" x14ac:dyDescent="0.3">
      <c r="A705">
        <v>3</v>
      </c>
      <c r="B705" t="s">
        <v>17</v>
      </c>
      <c r="C705">
        <v>18</v>
      </c>
    </row>
    <row r="706" spans="1:3" x14ac:dyDescent="0.3">
      <c r="A706">
        <v>3</v>
      </c>
      <c r="B706" t="s">
        <v>13</v>
      </c>
      <c r="C706">
        <v>25</v>
      </c>
    </row>
    <row r="707" spans="1:3" x14ac:dyDescent="0.3">
      <c r="A707">
        <v>3</v>
      </c>
      <c r="B707" t="s">
        <v>13</v>
      </c>
      <c r="C707">
        <v>26</v>
      </c>
    </row>
    <row r="708" spans="1:3" x14ac:dyDescent="0.3">
      <c r="A708">
        <v>2</v>
      </c>
      <c r="B708" t="s">
        <v>13</v>
      </c>
      <c r="C708">
        <v>39</v>
      </c>
    </row>
    <row r="709" spans="1:3" x14ac:dyDescent="0.3">
      <c r="A709">
        <v>2</v>
      </c>
      <c r="B709" t="s">
        <v>17</v>
      </c>
      <c r="C709">
        <v>45</v>
      </c>
    </row>
    <row r="710" spans="1:3" x14ac:dyDescent="0.3">
      <c r="A710">
        <v>1</v>
      </c>
      <c r="B710" t="s">
        <v>13</v>
      </c>
      <c r="C710">
        <v>42</v>
      </c>
    </row>
    <row r="711" spans="1:3" x14ac:dyDescent="0.3">
      <c r="A711">
        <v>1</v>
      </c>
      <c r="B711" t="s">
        <v>17</v>
      </c>
      <c r="C711">
        <v>22</v>
      </c>
    </row>
    <row r="712" spans="1:3" x14ac:dyDescent="0.3">
      <c r="A712">
        <v>3</v>
      </c>
      <c r="B712" t="s">
        <v>13</v>
      </c>
    </row>
    <row r="713" spans="1:3" x14ac:dyDescent="0.3">
      <c r="A713">
        <v>1</v>
      </c>
      <c r="B713" t="s">
        <v>17</v>
      </c>
      <c r="C713">
        <v>24</v>
      </c>
    </row>
    <row r="714" spans="1:3" x14ac:dyDescent="0.3">
      <c r="A714">
        <v>1</v>
      </c>
      <c r="B714" t="s">
        <v>13</v>
      </c>
    </row>
    <row r="715" spans="1:3" x14ac:dyDescent="0.3">
      <c r="A715">
        <v>1</v>
      </c>
      <c r="B715" t="s">
        <v>13</v>
      </c>
      <c r="C715">
        <v>48</v>
      </c>
    </row>
    <row r="716" spans="1:3" x14ac:dyDescent="0.3">
      <c r="A716">
        <v>3</v>
      </c>
      <c r="B716" t="s">
        <v>13</v>
      </c>
      <c r="C716">
        <v>29</v>
      </c>
    </row>
    <row r="717" spans="1:3" x14ac:dyDescent="0.3">
      <c r="A717">
        <v>2</v>
      </c>
      <c r="B717" t="s">
        <v>13</v>
      </c>
      <c r="C717">
        <v>52</v>
      </c>
    </row>
    <row r="718" spans="1:3" x14ac:dyDescent="0.3">
      <c r="A718">
        <v>3</v>
      </c>
      <c r="B718" t="s">
        <v>13</v>
      </c>
      <c r="C718">
        <v>19</v>
      </c>
    </row>
    <row r="719" spans="1:3" x14ac:dyDescent="0.3">
      <c r="A719">
        <v>1</v>
      </c>
      <c r="B719" t="s">
        <v>17</v>
      </c>
      <c r="C719">
        <v>38</v>
      </c>
    </row>
    <row r="720" spans="1:3" x14ac:dyDescent="0.3">
      <c r="A720">
        <v>2</v>
      </c>
      <c r="B720" t="s">
        <v>17</v>
      </c>
      <c r="C720">
        <v>27</v>
      </c>
    </row>
    <row r="721" spans="1:3" x14ac:dyDescent="0.3">
      <c r="A721">
        <v>3</v>
      </c>
      <c r="B721" t="s">
        <v>13</v>
      </c>
    </row>
    <row r="722" spans="1:3" x14ac:dyDescent="0.3">
      <c r="A722">
        <v>3</v>
      </c>
      <c r="B722" t="s">
        <v>13</v>
      </c>
      <c r="C722">
        <v>33</v>
      </c>
    </row>
    <row r="723" spans="1:3" x14ac:dyDescent="0.3">
      <c r="A723">
        <v>2</v>
      </c>
      <c r="B723" t="s">
        <v>17</v>
      </c>
      <c r="C723">
        <v>6</v>
      </c>
    </row>
    <row r="724" spans="1:3" x14ac:dyDescent="0.3">
      <c r="A724">
        <v>3</v>
      </c>
      <c r="B724" t="s">
        <v>13</v>
      </c>
      <c r="C724">
        <v>17</v>
      </c>
    </row>
    <row r="725" spans="1:3" x14ac:dyDescent="0.3">
      <c r="A725">
        <v>2</v>
      </c>
      <c r="B725" t="s">
        <v>13</v>
      </c>
      <c r="C725">
        <v>34</v>
      </c>
    </row>
    <row r="726" spans="1:3" x14ac:dyDescent="0.3">
      <c r="A726">
        <v>2</v>
      </c>
      <c r="B726" t="s">
        <v>13</v>
      </c>
      <c r="C726">
        <v>50</v>
      </c>
    </row>
    <row r="727" spans="1:3" x14ac:dyDescent="0.3">
      <c r="A727">
        <v>1</v>
      </c>
      <c r="B727" t="s">
        <v>13</v>
      </c>
      <c r="C727">
        <v>27</v>
      </c>
    </row>
    <row r="728" spans="1:3" x14ac:dyDescent="0.3">
      <c r="A728">
        <v>3</v>
      </c>
      <c r="B728" t="s">
        <v>13</v>
      </c>
      <c r="C728">
        <v>20</v>
      </c>
    </row>
    <row r="729" spans="1:3" x14ac:dyDescent="0.3">
      <c r="A729">
        <v>2</v>
      </c>
      <c r="B729" t="s">
        <v>17</v>
      </c>
      <c r="C729">
        <v>30</v>
      </c>
    </row>
    <row r="730" spans="1:3" x14ac:dyDescent="0.3">
      <c r="A730">
        <v>3</v>
      </c>
      <c r="B730" t="s">
        <v>17</v>
      </c>
    </row>
    <row r="731" spans="1:3" x14ac:dyDescent="0.3">
      <c r="A731">
        <v>2</v>
      </c>
      <c r="B731" t="s">
        <v>13</v>
      </c>
      <c r="C731">
        <v>25</v>
      </c>
    </row>
    <row r="732" spans="1:3" x14ac:dyDescent="0.3">
      <c r="A732">
        <v>3</v>
      </c>
      <c r="B732" t="s">
        <v>17</v>
      </c>
      <c r="C732">
        <v>25</v>
      </c>
    </row>
    <row r="733" spans="1:3" x14ac:dyDescent="0.3">
      <c r="A733">
        <v>1</v>
      </c>
      <c r="B733" t="s">
        <v>17</v>
      </c>
      <c r="C733">
        <v>29</v>
      </c>
    </row>
    <row r="734" spans="1:3" x14ac:dyDescent="0.3">
      <c r="A734">
        <v>3</v>
      </c>
      <c r="B734" t="s">
        <v>13</v>
      </c>
      <c r="C734">
        <v>11</v>
      </c>
    </row>
    <row r="735" spans="1:3" x14ac:dyDescent="0.3">
      <c r="A735">
        <v>2</v>
      </c>
      <c r="B735" t="s">
        <v>13</v>
      </c>
    </row>
    <row r="736" spans="1:3" x14ac:dyDescent="0.3">
      <c r="A736">
        <v>2</v>
      </c>
      <c r="B736" t="s">
        <v>13</v>
      </c>
      <c r="C736">
        <v>23</v>
      </c>
    </row>
    <row r="737" spans="1:3" x14ac:dyDescent="0.3">
      <c r="A737">
        <v>2</v>
      </c>
      <c r="B737" t="s">
        <v>13</v>
      </c>
      <c r="C737">
        <v>23</v>
      </c>
    </row>
    <row r="738" spans="1:3" x14ac:dyDescent="0.3">
      <c r="A738">
        <v>3</v>
      </c>
      <c r="B738" t="s">
        <v>13</v>
      </c>
      <c r="C738">
        <v>28.5</v>
      </c>
    </row>
    <row r="739" spans="1:3" x14ac:dyDescent="0.3">
      <c r="A739">
        <v>3</v>
      </c>
      <c r="B739" t="s">
        <v>17</v>
      </c>
      <c r="C739">
        <v>48</v>
      </c>
    </row>
    <row r="740" spans="1:3" x14ac:dyDescent="0.3">
      <c r="A740">
        <v>1</v>
      </c>
      <c r="B740" t="s">
        <v>13</v>
      </c>
      <c r="C740">
        <v>35</v>
      </c>
    </row>
    <row r="741" spans="1:3" x14ac:dyDescent="0.3">
      <c r="A741">
        <v>3</v>
      </c>
      <c r="B741" t="s">
        <v>13</v>
      </c>
    </row>
    <row r="742" spans="1:3" x14ac:dyDescent="0.3">
      <c r="A742">
        <v>3</v>
      </c>
      <c r="B742" t="s">
        <v>13</v>
      </c>
    </row>
    <row r="743" spans="1:3" x14ac:dyDescent="0.3">
      <c r="A743">
        <v>1</v>
      </c>
      <c r="B743" t="s">
        <v>13</v>
      </c>
    </row>
    <row r="744" spans="1:3" x14ac:dyDescent="0.3">
      <c r="A744">
        <v>1</v>
      </c>
      <c r="B744" t="s">
        <v>13</v>
      </c>
      <c r="C744">
        <v>36</v>
      </c>
    </row>
    <row r="745" spans="1:3" x14ac:dyDescent="0.3">
      <c r="A745">
        <v>1</v>
      </c>
      <c r="B745" t="s">
        <v>17</v>
      </c>
      <c r="C745">
        <v>21</v>
      </c>
    </row>
    <row r="746" spans="1:3" x14ac:dyDescent="0.3">
      <c r="A746">
        <v>3</v>
      </c>
      <c r="B746" t="s">
        <v>13</v>
      </c>
      <c r="C746">
        <v>24</v>
      </c>
    </row>
    <row r="747" spans="1:3" x14ac:dyDescent="0.3">
      <c r="A747">
        <v>3</v>
      </c>
      <c r="B747" t="s">
        <v>13</v>
      </c>
      <c r="C747">
        <v>31</v>
      </c>
    </row>
    <row r="748" spans="1:3" x14ac:dyDescent="0.3">
      <c r="A748">
        <v>1</v>
      </c>
      <c r="B748" t="s">
        <v>13</v>
      </c>
      <c r="C748">
        <v>70</v>
      </c>
    </row>
    <row r="749" spans="1:3" x14ac:dyDescent="0.3">
      <c r="A749">
        <v>3</v>
      </c>
      <c r="B749" t="s">
        <v>13</v>
      </c>
      <c r="C749">
        <v>16</v>
      </c>
    </row>
    <row r="750" spans="1:3" x14ac:dyDescent="0.3">
      <c r="A750">
        <v>2</v>
      </c>
      <c r="B750" t="s">
        <v>17</v>
      </c>
      <c r="C750">
        <v>30</v>
      </c>
    </row>
    <row r="751" spans="1:3" x14ac:dyDescent="0.3">
      <c r="A751">
        <v>1</v>
      </c>
      <c r="B751" t="s">
        <v>13</v>
      </c>
      <c r="C751">
        <v>19</v>
      </c>
    </row>
    <row r="752" spans="1:3" x14ac:dyDescent="0.3">
      <c r="A752">
        <v>3</v>
      </c>
      <c r="B752" t="s">
        <v>13</v>
      </c>
      <c r="C752">
        <v>31</v>
      </c>
    </row>
    <row r="753" spans="1:3" x14ac:dyDescent="0.3">
      <c r="A753">
        <v>2</v>
      </c>
      <c r="B753" t="s">
        <v>17</v>
      </c>
      <c r="C753">
        <v>4</v>
      </c>
    </row>
    <row r="754" spans="1:3" x14ac:dyDescent="0.3">
      <c r="A754">
        <v>3</v>
      </c>
      <c r="B754" t="s">
        <v>13</v>
      </c>
      <c r="C754">
        <v>6</v>
      </c>
    </row>
    <row r="755" spans="1:3" x14ac:dyDescent="0.3">
      <c r="A755">
        <v>3</v>
      </c>
      <c r="B755" t="s">
        <v>13</v>
      </c>
      <c r="C755">
        <v>33</v>
      </c>
    </row>
    <row r="756" spans="1:3" x14ac:dyDescent="0.3">
      <c r="A756">
        <v>3</v>
      </c>
      <c r="B756" t="s">
        <v>13</v>
      </c>
      <c r="C756">
        <v>23</v>
      </c>
    </row>
    <row r="757" spans="1:3" x14ac:dyDescent="0.3">
      <c r="A757">
        <v>2</v>
      </c>
      <c r="B757" t="s">
        <v>17</v>
      </c>
      <c r="C757">
        <v>48</v>
      </c>
    </row>
    <row r="758" spans="1:3" x14ac:dyDescent="0.3">
      <c r="A758">
        <v>2</v>
      </c>
      <c r="B758" t="s">
        <v>13</v>
      </c>
      <c r="C758">
        <v>0.67</v>
      </c>
    </row>
    <row r="759" spans="1:3" x14ac:dyDescent="0.3">
      <c r="A759">
        <v>3</v>
      </c>
      <c r="B759" t="s">
        <v>13</v>
      </c>
      <c r="C759">
        <v>28</v>
      </c>
    </row>
    <row r="760" spans="1:3" x14ac:dyDescent="0.3">
      <c r="A760">
        <v>2</v>
      </c>
      <c r="B760" t="s">
        <v>13</v>
      </c>
      <c r="C760">
        <v>18</v>
      </c>
    </row>
    <row r="761" spans="1:3" x14ac:dyDescent="0.3">
      <c r="A761">
        <v>3</v>
      </c>
      <c r="B761" t="s">
        <v>13</v>
      </c>
      <c r="C761">
        <v>34</v>
      </c>
    </row>
    <row r="762" spans="1:3" x14ac:dyDescent="0.3">
      <c r="A762">
        <v>1</v>
      </c>
      <c r="B762" t="s">
        <v>17</v>
      </c>
      <c r="C762">
        <v>33</v>
      </c>
    </row>
    <row r="763" spans="1:3" x14ac:dyDescent="0.3">
      <c r="A763">
        <v>3</v>
      </c>
      <c r="B763" t="s">
        <v>13</v>
      </c>
    </row>
    <row r="764" spans="1:3" x14ac:dyDescent="0.3">
      <c r="A764">
        <v>3</v>
      </c>
      <c r="B764" t="s">
        <v>13</v>
      </c>
      <c r="C764">
        <v>41</v>
      </c>
    </row>
    <row r="765" spans="1:3" x14ac:dyDescent="0.3">
      <c r="A765">
        <v>3</v>
      </c>
      <c r="B765" t="s">
        <v>13</v>
      </c>
      <c r="C765">
        <v>20</v>
      </c>
    </row>
    <row r="766" spans="1:3" x14ac:dyDescent="0.3">
      <c r="A766">
        <v>1</v>
      </c>
      <c r="B766" t="s">
        <v>17</v>
      </c>
      <c r="C766">
        <v>36</v>
      </c>
    </row>
    <row r="767" spans="1:3" x14ac:dyDescent="0.3">
      <c r="A767">
        <v>3</v>
      </c>
      <c r="B767" t="s">
        <v>13</v>
      </c>
      <c r="C767">
        <v>16</v>
      </c>
    </row>
    <row r="768" spans="1:3" x14ac:dyDescent="0.3">
      <c r="A768">
        <v>1</v>
      </c>
      <c r="B768" t="s">
        <v>17</v>
      </c>
      <c r="C768">
        <v>51</v>
      </c>
    </row>
    <row r="769" spans="1:3" x14ac:dyDescent="0.3">
      <c r="A769">
        <v>1</v>
      </c>
      <c r="B769" t="s">
        <v>13</v>
      </c>
    </row>
    <row r="770" spans="1:3" x14ac:dyDescent="0.3">
      <c r="A770">
        <v>3</v>
      </c>
      <c r="B770" t="s">
        <v>17</v>
      </c>
      <c r="C770">
        <v>30.5</v>
      </c>
    </row>
    <row r="771" spans="1:3" x14ac:dyDescent="0.3">
      <c r="A771">
        <v>3</v>
      </c>
      <c r="B771" t="s">
        <v>13</v>
      </c>
    </row>
    <row r="772" spans="1:3" x14ac:dyDescent="0.3">
      <c r="A772">
        <v>3</v>
      </c>
      <c r="B772" t="s">
        <v>13</v>
      </c>
      <c r="C772">
        <v>32</v>
      </c>
    </row>
    <row r="773" spans="1:3" x14ac:dyDescent="0.3">
      <c r="A773">
        <v>3</v>
      </c>
      <c r="B773" t="s">
        <v>13</v>
      </c>
      <c r="C773">
        <v>24</v>
      </c>
    </row>
    <row r="774" spans="1:3" x14ac:dyDescent="0.3">
      <c r="A774">
        <v>3</v>
      </c>
      <c r="B774" t="s">
        <v>13</v>
      </c>
      <c r="C774">
        <v>48</v>
      </c>
    </row>
    <row r="775" spans="1:3" x14ac:dyDescent="0.3">
      <c r="A775">
        <v>2</v>
      </c>
      <c r="B775" t="s">
        <v>17</v>
      </c>
      <c r="C775">
        <v>57</v>
      </c>
    </row>
    <row r="776" spans="1:3" x14ac:dyDescent="0.3">
      <c r="A776">
        <v>3</v>
      </c>
      <c r="B776" t="s">
        <v>13</v>
      </c>
    </row>
    <row r="777" spans="1:3" x14ac:dyDescent="0.3">
      <c r="A777">
        <v>2</v>
      </c>
      <c r="B777" t="s">
        <v>17</v>
      </c>
      <c r="C777">
        <v>54</v>
      </c>
    </row>
    <row r="778" spans="1:3" x14ac:dyDescent="0.3">
      <c r="A778">
        <v>3</v>
      </c>
      <c r="B778" t="s">
        <v>13</v>
      </c>
      <c r="C778">
        <v>18</v>
      </c>
    </row>
    <row r="779" spans="1:3" x14ac:dyDescent="0.3">
      <c r="A779">
        <v>3</v>
      </c>
      <c r="B779" t="s">
        <v>13</v>
      </c>
    </row>
    <row r="780" spans="1:3" x14ac:dyDescent="0.3">
      <c r="A780">
        <v>3</v>
      </c>
      <c r="B780" t="s">
        <v>17</v>
      </c>
      <c r="C780">
        <v>5</v>
      </c>
    </row>
    <row r="781" spans="1:3" x14ac:dyDescent="0.3">
      <c r="A781">
        <v>3</v>
      </c>
      <c r="B781" t="s">
        <v>13</v>
      </c>
    </row>
    <row r="782" spans="1:3" x14ac:dyDescent="0.3">
      <c r="A782">
        <v>1</v>
      </c>
      <c r="B782" t="s">
        <v>17</v>
      </c>
      <c r="C782">
        <v>43</v>
      </c>
    </row>
    <row r="783" spans="1:3" x14ac:dyDescent="0.3">
      <c r="A783">
        <v>3</v>
      </c>
      <c r="B783" t="s">
        <v>17</v>
      </c>
      <c r="C783">
        <v>13</v>
      </c>
    </row>
    <row r="784" spans="1:3" x14ac:dyDescent="0.3">
      <c r="A784">
        <v>1</v>
      </c>
      <c r="B784" t="s">
        <v>17</v>
      </c>
      <c r="C784">
        <v>17</v>
      </c>
    </row>
    <row r="785" spans="1:3" x14ac:dyDescent="0.3">
      <c r="A785">
        <v>1</v>
      </c>
      <c r="B785" t="s">
        <v>13</v>
      </c>
      <c r="C785">
        <v>29</v>
      </c>
    </row>
    <row r="786" spans="1:3" x14ac:dyDescent="0.3">
      <c r="A786">
        <v>3</v>
      </c>
      <c r="B786" t="s">
        <v>13</v>
      </c>
    </row>
    <row r="787" spans="1:3" x14ac:dyDescent="0.3">
      <c r="A787">
        <v>3</v>
      </c>
      <c r="B787" t="s">
        <v>13</v>
      </c>
      <c r="C787">
        <v>25</v>
      </c>
    </row>
    <row r="788" spans="1:3" x14ac:dyDescent="0.3">
      <c r="A788">
        <v>3</v>
      </c>
      <c r="B788" t="s">
        <v>13</v>
      </c>
      <c r="C788">
        <v>25</v>
      </c>
    </row>
    <row r="789" spans="1:3" x14ac:dyDescent="0.3">
      <c r="A789">
        <v>3</v>
      </c>
      <c r="B789" t="s">
        <v>17</v>
      </c>
      <c r="C789">
        <v>18</v>
      </c>
    </row>
    <row r="790" spans="1:3" x14ac:dyDescent="0.3">
      <c r="A790">
        <v>3</v>
      </c>
      <c r="B790" t="s">
        <v>13</v>
      </c>
      <c r="C790">
        <v>8</v>
      </c>
    </row>
    <row r="791" spans="1:3" x14ac:dyDescent="0.3">
      <c r="A791">
        <v>3</v>
      </c>
      <c r="B791" t="s">
        <v>13</v>
      </c>
      <c r="C791">
        <v>1</v>
      </c>
    </row>
    <row r="792" spans="1:3" x14ac:dyDescent="0.3">
      <c r="A792">
        <v>1</v>
      </c>
      <c r="B792" t="s">
        <v>13</v>
      </c>
      <c r="C792">
        <v>46</v>
      </c>
    </row>
    <row r="793" spans="1:3" x14ac:dyDescent="0.3">
      <c r="A793">
        <v>3</v>
      </c>
      <c r="B793" t="s">
        <v>13</v>
      </c>
    </row>
    <row r="794" spans="1:3" x14ac:dyDescent="0.3">
      <c r="A794">
        <v>2</v>
      </c>
      <c r="B794" t="s">
        <v>13</v>
      </c>
      <c r="C794">
        <v>16</v>
      </c>
    </row>
    <row r="795" spans="1:3" x14ac:dyDescent="0.3">
      <c r="A795">
        <v>3</v>
      </c>
      <c r="B795" t="s">
        <v>17</v>
      </c>
    </row>
    <row r="796" spans="1:3" x14ac:dyDescent="0.3">
      <c r="A796">
        <v>1</v>
      </c>
      <c r="B796" t="s">
        <v>13</v>
      </c>
    </row>
    <row r="797" spans="1:3" x14ac:dyDescent="0.3">
      <c r="A797">
        <v>3</v>
      </c>
      <c r="B797" t="s">
        <v>13</v>
      </c>
      <c r="C797">
        <v>25</v>
      </c>
    </row>
    <row r="798" spans="1:3" x14ac:dyDescent="0.3">
      <c r="A798">
        <v>2</v>
      </c>
      <c r="B798" t="s">
        <v>13</v>
      </c>
      <c r="C798">
        <v>39</v>
      </c>
    </row>
    <row r="799" spans="1:3" x14ac:dyDescent="0.3">
      <c r="A799">
        <v>1</v>
      </c>
      <c r="B799" t="s">
        <v>17</v>
      </c>
      <c r="C799">
        <v>49</v>
      </c>
    </row>
    <row r="800" spans="1:3" x14ac:dyDescent="0.3">
      <c r="A800">
        <v>3</v>
      </c>
      <c r="B800" t="s">
        <v>17</v>
      </c>
      <c r="C800">
        <v>31</v>
      </c>
    </row>
    <row r="801" spans="1:3" x14ac:dyDescent="0.3">
      <c r="A801">
        <v>3</v>
      </c>
      <c r="B801" t="s">
        <v>13</v>
      </c>
      <c r="C801">
        <v>30</v>
      </c>
    </row>
    <row r="802" spans="1:3" x14ac:dyDescent="0.3">
      <c r="A802">
        <v>3</v>
      </c>
      <c r="B802" t="s">
        <v>17</v>
      </c>
      <c r="C802">
        <v>30</v>
      </c>
    </row>
    <row r="803" spans="1:3" x14ac:dyDescent="0.3">
      <c r="A803">
        <v>2</v>
      </c>
      <c r="B803" t="s">
        <v>13</v>
      </c>
      <c r="C803">
        <v>34</v>
      </c>
    </row>
    <row r="804" spans="1:3" x14ac:dyDescent="0.3">
      <c r="A804">
        <v>2</v>
      </c>
      <c r="B804" t="s">
        <v>17</v>
      </c>
      <c r="C804">
        <v>31</v>
      </c>
    </row>
    <row r="805" spans="1:3" x14ac:dyDescent="0.3">
      <c r="A805">
        <v>1</v>
      </c>
      <c r="B805" t="s">
        <v>13</v>
      </c>
      <c r="C805">
        <v>11</v>
      </c>
    </row>
    <row r="806" spans="1:3" x14ac:dyDescent="0.3">
      <c r="A806">
        <v>3</v>
      </c>
      <c r="B806" t="s">
        <v>13</v>
      </c>
      <c r="C806">
        <v>0.42</v>
      </c>
    </row>
    <row r="807" spans="1:3" x14ac:dyDescent="0.3">
      <c r="A807">
        <v>3</v>
      </c>
      <c r="B807" t="s">
        <v>13</v>
      </c>
      <c r="C807">
        <v>27</v>
      </c>
    </row>
    <row r="808" spans="1:3" x14ac:dyDescent="0.3">
      <c r="A808">
        <v>3</v>
      </c>
      <c r="B808" t="s">
        <v>13</v>
      </c>
      <c r="C808">
        <v>31</v>
      </c>
    </row>
    <row r="809" spans="1:3" x14ac:dyDescent="0.3">
      <c r="A809">
        <v>1</v>
      </c>
      <c r="B809" t="s">
        <v>13</v>
      </c>
      <c r="C809">
        <v>39</v>
      </c>
    </row>
    <row r="810" spans="1:3" x14ac:dyDescent="0.3">
      <c r="A810">
        <v>3</v>
      </c>
      <c r="B810" t="s">
        <v>17</v>
      </c>
      <c r="C810">
        <v>18</v>
      </c>
    </row>
    <row r="811" spans="1:3" x14ac:dyDescent="0.3">
      <c r="A811">
        <v>2</v>
      </c>
      <c r="B811" t="s">
        <v>13</v>
      </c>
      <c r="C811">
        <v>39</v>
      </c>
    </row>
    <row r="812" spans="1:3" x14ac:dyDescent="0.3">
      <c r="A812">
        <v>1</v>
      </c>
      <c r="B812" t="s">
        <v>17</v>
      </c>
      <c r="C812">
        <v>33</v>
      </c>
    </row>
    <row r="813" spans="1:3" x14ac:dyDescent="0.3">
      <c r="A813">
        <v>3</v>
      </c>
      <c r="B813" t="s">
        <v>13</v>
      </c>
      <c r="C813">
        <v>26</v>
      </c>
    </row>
    <row r="814" spans="1:3" x14ac:dyDescent="0.3">
      <c r="A814">
        <v>3</v>
      </c>
      <c r="B814" t="s">
        <v>13</v>
      </c>
      <c r="C814">
        <v>39</v>
      </c>
    </row>
    <row r="815" spans="1:3" x14ac:dyDescent="0.3">
      <c r="A815">
        <v>2</v>
      </c>
      <c r="B815" t="s">
        <v>13</v>
      </c>
      <c r="C815">
        <v>35</v>
      </c>
    </row>
    <row r="816" spans="1:3" x14ac:dyDescent="0.3">
      <c r="A816">
        <v>3</v>
      </c>
      <c r="B816" t="s">
        <v>17</v>
      </c>
      <c r="C816">
        <v>6</v>
      </c>
    </row>
    <row r="817" spans="1:3" x14ac:dyDescent="0.3">
      <c r="A817">
        <v>3</v>
      </c>
      <c r="B817" t="s">
        <v>13</v>
      </c>
      <c r="C817">
        <v>30.5</v>
      </c>
    </row>
    <row r="818" spans="1:3" x14ac:dyDescent="0.3">
      <c r="A818">
        <v>1</v>
      </c>
      <c r="B818" t="s">
        <v>13</v>
      </c>
    </row>
    <row r="819" spans="1:3" x14ac:dyDescent="0.3">
      <c r="A819">
        <v>3</v>
      </c>
      <c r="B819" t="s">
        <v>17</v>
      </c>
      <c r="C819">
        <v>23</v>
      </c>
    </row>
    <row r="820" spans="1:3" x14ac:dyDescent="0.3">
      <c r="A820">
        <v>2</v>
      </c>
      <c r="B820" t="s">
        <v>13</v>
      </c>
      <c r="C820">
        <v>31</v>
      </c>
    </row>
    <row r="821" spans="1:3" x14ac:dyDescent="0.3">
      <c r="A821">
        <v>3</v>
      </c>
      <c r="B821" t="s">
        <v>13</v>
      </c>
      <c r="C821">
        <v>43</v>
      </c>
    </row>
    <row r="822" spans="1:3" x14ac:dyDescent="0.3">
      <c r="A822">
        <v>3</v>
      </c>
      <c r="B822" t="s">
        <v>13</v>
      </c>
      <c r="C822">
        <v>10</v>
      </c>
    </row>
    <row r="823" spans="1:3" x14ac:dyDescent="0.3">
      <c r="A823">
        <v>1</v>
      </c>
      <c r="B823" t="s">
        <v>17</v>
      </c>
      <c r="C823">
        <v>52</v>
      </c>
    </row>
    <row r="824" spans="1:3" x14ac:dyDescent="0.3">
      <c r="A824">
        <v>3</v>
      </c>
      <c r="B824" t="s">
        <v>13</v>
      </c>
      <c r="C824">
        <v>27</v>
      </c>
    </row>
    <row r="825" spans="1:3" x14ac:dyDescent="0.3">
      <c r="A825">
        <v>1</v>
      </c>
      <c r="B825" t="s">
        <v>13</v>
      </c>
      <c r="C825">
        <v>38</v>
      </c>
    </row>
    <row r="826" spans="1:3" x14ac:dyDescent="0.3">
      <c r="A826">
        <v>3</v>
      </c>
      <c r="B826" t="s">
        <v>17</v>
      </c>
      <c r="C826">
        <v>27</v>
      </c>
    </row>
    <row r="827" spans="1:3" x14ac:dyDescent="0.3">
      <c r="A827">
        <v>3</v>
      </c>
      <c r="B827" t="s">
        <v>13</v>
      </c>
      <c r="C827">
        <v>2</v>
      </c>
    </row>
    <row r="828" spans="1:3" x14ac:dyDescent="0.3">
      <c r="A828">
        <v>3</v>
      </c>
      <c r="B828" t="s">
        <v>13</v>
      </c>
    </row>
    <row r="829" spans="1:3" x14ac:dyDescent="0.3">
      <c r="A829">
        <v>3</v>
      </c>
      <c r="B829" t="s">
        <v>13</v>
      </c>
    </row>
    <row r="830" spans="1:3" x14ac:dyDescent="0.3">
      <c r="A830">
        <v>2</v>
      </c>
      <c r="B830" t="s">
        <v>13</v>
      </c>
      <c r="C830">
        <v>1</v>
      </c>
    </row>
    <row r="831" spans="1:3" x14ac:dyDescent="0.3">
      <c r="A831">
        <v>3</v>
      </c>
      <c r="B831" t="s">
        <v>13</v>
      </c>
    </row>
    <row r="832" spans="1:3" x14ac:dyDescent="0.3">
      <c r="A832">
        <v>1</v>
      </c>
      <c r="B832" t="s">
        <v>17</v>
      </c>
      <c r="C832">
        <v>62</v>
      </c>
    </row>
    <row r="833" spans="1:3" x14ac:dyDescent="0.3">
      <c r="A833">
        <v>3</v>
      </c>
      <c r="B833" t="s">
        <v>17</v>
      </c>
      <c r="C833">
        <v>15</v>
      </c>
    </row>
    <row r="834" spans="1:3" x14ac:dyDescent="0.3">
      <c r="A834">
        <v>2</v>
      </c>
      <c r="B834" t="s">
        <v>13</v>
      </c>
      <c r="C834">
        <v>0.83</v>
      </c>
    </row>
    <row r="835" spans="1:3" x14ac:dyDescent="0.3">
      <c r="A835">
        <v>3</v>
      </c>
      <c r="B835" t="s">
        <v>13</v>
      </c>
    </row>
    <row r="836" spans="1:3" x14ac:dyDescent="0.3">
      <c r="A836">
        <v>3</v>
      </c>
      <c r="B836" t="s">
        <v>13</v>
      </c>
      <c r="C836">
        <v>23</v>
      </c>
    </row>
    <row r="837" spans="1:3" x14ac:dyDescent="0.3">
      <c r="A837">
        <v>3</v>
      </c>
      <c r="B837" t="s">
        <v>13</v>
      </c>
      <c r="C837">
        <v>18</v>
      </c>
    </row>
    <row r="838" spans="1:3" x14ac:dyDescent="0.3">
      <c r="A838">
        <v>1</v>
      </c>
      <c r="B838" t="s">
        <v>17</v>
      </c>
      <c r="C838">
        <v>39</v>
      </c>
    </row>
    <row r="839" spans="1:3" x14ac:dyDescent="0.3">
      <c r="A839">
        <v>3</v>
      </c>
      <c r="B839" t="s">
        <v>13</v>
      </c>
      <c r="C839">
        <v>21</v>
      </c>
    </row>
    <row r="840" spans="1:3" x14ac:dyDescent="0.3">
      <c r="A840">
        <v>3</v>
      </c>
      <c r="B840" t="s">
        <v>13</v>
      </c>
    </row>
    <row r="841" spans="1:3" x14ac:dyDescent="0.3">
      <c r="A841">
        <v>3</v>
      </c>
      <c r="B841" t="s">
        <v>13</v>
      </c>
      <c r="C841">
        <v>32</v>
      </c>
    </row>
    <row r="842" spans="1:3" x14ac:dyDescent="0.3">
      <c r="A842">
        <v>1</v>
      </c>
      <c r="B842" t="s">
        <v>13</v>
      </c>
    </row>
    <row r="843" spans="1:3" x14ac:dyDescent="0.3">
      <c r="A843">
        <v>3</v>
      </c>
      <c r="B843" t="s">
        <v>13</v>
      </c>
      <c r="C843">
        <v>20</v>
      </c>
    </row>
    <row r="844" spans="1:3" x14ac:dyDescent="0.3">
      <c r="A844">
        <v>2</v>
      </c>
      <c r="B844" t="s">
        <v>13</v>
      </c>
      <c r="C844">
        <v>16</v>
      </c>
    </row>
    <row r="845" spans="1:3" x14ac:dyDescent="0.3">
      <c r="A845">
        <v>1</v>
      </c>
      <c r="B845" t="s">
        <v>17</v>
      </c>
      <c r="C845">
        <v>30</v>
      </c>
    </row>
    <row r="846" spans="1:3" x14ac:dyDescent="0.3">
      <c r="A846">
        <v>3</v>
      </c>
      <c r="B846" t="s">
        <v>13</v>
      </c>
      <c r="C846">
        <v>34.5</v>
      </c>
    </row>
    <row r="847" spans="1:3" x14ac:dyDescent="0.3">
      <c r="A847">
        <v>3</v>
      </c>
      <c r="B847" t="s">
        <v>13</v>
      </c>
      <c r="C847">
        <v>17</v>
      </c>
    </row>
    <row r="848" spans="1:3" x14ac:dyDescent="0.3">
      <c r="A848">
        <v>3</v>
      </c>
      <c r="B848" t="s">
        <v>13</v>
      </c>
      <c r="C848">
        <v>42</v>
      </c>
    </row>
    <row r="849" spans="1:3" x14ac:dyDescent="0.3">
      <c r="A849">
        <v>3</v>
      </c>
      <c r="B849" t="s">
        <v>13</v>
      </c>
    </row>
    <row r="850" spans="1:3" x14ac:dyDescent="0.3">
      <c r="A850">
        <v>3</v>
      </c>
      <c r="B850" t="s">
        <v>13</v>
      </c>
      <c r="C850">
        <v>35</v>
      </c>
    </row>
    <row r="851" spans="1:3" x14ac:dyDescent="0.3">
      <c r="A851">
        <v>2</v>
      </c>
      <c r="B851" t="s">
        <v>13</v>
      </c>
      <c r="C851">
        <v>28</v>
      </c>
    </row>
    <row r="852" spans="1:3" x14ac:dyDescent="0.3">
      <c r="A852">
        <v>1</v>
      </c>
      <c r="B852" t="s">
        <v>17</v>
      </c>
    </row>
    <row r="853" spans="1:3" x14ac:dyDescent="0.3">
      <c r="A853">
        <v>3</v>
      </c>
      <c r="B853" t="s">
        <v>13</v>
      </c>
      <c r="C853">
        <v>4</v>
      </c>
    </row>
    <row r="854" spans="1:3" x14ac:dyDescent="0.3">
      <c r="A854">
        <v>3</v>
      </c>
      <c r="B854" t="s">
        <v>13</v>
      </c>
      <c r="C854">
        <v>74</v>
      </c>
    </row>
    <row r="855" spans="1:3" x14ac:dyDescent="0.3">
      <c r="A855">
        <v>3</v>
      </c>
      <c r="B855" t="s">
        <v>17</v>
      </c>
      <c r="C855">
        <v>9</v>
      </c>
    </row>
    <row r="856" spans="1:3" x14ac:dyDescent="0.3">
      <c r="A856">
        <v>1</v>
      </c>
      <c r="B856" t="s">
        <v>17</v>
      </c>
      <c r="C856">
        <v>16</v>
      </c>
    </row>
    <row r="857" spans="1:3" x14ac:dyDescent="0.3">
      <c r="A857">
        <v>2</v>
      </c>
      <c r="B857" t="s">
        <v>17</v>
      </c>
      <c r="C857">
        <v>44</v>
      </c>
    </row>
    <row r="858" spans="1:3" x14ac:dyDescent="0.3">
      <c r="A858">
        <v>3</v>
      </c>
      <c r="B858" t="s">
        <v>17</v>
      </c>
      <c r="C858">
        <v>18</v>
      </c>
    </row>
    <row r="859" spans="1:3" x14ac:dyDescent="0.3">
      <c r="A859">
        <v>1</v>
      </c>
      <c r="B859" t="s">
        <v>17</v>
      </c>
      <c r="C859">
        <v>45</v>
      </c>
    </row>
    <row r="860" spans="1:3" x14ac:dyDescent="0.3">
      <c r="A860">
        <v>1</v>
      </c>
      <c r="B860" t="s">
        <v>13</v>
      </c>
      <c r="C860">
        <v>51</v>
      </c>
    </row>
    <row r="861" spans="1:3" x14ac:dyDescent="0.3">
      <c r="A861">
        <v>3</v>
      </c>
      <c r="B861" t="s">
        <v>17</v>
      </c>
      <c r="C861">
        <v>24</v>
      </c>
    </row>
    <row r="862" spans="1:3" x14ac:dyDescent="0.3">
      <c r="A862">
        <v>3</v>
      </c>
      <c r="B862" t="s">
        <v>13</v>
      </c>
    </row>
    <row r="863" spans="1:3" x14ac:dyDescent="0.3">
      <c r="A863">
        <v>3</v>
      </c>
      <c r="B863" t="s">
        <v>13</v>
      </c>
      <c r="C863">
        <v>41</v>
      </c>
    </row>
    <row r="864" spans="1:3" x14ac:dyDescent="0.3">
      <c r="A864">
        <v>2</v>
      </c>
      <c r="B864" t="s">
        <v>13</v>
      </c>
      <c r="C864">
        <v>21</v>
      </c>
    </row>
    <row r="865" spans="1:3" x14ac:dyDescent="0.3">
      <c r="A865">
        <v>1</v>
      </c>
      <c r="B865" t="s">
        <v>17</v>
      </c>
      <c r="C865">
        <v>48</v>
      </c>
    </row>
    <row r="866" spans="1:3" x14ac:dyDescent="0.3">
      <c r="A866">
        <v>3</v>
      </c>
      <c r="B866" t="s">
        <v>17</v>
      </c>
    </row>
    <row r="867" spans="1:3" x14ac:dyDescent="0.3">
      <c r="A867">
        <v>2</v>
      </c>
      <c r="B867" t="s">
        <v>13</v>
      </c>
      <c r="C867">
        <v>24</v>
      </c>
    </row>
    <row r="868" spans="1:3" x14ac:dyDescent="0.3">
      <c r="A868">
        <v>2</v>
      </c>
      <c r="B868" t="s">
        <v>17</v>
      </c>
      <c r="C868">
        <v>42</v>
      </c>
    </row>
    <row r="869" spans="1:3" x14ac:dyDescent="0.3">
      <c r="A869">
        <v>2</v>
      </c>
      <c r="B869" t="s">
        <v>17</v>
      </c>
      <c r="C869">
        <v>27</v>
      </c>
    </row>
    <row r="870" spans="1:3" x14ac:dyDescent="0.3">
      <c r="A870">
        <v>1</v>
      </c>
      <c r="B870" t="s">
        <v>13</v>
      </c>
      <c r="C870">
        <v>31</v>
      </c>
    </row>
    <row r="871" spans="1:3" x14ac:dyDescent="0.3">
      <c r="A871">
        <v>3</v>
      </c>
      <c r="B871" t="s">
        <v>13</v>
      </c>
    </row>
    <row r="872" spans="1:3" x14ac:dyDescent="0.3">
      <c r="A872">
        <v>3</v>
      </c>
      <c r="B872" t="s">
        <v>13</v>
      </c>
      <c r="C872">
        <v>4</v>
      </c>
    </row>
    <row r="873" spans="1:3" x14ac:dyDescent="0.3">
      <c r="A873">
        <v>3</v>
      </c>
      <c r="B873" t="s">
        <v>13</v>
      </c>
      <c r="C873">
        <v>26</v>
      </c>
    </row>
    <row r="874" spans="1:3" x14ac:dyDescent="0.3">
      <c r="A874">
        <v>1</v>
      </c>
      <c r="B874" t="s">
        <v>17</v>
      </c>
      <c r="C874">
        <v>47</v>
      </c>
    </row>
    <row r="875" spans="1:3" x14ac:dyDescent="0.3">
      <c r="A875">
        <v>1</v>
      </c>
      <c r="B875" t="s">
        <v>13</v>
      </c>
      <c r="C875">
        <v>33</v>
      </c>
    </row>
    <row r="876" spans="1:3" x14ac:dyDescent="0.3">
      <c r="A876">
        <v>3</v>
      </c>
      <c r="B876" t="s">
        <v>13</v>
      </c>
      <c r="C876">
        <v>47</v>
      </c>
    </row>
    <row r="877" spans="1:3" x14ac:dyDescent="0.3">
      <c r="A877">
        <v>2</v>
      </c>
      <c r="B877" t="s">
        <v>17</v>
      </c>
      <c r="C877">
        <v>28</v>
      </c>
    </row>
    <row r="878" spans="1:3" x14ac:dyDescent="0.3">
      <c r="A878">
        <v>3</v>
      </c>
      <c r="B878" t="s">
        <v>17</v>
      </c>
      <c r="C878">
        <v>15</v>
      </c>
    </row>
    <row r="879" spans="1:3" x14ac:dyDescent="0.3">
      <c r="A879">
        <v>3</v>
      </c>
      <c r="B879" t="s">
        <v>13</v>
      </c>
      <c r="C879">
        <v>20</v>
      </c>
    </row>
    <row r="880" spans="1:3" x14ac:dyDescent="0.3">
      <c r="A880">
        <v>3</v>
      </c>
      <c r="B880" t="s">
        <v>13</v>
      </c>
      <c r="C880">
        <v>19</v>
      </c>
    </row>
    <row r="881" spans="1:3" x14ac:dyDescent="0.3">
      <c r="A881">
        <v>3</v>
      </c>
      <c r="B881" t="s">
        <v>13</v>
      </c>
    </row>
    <row r="882" spans="1:3" x14ac:dyDescent="0.3">
      <c r="A882">
        <v>1</v>
      </c>
      <c r="B882" t="s">
        <v>17</v>
      </c>
      <c r="C882">
        <v>56</v>
      </c>
    </row>
    <row r="883" spans="1:3" x14ac:dyDescent="0.3">
      <c r="A883">
        <v>2</v>
      </c>
      <c r="B883" t="s">
        <v>17</v>
      </c>
      <c r="C883">
        <v>25</v>
      </c>
    </row>
    <row r="884" spans="1:3" x14ac:dyDescent="0.3">
      <c r="A884">
        <v>3</v>
      </c>
      <c r="B884" t="s">
        <v>13</v>
      </c>
      <c r="C884">
        <v>33</v>
      </c>
    </row>
    <row r="885" spans="1:3" x14ac:dyDescent="0.3">
      <c r="A885">
        <v>3</v>
      </c>
      <c r="B885" t="s">
        <v>17</v>
      </c>
      <c r="C885">
        <v>22</v>
      </c>
    </row>
    <row r="886" spans="1:3" x14ac:dyDescent="0.3">
      <c r="A886">
        <v>2</v>
      </c>
      <c r="B886" t="s">
        <v>13</v>
      </c>
      <c r="C886">
        <v>28</v>
      </c>
    </row>
    <row r="887" spans="1:3" x14ac:dyDescent="0.3">
      <c r="A887">
        <v>3</v>
      </c>
      <c r="B887" t="s">
        <v>13</v>
      </c>
      <c r="C887">
        <v>25</v>
      </c>
    </row>
    <row r="888" spans="1:3" x14ac:dyDescent="0.3">
      <c r="A888">
        <v>3</v>
      </c>
      <c r="B888" t="s">
        <v>17</v>
      </c>
      <c r="C888">
        <v>39</v>
      </c>
    </row>
    <row r="889" spans="1:3" x14ac:dyDescent="0.3">
      <c r="A889">
        <v>2</v>
      </c>
      <c r="B889" t="s">
        <v>13</v>
      </c>
      <c r="C889">
        <v>27</v>
      </c>
    </row>
    <row r="890" spans="1:3" x14ac:dyDescent="0.3">
      <c r="A890">
        <v>1</v>
      </c>
      <c r="B890" t="s">
        <v>17</v>
      </c>
      <c r="C890">
        <v>19</v>
      </c>
    </row>
    <row r="891" spans="1:3" x14ac:dyDescent="0.3">
      <c r="A891">
        <v>3</v>
      </c>
      <c r="B891" t="s">
        <v>17</v>
      </c>
    </row>
    <row r="892" spans="1:3" x14ac:dyDescent="0.3">
      <c r="A892">
        <v>1</v>
      </c>
      <c r="B892" t="s">
        <v>13</v>
      </c>
      <c r="C892">
        <v>26</v>
      </c>
    </row>
    <row r="893" spans="1:3" x14ac:dyDescent="0.3">
      <c r="A893">
        <v>3</v>
      </c>
      <c r="B893" t="s">
        <v>13</v>
      </c>
      <c r="C893">
        <v>32</v>
      </c>
    </row>
    <row r="894" spans="1:3" x14ac:dyDescent="0.3">
      <c r="A894">
        <v>3</v>
      </c>
      <c r="B894" t="s">
        <v>13</v>
      </c>
      <c r="C894">
        <v>34.5</v>
      </c>
    </row>
    <row r="895" spans="1:3" x14ac:dyDescent="0.3">
      <c r="A895">
        <v>3</v>
      </c>
      <c r="B895" t="s">
        <v>17</v>
      </c>
      <c r="C895">
        <v>47</v>
      </c>
    </row>
    <row r="896" spans="1:3" x14ac:dyDescent="0.3">
      <c r="A896">
        <v>2</v>
      </c>
      <c r="B896" t="s">
        <v>13</v>
      </c>
      <c r="C896">
        <v>62</v>
      </c>
    </row>
    <row r="897" spans="1:3" x14ac:dyDescent="0.3">
      <c r="A897">
        <v>3</v>
      </c>
      <c r="B897" t="s">
        <v>13</v>
      </c>
      <c r="C897">
        <v>27</v>
      </c>
    </row>
    <row r="898" spans="1:3" x14ac:dyDescent="0.3">
      <c r="A898">
        <v>3</v>
      </c>
      <c r="B898" t="s">
        <v>17</v>
      </c>
      <c r="C898">
        <v>22</v>
      </c>
    </row>
    <row r="899" spans="1:3" x14ac:dyDescent="0.3">
      <c r="A899">
        <v>3</v>
      </c>
      <c r="B899" t="s">
        <v>13</v>
      </c>
      <c r="C899">
        <v>14</v>
      </c>
    </row>
    <row r="900" spans="1:3" x14ac:dyDescent="0.3">
      <c r="A900">
        <v>3</v>
      </c>
      <c r="B900" t="s">
        <v>17</v>
      </c>
      <c r="C900">
        <v>30</v>
      </c>
    </row>
    <row r="901" spans="1:3" x14ac:dyDescent="0.3">
      <c r="A901">
        <v>2</v>
      </c>
      <c r="B901" t="s">
        <v>13</v>
      </c>
      <c r="C901">
        <v>26</v>
      </c>
    </row>
    <row r="902" spans="1:3" x14ac:dyDescent="0.3">
      <c r="A902">
        <v>3</v>
      </c>
      <c r="B902" t="s">
        <v>17</v>
      </c>
      <c r="C902">
        <v>18</v>
      </c>
    </row>
    <row r="903" spans="1:3" x14ac:dyDescent="0.3">
      <c r="A903">
        <v>3</v>
      </c>
      <c r="B903" t="s">
        <v>13</v>
      </c>
      <c r="C903">
        <v>21</v>
      </c>
    </row>
    <row r="904" spans="1:3" x14ac:dyDescent="0.3">
      <c r="A904">
        <v>3</v>
      </c>
      <c r="B904" t="s">
        <v>13</v>
      </c>
    </row>
    <row r="905" spans="1:3" x14ac:dyDescent="0.3">
      <c r="A905">
        <v>1</v>
      </c>
      <c r="B905" t="s">
        <v>13</v>
      </c>
      <c r="C905">
        <v>46</v>
      </c>
    </row>
    <row r="906" spans="1:3" x14ac:dyDescent="0.3">
      <c r="A906">
        <v>1</v>
      </c>
      <c r="B906" t="s">
        <v>17</v>
      </c>
      <c r="C906">
        <v>23</v>
      </c>
    </row>
    <row r="907" spans="1:3" x14ac:dyDescent="0.3">
      <c r="A907">
        <v>2</v>
      </c>
      <c r="B907" t="s">
        <v>13</v>
      </c>
      <c r="C907">
        <v>63</v>
      </c>
    </row>
    <row r="908" spans="1:3" x14ac:dyDescent="0.3">
      <c r="A908">
        <v>1</v>
      </c>
      <c r="B908" t="s">
        <v>17</v>
      </c>
      <c r="C908">
        <v>47</v>
      </c>
    </row>
    <row r="909" spans="1:3" x14ac:dyDescent="0.3">
      <c r="A909">
        <v>2</v>
      </c>
      <c r="B909" t="s">
        <v>17</v>
      </c>
      <c r="C909">
        <v>24</v>
      </c>
    </row>
    <row r="910" spans="1:3" x14ac:dyDescent="0.3">
      <c r="A910">
        <v>2</v>
      </c>
      <c r="B910" t="s">
        <v>13</v>
      </c>
      <c r="C910">
        <v>35</v>
      </c>
    </row>
    <row r="911" spans="1:3" x14ac:dyDescent="0.3">
      <c r="A911">
        <v>3</v>
      </c>
      <c r="B911" t="s">
        <v>13</v>
      </c>
      <c r="C911">
        <v>21</v>
      </c>
    </row>
    <row r="912" spans="1:3" x14ac:dyDescent="0.3">
      <c r="A912">
        <v>3</v>
      </c>
      <c r="B912" t="s">
        <v>17</v>
      </c>
      <c r="C912">
        <v>27</v>
      </c>
    </row>
    <row r="913" spans="1:3" x14ac:dyDescent="0.3">
      <c r="A913">
        <v>3</v>
      </c>
      <c r="B913" t="s">
        <v>17</v>
      </c>
      <c r="C913">
        <v>45</v>
      </c>
    </row>
    <row r="914" spans="1:3" x14ac:dyDescent="0.3">
      <c r="A914">
        <v>1</v>
      </c>
      <c r="B914" t="s">
        <v>13</v>
      </c>
      <c r="C914">
        <v>55</v>
      </c>
    </row>
    <row r="915" spans="1:3" x14ac:dyDescent="0.3">
      <c r="A915">
        <v>3</v>
      </c>
      <c r="B915" t="s">
        <v>13</v>
      </c>
      <c r="C915">
        <v>9</v>
      </c>
    </row>
    <row r="916" spans="1:3" x14ac:dyDescent="0.3">
      <c r="A916">
        <v>1</v>
      </c>
      <c r="B916" t="s">
        <v>17</v>
      </c>
    </row>
    <row r="917" spans="1:3" x14ac:dyDescent="0.3">
      <c r="A917">
        <v>1</v>
      </c>
      <c r="B917" t="s">
        <v>13</v>
      </c>
      <c r="C917">
        <v>21</v>
      </c>
    </row>
    <row r="918" spans="1:3" x14ac:dyDescent="0.3">
      <c r="A918">
        <v>1</v>
      </c>
      <c r="B918" t="s">
        <v>17</v>
      </c>
      <c r="C918">
        <v>48</v>
      </c>
    </row>
    <row r="919" spans="1:3" x14ac:dyDescent="0.3">
      <c r="A919">
        <v>3</v>
      </c>
      <c r="B919" t="s">
        <v>13</v>
      </c>
      <c r="C919">
        <v>50</v>
      </c>
    </row>
    <row r="920" spans="1:3" x14ac:dyDescent="0.3">
      <c r="A920">
        <v>1</v>
      </c>
      <c r="B920" t="s">
        <v>17</v>
      </c>
      <c r="C920">
        <v>22</v>
      </c>
    </row>
    <row r="921" spans="1:3" x14ac:dyDescent="0.3">
      <c r="A921">
        <v>3</v>
      </c>
      <c r="B921" t="s">
        <v>13</v>
      </c>
      <c r="C921">
        <v>22.5</v>
      </c>
    </row>
    <row r="922" spans="1:3" x14ac:dyDescent="0.3">
      <c r="A922">
        <v>1</v>
      </c>
      <c r="B922" t="s">
        <v>13</v>
      </c>
      <c r="C922">
        <v>41</v>
      </c>
    </row>
    <row r="923" spans="1:3" x14ac:dyDescent="0.3">
      <c r="A923">
        <v>3</v>
      </c>
      <c r="B923" t="s">
        <v>13</v>
      </c>
    </row>
    <row r="924" spans="1:3" x14ac:dyDescent="0.3">
      <c r="A924">
        <v>2</v>
      </c>
      <c r="B924" t="s">
        <v>13</v>
      </c>
      <c r="C924">
        <v>50</v>
      </c>
    </row>
    <row r="925" spans="1:3" x14ac:dyDescent="0.3">
      <c r="A925">
        <v>2</v>
      </c>
      <c r="B925" t="s">
        <v>13</v>
      </c>
      <c r="C925">
        <v>24</v>
      </c>
    </row>
    <row r="926" spans="1:3" x14ac:dyDescent="0.3">
      <c r="A926">
        <v>3</v>
      </c>
      <c r="B926" t="s">
        <v>17</v>
      </c>
      <c r="C926">
        <v>33</v>
      </c>
    </row>
    <row r="927" spans="1:3" x14ac:dyDescent="0.3">
      <c r="A927">
        <v>3</v>
      </c>
      <c r="B927" t="s">
        <v>17</v>
      </c>
    </row>
    <row r="928" spans="1:3" x14ac:dyDescent="0.3">
      <c r="A928">
        <v>1</v>
      </c>
      <c r="B928" t="s">
        <v>13</v>
      </c>
      <c r="C928">
        <v>30</v>
      </c>
    </row>
    <row r="929" spans="1:3" x14ac:dyDescent="0.3">
      <c r="A929">
        <v>3</v>
      </c>
      <c r="B929" t="s">
        <v>13</v>
      </c>
      <c r="C929">
        <v>18.5</v>
      </c>
    </row>
    <row r="930" spans="1:3" x14ac:dyDescent="0.3">
      <c r="A930">
        <v>3</v>
      </c>
      <c r="B930" t="s">
        <v>17</v>
      </c>
    </row>
    <row r="931" spans="1:3" x14ac:dyDescent="0.3">
      <c r="A931">
        <v>3</v>
      </c>
      <c r="B931" t="s">
        <v>17</v>
      </c>
      <c r="C931">
        <v>21</v>
      </c>
    </row>
    <row r="932" spans="1:3" x14ac:dyDescent="0.3">
      <c r="A932">
        <v>3</v>
      </c>
      <c r="B932" t="s">
        <v>13</v>
      </c>
      <c r="C932">
        <v>25</v>
      </c>
    </row>
    <row r="933" spans="1:3" x14ac:dyDescent="0.3">
      <c r="A933">
        <v>3</v>
      </c>
      <c r="B933" t="s">
        <v>13</v>
      </c>
    </row>
    <row r="934" spans="1:3" x14ac:dyDescent="0.3">
      <c r="A934">
        <v>3</v>
      </c>
      <c r="B934" t="s">
        <v>13</v>
      </c>
      <c r="C934">
        <v>39</v>
      </c>
    </row>
    <row r="935" spans="1:3" x14ac:dyDescent="0.3">
      <c r="A935">
        <v>1</v>
      </c>
      <c r="B935" t="s">
        <v>13</v>
      </c>
    </row>
    <row r="936" spans="1:3" x14ac:dyDescent="0.3">
      <c r="A936">
        <v>3</v>
      </c>
      <c r="B936" t="s">
        <v>13</v>
      </c>
      <c r="C936">
        <v>41</v>
      </c>
    </row>
    <row r="937" spans="1:3" x14ac:dyDescent="0.3">
      <c r="A937">
        <v>2</v>
      </c>
      <c r="B937" t="s">
        <v>17</v>
      </c>
      <c r="C937">
        <v>30</v>
      </c>
    </row>
    <row r="938" spans="1:3" x14ac:dyDescent="0.3">
      <c r="A938">
        <v>1</v>
      </c>
      <c r="B938" t="s">
        <v>17</v>
      </c>
      <c r="C938">
        <v>45</v>
      </c>
    </row>
    <row r="939" spans="1:3" x14ac:dyDescent="0.3">
      <c r="A939">
        <v>3</v>
      </c>
      <c r="B939" t="s">
        <v>13</v>
      </c>
      <c r="C939">
        <v>25</v>
      </c>
    </row>
    <row r="940" spans="1:3" x14ac:dyDescent="0.3">
      <c r="A940">
        <v>1</v>
      </c>
      <c r="B940" t="s">
        <v>13</v>
      </c>
      <c r="C940">
        <v>45</v>
      </c>
    </row>
    <row r="941" spans="1:3" x14ac:dyDescent="0.3">
      <c r="A941">
        <v>3</v>
      </c>
      <c r="B941" t="s">
        <v>13</v>
      </c>
    </row>
    <row r="942" spans="1:3" x14ac:dyDescent="0.3">
      <c r="A942">
        <v>1</v>
      </c>
      <c r="B942" t="s">
        <v>17</v>
      </c>
      <c r="C942">
        <v>60</v>
      </c>
    </row>
    <row r="943" spans="1:3" x14ac:dyDescent="0.3">
      <c r="A943">
        <v>3</v>
      </c>
      <c r="B943" t="s">
        <v>17</v>
      </c>
      <c r="C943">
        <v>36</v>
      </c>
    </row>
    <row r="944" spans="1:3" x14ac:dyDescent="0.3">
      <c r="A944">
        <v>1</v>
      </c>
      <c r="B944" t="s">
        <v>13</v>
      </c>
      <c r="C944">
        <v>24</v>
      </c>
    </row>
    <row r="945" spans="1:3" x14ac:dyDescent="0.3">
      <c r="A945">
        <v>2</v>
      </c>
      <c r="B945" t="s">
        <v>13</v>
      </c>
      <c r="C945">
        <v>27</v>
      </c>
    </row>
    <row r="946" spans="1:3" x14ac:dyDescent="0.3">
      <c r="A946">
        <v>2</v>
      </c>
      <c r="B946" t="s">
        <v>17</v>
      </c>
      <c r="C946">
        <v>20</v>
      </c>
    </row>
    <row r="947" spans="1:3" x14ac:dyDescent="0.3">
      <c r="A947">
        <v>1</v>
      </c>
      <c r="B947" t="s">
        <v>17</v>
      </c>
      <c r="C947">
        <v>28</v>
      </c>
    </row>
    <row r="948" spans="1:3" x14ac:dyDescent="0.3">
      <c r="A948">
        <v>2</v>
      </c>
      <c r="B948" t="s">
        <v>13</v>
      </c>
    </row>
    <row r="949" spans="1:3" x14ac:dyDescent="0.3">
      <c r="A949">
        <v>3</v>
      </c>
      <c r="B949" t="s">
        <v>13</v>
      </c>
      <c r="C949">
        <v>10</v>
      </c>
    </row>
    <row r="950" spans="1:3" x14ac:dyDescent="0.3">
      <c r="A950">
        <v>3</v>
      </c>
      <c r="B950" t="s">
        <v>13</v>
      </c>
      <c r="C950">
        <v>35</v>
      </c>
    </row>
    <row r="951" spans="1:3" x14ac:dyDescent="0.3">
      <c r="A951">
        <v>3</v>
      </c>
      <c r="B951" t="s">
        <v>13</v>
      </c>
      <c r="C951">
        <v>25</v>
      </c>
    </row>
    <row r="952" spans="1:3" x14ac:dyDescent="0.3">
      <c r="A952">
        <v>3</v>
      </c>
      <c r="B952" t="s">
        <v>13</v>
      </c>
    </row>
    <row r="953" spans="1:3" x14ac:dyDescent="0.3">
      <c r="A953">
        <v>1</v>
      </c>
      <c r="B953" t="s">
        <v>17</v>
      </c>
      <c r="C953">
        <v>36</v>
      </c>
    </row>
    <row r="954" spans="1:3" x14ac:dyDescent="0.3">
      <c r="A954">
        <v>3</v>
      </c>
      <c r="B954" t="s">
        <v>13</v>
      </c>
      <c r="C954">
        <v>17</v>
      </c>
    </row>
    <row r="955" spans="1:3" x14ac:dyDescent="0.3">
      <c r="A955">
        <v>2</v>
      </c>
      <c r="B955" t="s">
        <v>13</v>
      </c>
      <c r="C955">
        <v>32</v>
      </c>
    </row>
    <row r="956" spans="1:3" x14ac:dyDescent="0.3">
      <c r="A956">
        <v>3</v>
      </c>
      <c r="B956" t="s">
        <v>13</v>
      </c>
      <c r="C956">
        <v>18</v>
      </c>
    </row>
    <row r="957" spans="1:3" x14ac:dyDescent="0.3">
      <c r="A957">
        <v>3</v>
      </c>
      <c r="B957" t="s">
        <v>17</v>
      </c>
      <c r="C957">
        <v>22</v>
      </c>
    </row>
    <row r="958" spans="1:3" x14ac:dyDescent="0.3">
      <c r="A958">
        <v>1</v>
      </c>
      <c r="B958" t="s">
        <v>13</v>
      </c>
      <c r="C958">
        <v>13</v>
      </c>
    </row>
    <row r="959" spans="1:3" x14ac:dyDescent="0.3">
      <c r="A959">
        <v>2</v>
      </c>
      <c r="B959" t="s">
        <v>17</v>
      </c>
    </row>
    <row r="960" spans="1:3" x14ac:dyDescent="0.3">
      <c r="A960">
        <v>3</v>
      </c>
      <c r="B960" t="s">
        <v>17</v>
      </c>
      <c r="C960">
        <v>18</v>
      </c>
    </row>
    <row r="961" spans="1:3" x14ac:dyDescent="0.3">
      <c r="A961">
        <v>1</v>
      </c>
      <c r="B961" t="s">
        <v>13</v>
      </c>
      <c r="C961">
        <v>47</v>
      </c>
    </row>
    <row r="962" spans="1:3" x14ac:dyDescent="0.3">
      <c r="A962">
        <v>1</v>
      </c>
      <c r="B962" t="s">
        <v>13</v>
      </c>
      <c r="C962">
        <v>31</v>
      </c>
    </row>
    <row r="963" spans="1:3" x14ac:dyDescent="0.3">
      <c r="A963">
        <v>1</v>
      </c>
      <c r="B963" t="s">
        <v>17</v>
      </c>
      <c r="C963">
        <v>60</v>
      </c>
    </row>
    <row r="964" spans="1:3" x14ac:dyDescent="0.3">
      <c r="A964">
        <v>3</v>
      </c>
      <c r="B964" t="s">
        <v>17</v>
      </c>
      <c r="C964">
        <v>24</v>
      </c>
    </row>
    <row r="965" spans="1:3" x14ac:dyDescent="0.3">
      <c r="A965">
        <v>3</v>
      </c>
      <c r="B965" t="s">
        <v>13</v>
      </c>
      <c r="C965">
        <v>21</v>
      </c>
    </row>
    <row r="966" spans="1:3" x14ac:dyDescent="0.3">
      <c r="A966">
        <v>3</v>
      </c>
      <c r="B966" t="s">
        <v>17</v>
      </c>
      <c r="C966">
        <v>29</v>
      </c>
    </row>
    <row r="967" spans="1:3" x14ac:dyDescent="0.3">
      <c r="A967">
        <v>1</v>
      </c>
      <c r="B967" t="s">
        <v>13</v>
      </c>
      <c r="C967">
        <v>28.5</v>
      </c>
    </row>
    <row r="968" spans="1:3" x14ac:dyDescent="0.3">
      <c r="A968">
        <v>1</v>
      </c>
      <c r="B968" t="s">
        <v>17</v>
      </c>
      <c r="C968">
        <v>35</v>
      </c>
    </row>
    <row r="969" spans="1:3" x14ac:dyDescent="0.3">
      <c r="A969">
        <v>1</v>
      </c>
      <c r="B969" t="s">
        <v>13</v>
      </c>
      <c r="C969">
        <v>32.5</v>
      </c>
    </row>
    <row r="970" spans="1:3" x14ac:dyDescent="0.3">
      <c r="A970">
        <v>3</v>
      </c>
      <c r="B970" t="s">
        <v>13</v>
      </c>
    </row>
    <row r="971" spans="1:3" x14ac:dyDescent="0.3">
      <c r="A971">
        <v>1</v>
      </c>
      <c r="B971" t="s">
        <v>17</v>
      </c>
      <c r="C971">
        <v>55</v>
      </c>
    </row>
    <row r="972" spans="1:3" x14ac:dyDescent="0.3">
      <c r="A972">
        <v>2</v>
      </c>
      <c r="B972" t="s">
        <v>13</v>
      </c>
      <c r="C972">
        <v>30</v>
      </c>
    </row>
    <row r="973" spans="1:3" x14ac:dyDescent="0.3">
      <c r="A973">
        <v>3</v>
      </c>
      <c r="B973" t="s">
        <v>17</v>
      </c>
      <c r="C973">
        <v>24</v>
      </c>
    </row>
    <row r="974" spans="1:3" x14ac:dyDescent="0.3">
      <c r="A974">
        <v>3</v>
      </c>
      <c r="B974" t="s">
        <v>13</v>
      </c>
      <c r="C974">
        <v>6</v>
      </c>
    </row>
    <row r="975" spans="1:3" x14ac:dyDescent="0.3">
      <c r="A975">
        <v>1</v>
      </c>
      <c r="B975" t="s">
        <v>13</v>
      </c>
      <c r="C975">
        <v>67</v>
      </c>
    </row>
    <row r="976" spans="1:3" x14ac:dyDescent="0.3">
      <c r="A976">
        <v>1</v>
      </c>
      <c r="B976" t="s">
        <v>13</v>
      </c>
      <c r="C976">
        <v>49</v>
      </c>
    </row>
    <row r="977" spans="1:3" x14ac:dyDescent="0.3">
      <c r="A977">
        <v>3</v>
      </c>
      <c r="B977" t="s">
        <v>13</v>
      </c>
    </row>
    <row r="978" spans="1:3" x14ac:dyDescent="0.3">
      <c r="A978">
        <v>2</v>
      </c>
      <c r="B978" t="s">
        <v>13</v>
      </c>
    </row>
    <row r="979" spans="1:3" x14ac:dyDescent="0.3">
      <c r="A979">
        <v>3</v>
      </c>
      <c r="B979" t="s">
        <v>13</v>
      </c>
    </row>
    <row r="980" spans="1:3" x14ac:dyDescent="0.3">
      <c r="A980">
        <v>3</v>
      </c>
      <c r="B980" t="s">
        <v>17</v>
      </c>
      <c r="C980">
        <v>27</v>
      </c>
    </row>
    <row r="981" spans="1:3" x14ac:dyDescent="0.3">
      <c r="A981">
        <v>3</v>
      </c>
      <c r="B981" t="s">
        <v>17</v>
      </c>
      <c r="C981">
        <v>18</v>
      </c>
    </row>
    <row r="982" spans="1:3" x14ac:dyDescent="0.3">
      <c r="A982">
        <v>3</v>
      </c>
      <c r="B982" t="s">
        <v>17</v>
      </c>
    </row>
    <row r="983" spans="1:3" x14ac:dyDescent="0.3">
      <c r="A983">
        <v>2</v>
      </c>
      <c r="B983" t="s">
        <v>13</v>
      </c>
      <c r="C983">
        <v>2</v>
      </c>
    </row>
    <row r="984" spans="1:3" x14ac:dyDescent="0.3">
      <c r="A984">
        <v>3</v>
      </c>
      <c r="B984" t="s">
        <v>17</v>
      </c>
      <c r="C984">
        <v>22</v>
      </c>
    </row>
    <row r="985" spans="1:3" x14ac:dyDescent="0.3">
      <c r="A985">
        <v>3</v>
      </c>
      <c r="B985" t="s">
        <v>13</v>
      </c>
    </row>
    <row r="986" spans="1:3" x14ac:dyDescent="0.3">
      <c r="A986">
        <v>1</v>
      </c>
      <c r="B986" t="s">
        <v>17</v>
      </c>
      <c r="C986">
        <v>27</v>
      </c>
    </row>
    <row r="987" spans="1:3" x14ac:dyDescent="0.3">
      <c r="A987">
        <v>3</v>
      </c>
      <c r="B987" t="s">
        <v>13</v>
      </c>
    </row>
    <row r="988" spans="1:3" x14ac:dyDescent="0.3">
      <c r="A988">
        <v>1</v>
      </c>
      <c r="B988" t="s">
        <v>13</v>
      </c>
      <c r="C988">
        <v>25</v>
      </c>
    </row>
    <row r="989" spans="1:3" x14ac:dyDescent="0.3">
      <c r="A989">
        <v>3</v>
      </c>
      <c r="B989" t="s">
        <v>13</v>
      </c>
      <c r="C989">
        <v>25</v>
      </c>
    </row>
    <row r="990" spans="1:3" x14ac:dyDescent="0.3">
      <c r="A990">
        <v>1</v>
      </c>
      <c r="B990" t="s">
        <v>17</v>
      </c>
      <c r="C990">
        <v>76</v>
      </c>
    </row>
    <row r="991" spans="1:3" x14ac:dyDescent="0.3">
      <c r="A991">
        <v>3</v>
      </c>
      <c r="B991" t="s">
        <v>13</v>
      </c>
      <c r="C991">
        <v>29</v>
      </c>
    </row>
    <row r="992" spans="1:3" x14ac:dyDescent="0.3">
      <c r="A992">
        <v>3</v>
      </c>
      <c r="B992" t="s">
        <v>17</v>
      </c>
      <c r="C992">
        <v>20</v>
      </c>
    </row>
    <row r="993" spans="1:3" x14ac:dyDescent="0.3">
      <c r="A993">
        <v>3</v>
      </c>
      <c r="B993" t="s">
        <v>13</v>
      </c>
      <c r="C993">
        <v>33</v>
      </c>
    </row>
    <row r="994" spans="1:3" x14ac:dyDescent="0.3">
      <c r="A994">
        <v>1</v>
      </c>
      <c r="B994" t="s">
        <v>17</v>
      </c>
      <c r="C994">
        <v>43</v>
      </c>
    </row>
    <row r="995" spans="1:3" x14ac:dyDescent="0.3">
      <c r="A995">
        <v>2</v>
      </c>
      <c r="B995" t="s">
        <v>13</v>
      </c>
      <c r="C995">
        <v>27</v>
      </c>
    </row>
    <row r="996" spans="1:3" x14ac:dyDescent="0.3">
      <c r="A996">
        <v>3</v>
      </c>
      <c r="B996" t="s">
        <v>13</v>
      </c>
    </row>
    <row r="997" spans="1:3" x14ac:dyDescent="0.3">
      <c r="A997">
        <v>3</v>
      </c>
      <c r="B997" t="s">
        <v>13</v>
      </c>
      <c r="C997">
        <v>26</v>
      </c>
    </row>
    <row r="998" spans="1:3" x14ac:dyDescent="0.3">
      <c r="A998">
        <v>3</v>
      </c>
      <c r="B998" t="s">
        <v>17</v>
      </c>
      <c r="C998">
        <v>16</v>
      </c>
    </row>
    <row r="999" spans="1:3" x14ac:dyDescent="0.3">
      <c r="A999">
        <v>3</v>
      </c>
      <c r="B999" t="s">
        <v>13</v>
      </c>
      <c r="C999">
        <v>28</v>
      </c>
    </row>
    <row r="1000" spans="1:3" x14ac:dyDescent="0.3">
      <c r="A1000">
        <v>3</v>
      </c>
      <c r="B1000" t="s">
        <v>13</v>
      </c>
      <c r="C1000">
        <v>21</v>
      </c>
    </row>
    <row r="1001" spans="1:3" x14ac:dyDescent="0.3">
      <c r="A1001">
        <v>3</v>
      </c>
      <c r="B1001" t="s">
        <v>13</v>
      </c>
    </row>
    <row r="1002" spans="1:3" x14ac:dyDescent="0.3">
      <c r="A1002">
        <v>3</v>
      </c>
      <c r="B1002" t="s">
        <v>13</v>
      </c>
    </row>
    <row r="1003" spans="1:3" x14ac:dyDescent="0.3">
      <c r="A1003">
        <v>2</v>
      </c>
      <c r="B1003" t="s">
        <v>13</v>
      </c>
      <c r="C1003">
        <v>18.5</v>
      </c>
    </row>
    <row r="1004" spans="1:3" x14ac:dyDescent="0.3">
      <c r="A1004">
        <v>2</v>
      </c>
      <c r="B1004" t="s">
        <v>13</v>
      </c>
      <c r="C1004">
        <v>41</v>
      </c>
    </row>
    <row r="1005" spans="1:3" x14ac:dyDescent="0.3">
      <c r="A1005">
        <v>3</v>
      </c>
      <c r="B1005" t="s">
        <v>17</v>
      </c>
    </row>
    <row r="1006" spans="1:3" x14ac:dyDescent="0.3">
      <c r="A1006">
        <v>1</v>
      </c>
      <c r="B1006" t="s">
        <v>17</v>
      </c>
      <c r="C1006">
        <v>36</v>
      </c>
    </row>
    <row r="1007" spans="1:3" x14ac:dyDescent="0.3">
      <c r="A1007">
        <v>3</v>
      </c>
      <c r="B1007" t="s">
        <v>17</v>
      </c>
      <c r="C1007">
        <v>18.5</v>
      </c>
    </row>
    <row r="1008" spans="1:3" x14ac:dyDescent="0.3">
      <c r="A1008">
        <v>1</v>
      </c>
      <c r="B1008" t="s">
        <v>17</v>
      </c>
      <c r="C1008">
        <v>63</v>
      </c>
    </row>
    <row r="1009" spans="1:3" x14ac:dyDescent="0.3">
      <c r="A1009">
        <v>3</v>
      </c>
      <c r="B1009" t="s">
        <v>13</v>
      </c>
      <c r="C1009">
        <v>18</v>
      </c>
    </row>
    <row r="1010" spans="1:3" x14ac:dyDescent="0.3">
      <c r="A1010">
        <v>3</v>
      </c>
      <c r="B1010" t="s">
        <v>13</v>
      </c>
    </row>
    <row r="1011" spans="1:3" x14ac:dyDescent="0.3">
      <c r="A1011">
        <v>3</v>
      </c>
      <c r="B1011" t="s">
        <v>17</v>
      </c>
      <c r="C1011">
        <v>1</v>
      </c>
    </row>
    <row r="1012" spans="1:3" x14ac:dyDescent="0.3">
      <c r="A1012">
        <v>1</v>
      </c>
      <c r="B1012" t="s">
        <v>13</v>
      </c>
      <c r="C1012">
        <v>36</v>
      </c>
    </row>
    <row r="1013" spans="1:3" x14ac:dyDescent="0.3">
      <c r="A1013">
        <v>2</v>
      </c>
      <c r="B1013" t="s">
        <v>17</v>
      </c>
      <c r="C1013">
        <v>29</v>
      </c>
    </row>
    <row r="1014" spans="1:3" x14ac:dyDescent="0.3">
      <c r="A1014">
        <v>2</v>
      </c>
      <c r="B1014" t="s">
        <v>17</v>
      </c>
      <c r="C1014">
        <v>12</v>
      </c>
    </row>
    <row r="1015" spans="1:3" x14ac:dyDescent="0.3">
      <c r="A1015">
        <v>3</v>
      </c>
      <c r="B1015" t="s">
        <v>13</v>
      </c>
    </row>
    <row r="1016" spans="1:3" x14ac:dyDescent="0.3">
      <c r="A1016">
        <v>1</v>
      </c>
      <c r="B1016" t="s">
        <v>17</v>
      </c>
      <c r="C1016">
        <v>35</v>
      </c>
    </row>
    <row r="1017" spans="1:3" x14ac:dyDescent="0.3">
      <c r="A1017">
        <v>3</v>
      </c>
      <c r="B1017" t="s">
        <v>13</v>
      </c>
      <c r="C1017">
        <v>28</v>
      </c>
    </row>
    <row r="1018" spans="1:3" x14ac:dyDescent="0.3">
      <c r="A1018">
        <v>3</v>
      </c>
      <c r="B1018" t="s">
        <v>13</v>
      </c>
    </row>
    <row r="1019" spans="1:3" x14ac:dyDescent="0.3">
      <c r="A1019">
        <v>3</v>
      </c>
      <c r="B1019" t="s">
        <v>17</v>
      </c>
      <c r="C1019">
        <v>17</v>
      </c>
    </row>
    <row r="1020" spans="1:3" x14ac:dyDescent="0.3">
      <c r="A1020">
        <v>3</v>
      </c>
      <c r="B1020" t="s">
        <v>13</v>
      </c>
      <c r="C1020">
        <v>22</v>
      </c>
    </row>
    <row r="1021" spans="1:3" x14ac:dyDescent="0.3">
      <c r="A1021">
        <v>3</v>
      </c>
      <c r="B1021" t="s">
        <v>17</v>
      </c>
    </row>
    <row r="1022" spans="1:3" x14ac:dyDescent="0.3">
      <c r="A1022">
        <v>2</v>
      </c>
      <c r="B1022" t="s">
        <v>13</v>
      </c>
      <c r="C1022">
        <v>42</v>
      </c>
    </row>
    <row r="1023" spans="1:3" x14ac:dyDescent="0.3">
      <c r="A1023">
        <v>3</v>
      </c>
      <c r="B1023" t="s">
        <v>13</v>
      </c>
      <c r="C1023">
        <v>24</v>
      </c>
    </row>
    <row r="1024" spans="1:3" x14ac:dyDescent="0.3">
      <c r="A1024">
        <v>3</v>
      </c>
      <c r="B1024" t="s">
        <v>13</v>
      </c>
      <c r="C1024">
        <v>32</v>
      </c>
    </row>
    <row r="1025" spans="1:3" x14ac:dyDescent="0.3">
      <c r="A1025">
        <v>1</v>
      </c>
      <c r="B1025" t="s">
        <v>13</v>
      </c>
      <c r="C1025">
        <v>53</v>
      </c>
    </row>
    <row r="1026" spans="1:3" x14ac:dyDescent="0.3">
      <c r="A1026">
        <v>3</v>
      </c>
      <c r="B1026" t="s">
        <v>17</v>
      </c>
    </row>
    <row r="1027" spans="1:3" x14ac:dyDescent="0.3">
      <c r="A1027">
        <v>3</v>
      </c>
      <c r="B1027" t="s">
        <v>13</v>
      </c>
    </row>
    <row r="1028" spans="1:3" x14ac:dyDescent="0.3">
      <c r="A1028">
        <v>3</v>
      </c>
      <c r="B1028" t="s">
        <v>13</v>
      </c>
      <c r="C1028">
        <v>43</v>
      </c>
    </row>
    <row r="1029" spans="1:3" x14ac:dyDescent="0.3">
      <c r="A1029">
        <v>3</v>
      </c>
      <c r="B1029" t="s">
        <v>13</v>
      </c>
      <c r="C1029">
        <v>24</v>
      </c>
    </row>
    <row r="1030" spans="1:3" x14ac:dyDescent="0.3">
      <c r="A1030">
        <v>3</v>
      </c>
      <c r="B1030" t="s">
        <v>13</v>
      </c>
      <c r="C1030">
        <v>26.5</v>
      </c>
    </row>
    <row r="1031" spans="1:3" x14ac:dyDescent="0.3">
      <c r="A1031">
        <v>2</v>
      </c>
      <c r="B1031" t="s">
        <v>13</v>
      </c>
      <c r="C1031">
        <v>26</v>
      </c>
    </row>
    <row r="1032" spans="1:3" x14ac:dyDescent="0.3">
      <c r="A1032">
        <v>3</v>
      </c>
      <c r="B1032" t="s">
        <v>17</v>
      </c>
      <c r="C1032">
        <v>23</v>
      </c>
    </row>
    <row r="1033" spans="1:3" x14ac:dyDescent="0.3">
      <c r="A1033">
        <v>3</v>
      </c>
      <c r="B1033" t="s">
        <v>13</v>
      </c>
      <c r="C1033">
        <v>40</v>
      </c>
    </row>
    <row r="1034" spans="1:3" x14ac:dyDescent="0.3">
      <c r="A1034">
        <v>3</v>
      </c>
      <c r="B1034" t="s">
        <v>17</v>
      </c>
      <c r="C1034">
        <v>10</v>
      </c>
    </row>
    <row r="1035" spans="1:3" x14ac:dyDescent="0.3">
      <c r="A1035">
        <v>1</v>
      </c>
      <c r="B1035" t="s">
        <v>17</v>
      </c>
      <c r="C1035">
        <v>33</v>
      </c>
    </row>
    <row r="1036" spans="1:3" x14ac:dyDescent="0.3">
      <c r="A1036">
        <v>1</v>
      </c>
      <c r="B1036" t="s">
        <v>13</v>
      </c>
      <c r="C1036">
        <v>61</v>
      </c>
    </row>
    <row r="1037" spans="1:3" x14ac:dyDescent="0.3">
      <c r="A1037">
        <v>2</v>
      </c>
      <c r="B1037" t="s">
        <v>13</v>
      </c>
      <c r="C1037">
        <v>28</v>
      </c>
    </row>
    <row r="1038" spans="1:3" x14ac:dyDescent="0.3">
      <c r="A1038">
        <v>1</v>
      </c>
      <c r="B1038" t="s">
        <v>13</v>
      </c>
      <c r="C1038">
        <v>42</v>
      </c>
    </row>
    <row r="1039" spans="1:3" x14ac:dyDescent="0.3">
      <c r="A1039">
        <v>3</v>
      </c>
      <c r="B1039" t="s">
        <v>13</v>
      </c>
      <c r="C1039">
        <v>31</v>
      </c>
    </row>
    <row r="1040" spans="1:3" x14ac:dyDescent="0.3">
      <c r="A1040">
        <v>1</v>
      </c>
      <c r="B1040" t="s">
        <v>13</v>
      </c>
    </row>
    <row r="1041" spans="1:3" x14ac:dyDescent="0.3">
      <c r="A1041">
        <v>3</v>
      </c>
      <c r="B1041" t="s">
        <v>13</v>
      </c>
      <c r="C1041">
        <v>22</v>
      </c>
    </row>
    <row r="1042" spans="1:3" x14ac:dyDescent="0.3">
      <c r="A1042">
        <v>1</v>
      </c>
      <c r="B1042" t="s">
        <v>13</v>
      </c>
    </row>
    <row r="1043" spans="1:3" x14ac:dyDescent="0.3">
      <c r="A1043">
        <v>2</v>
      </c>
      <c r="B1043" t="s">
        <v>13</v>
      </c>
      <c r="C1043">
        <v>30</v>
      </c>
    </row>
    <row r="1044" spans="1:3" x14ac:dyDescent="0.3">
      <c r="A1044">
        <v>1</v>
      </c>
      <c r="B1044" t="s">
        <v>17</v>
      </c>
      <c r="C1044">
        <v>23</v>
      </c>
    </row>
    <row r="1045" spans="1:3" x14ac:dyDescent="0.3">
      <c r="A1045">
        <v>3</v>
      </c>
      <c r="B1045" t="s">
        <v>13</v>
      </c>
    </row>
    <row r="1046" spans="1:3" x14ac:dyDescent="0.3">
      <c r="A1046">
        <v>3</v>
      </c>
      <c r="B1046" t="s">
        <v>13</v>
      </c>
      <c r="C1046">
        <v>60.5</v>
      </c>
    </row>
    <row r="1047" spans="1:3" x14ac:dyDescent="0.3">
      <c r="A1047">
        <v>3</v>
      </c>
      <c r="B1047" t="s">
        <v>17</v>
      </c>
      <c r="C1047">
        <v>36</v>
      </c>
    </row>
    <row r="1048" spans="1:3" x14ac:dyDescent="0.3">
      <c r="A1048">
        <v>3</v>
      </c>
      <c r="B1048" t="s">
        <v>13</v>
      </c>
      <c r="C1048">
        <v>13</v>
      </c>
    </row>
    <row r="1049" spans="1:3" x14ac:dyDescent="0.3">
      <c r="A1049">
        <v>3</v>
      </c>
      <c r="B1049" t="s">
        <v>13</v>
      </c>
      <c r="C1049">
        <v>24</v>
      </c>
    </row>
    <row r="1050" spans="1:3" x14ac:dyDescent="0.3">
      <c r="A1050">
        <v>1</v>
      </c>
      <c r="B1050" t="s">
        <v>17</v>
      </c>
      <c r="C1050">
        <v>29</v>
      </c>
    </row>
    <row r="1051" spans="1:3" x14ac:dyDescent="0.3">
      <c r="A1051">
        <v>3</v>
      </c>
      <c r="B1051" t="s">
        <v>17</v>
      </c>
      <c r="C1051">
        <v>23</v>
      </c>
    </row>
    <row r="1052" spans="1:3" x14ac:dyDescent="0.3">
      <c r="A1052">
        <v>1</v>
      </c>
      <c r="B1052" t="s">
        <v>13</v>
      </c>
      <c r="C1052">
        <v>42</v>
      </c>
    </row>
    <row r="1053" spans="1:3" x14ac:dyDescent="0.3">
      <c r="A1053">
        <v>3</v>
      </c>
      <c r="B1053" t="s">
        <v>17</v>
      </c>
      <c r="C1053">
        <v>26</v>
      </c>
    </row>
    <row r="1054" spans="1:3" x14ac:dyDescent="0.3">
      <c r="A1054">
        <v>3</v>
      </c>
      <c r="B1054" t="s">
        <v>17</v>
      </c>
    </row>
    <row r="1055" spans="1:3" x14ac:dyDescent="0.3">
      <c r="A1055">
        <v>3</v>
      </c>
      <c r="B1055" t="s">
        <v>13</v>
      </c>
      <c r="C1055">
        <v>7</v>
      </c>
    </row>
    <row r="1056" spans="1:3" x14ac:dyDescent="0.3">
      <c r="A1056">
        <v>2</v>
      </c>
      <c r="B1056" t="s">
        <v>17</v>
      </c>
      <c r="C1056">
        <v>26</v>
      </c>
    </row>
    <row r="1057" spans="1:3" x14ac:dyDescent="0.3">
      <c r="A1057">
        <v>3</v>
      </c>
      <c r="B1057" t="s">
        <v>13</v>
      </c>
    </row>
    <row r="1058" spans="1:3" x14ac:dyDescent="0.3">
      <c r="A1058">
        <v>2</v>
      </c>
      <c r="B1058" t="s">
        <v>13</v>
      </c>
      <c r="C1058">
        <v>41</v>
      </c>
    </row>
    <row r="1059" spans="1:3" x14ac:dyDescent="0.3">
      <c r="A1059">
        <v>3</v>
      </c>
      <c r="B1059" t="s">
        <v>17</v>
      </c>
      <c r="C1059">
        <v>26</v>
      </c>
    </row>
    <row r="1060" spans="1:3" x14ac:dyDescent="0.3">
      <c r="A1060">
        <v>1</v>
      </c>
      <c r="B1060" t="s">
        <v>13</v>
      </c>
      <c r="C1060">
        <v>48</v>
      </c>
    </row>
    <row r="1061" spans="1:3" x14ac:dyDescent="0.3">
      <c r="A1061">
        <v>3</v>
      </c>
      <c r="B1061" t="s">
        <v>13</v>
      </c>
      <c r="C1061">
        <v>18</v>
      </c>
    </row>
    <row r="1062" spans="1:3" x14ac:dyDescent="0.3">
      <c r="A1062">
        <v>1</v>
      </c>
      <c r="B1062" t="s">
        <v>17</v>
      </c>
    </row>
    <row r="1063" spans="1:3" x14ac:dyDescent="0.3">
      <c r="A1063">
        <v>3</v>
      </c>
      <c r="B1063" t="s">
        <v>17</v>
      </c>
      <c r="C1063">
        <v>22</v>
      </c>
    </row>
    <row r="1064" spans="1:3" x14ac:dyDescent="0.3">
      <c r="A1064">
        <v>3</v>
      </c>
      <c r="B1064" t="s">
        <v>13</v>
      </c>
    </row>
    <row r="1065" spans="1:3" x14ac:dyDescent="0.3">
      <c r="A1065">
        <v>3</v>
      </c>
      <c r="B1065" t="s">
        <v>13</v>
      </c>
      <c r="C1065">
        <v>27</v>
      </c>
    </row>
    <row r="1066" spans="1:3" x14ac:dyDescent="0.3">
      <c r="A1066">
        <v>3</v>
      </c>
      <c r="B1066" t="s">
        <v>13</v>
      </c>
      <c r="C1066">
        <v>23</v>
      </c>
    </row>
    <row r="1067" spans="1:3" x14ac:dyDescent="0.3">
      <c r="A1067">
        <v>3</v>
      </c>
      <c r="B1067" t="s">
        <v>13</v>
      </c>
    </row>
    <row r="1068" spans="1:3" x14ac:dyDescent="0.3">
      <c r="A1068">
        <v>3</v>
      </c>
      <c r="B1068" t="s">
        <v>13</v>
      </c>
      <c r="C1068">
        <v>40</v>
      </c>
    </row>
    <row r="1069" spans="1:3" x14ac:dyDescent="0.3">
      <c r="A1069">
        <v>2</v>
      </c>
      <c r="B1069" t="s">
        <v>17</v>
      </c>
      <c r="C1069">
        <v>15</v>
      </c>
    </row>
    <row r="1070" spans="1:3" x14ac:dyDescent="0.3">
      <c r="A1070">
        <v>2</v>
      </c>
      <c r="B1070" t="s">
        <v>17</v>
      </c>
      <c r="C1070">
        <v>20</v>
      </c>
    </row>
    <row r="1071" spans="1:3" x14ac:dyDescent="0.3">
      <c r="A1071">
        <v>1</v>
      </c>
      <c r="B1071" t="s">
        <v>13</v>
      </c>
      <c r="C1071">
        <v>54</v>
      </c>
    </row>
    <row r="1072" spans="1:3" x14ac:dyDescent="0.3">
      <c r="A1072">
        <v>2</v>
      </c>
      <c r="B1072" t="s">
        <v>17</v>
      </c>
      <c r="C1072">
        <v>36</v>
      </c>
    </row>
    <row r="1073" spans="1:3" x14ac:dyDescent="0.3">
      <c r="A1073">
        <v>1</v>
      </c>
      <c r="B1073" t="s">
        <v>17</v>
      </c>
      <c r="C1073">
        <v>64</v>
      </c>
    </row>
    <row r="1074" spans="1:3" x14ac:dyDescent="0.3">
      <c r="A1074">
        <v>2</v>
      </c>
      <c r="B1074" t="s">
        <v>13</v>
      </c>
      <c r="C1074">
        <v>30</v>
      </c>
    </row>
    <row r="1075" spans="1:3" x14ac:dyDescent="0.3">
      <c r="A1075">
        <v>1</v>
      </c>
      <c r="B1075" t="s">
        <v>13</v>
      </c>
      <c r="C1075">
        <v>37</v>
      </c>
    </row>
    <row r="1076" spans="1:3" x14ac:dyDescent="0.3">
      <c r="A1076">
        <v>1</v>
      </c>
      <c r="B1076" t="s">
        <v>17</v>
      </c>
      <c r="C1076">
        <v>18</v>
      </c>
    </row>
    <row r="1077" spans="1:3" x14ac:dyDescent="0.3">
      <c r="A1077">
        <v>3</v>
      </c>
      <c r="B1077" t="s">
        <v>13</v>
      </c>
    </row>
    <row r="1078" spans="1:3" x14ac:dyDescent="0.3">
      <c r="A1078">
        <v>1</v>
      </c>
      <c r="B1078" t="s">
        <v>17</v>
      </c>
      <c r="C1078">
        <v>27</v>
      </c>
    </row>
    <row r="1079" spans="1:3" x14ac:dyDescent="0.3">
      <c r="A1079">
        <v>2</v>
      </c>
      <c r="B1079" t="s">
        <v>13</v>
      </c>
      <c r="C1079">
        <v>40</v>
      </c>
    </row>
    <row r="1080" spans="1:3" x14ac:dyDescent="0.3">
      <c r="A1080">
        <v>2</v>
      </c>
      <c r="B1080" t="s">
        <v>17</v>
      </c>
      <c r="C1080">
        <v>21</v>
      </c>
    </row>
    <row r="1081" spans="1:3" x14ac:dyDescent="0.3">
      <c r="A1081">
        <v>3</v>
      </c>
      <c r="B1081" t="s">
        <v>13</v>
      </c>
      <c r="C1081">
        <v>17</v>
      </c>
    </row>
    <row r="1082" spans="1:3" x14ac:dyDescent="0.3">
      <c r="A1082">
        <v>3</v>
      </c>
      <c r="B1082" t="s">
        <v>17</v>
      </c>
    </row>
    <row r="1083" spans="1:3" x14ac:dyDescent="0.3">
      <c r="A1083">
        <v>2</v>
      </c>
      <c r="B1083" t="s">
        <v>13</v>
      </c>
      <c r="C1083">
        <v>40</v>
      </c>
    </row>
    <row r="1084" spans="1:3" x14ac:dyDescent="0.3">
      <c r="A1084">
        <v>2</v>
      </c>
      <c r="B1084" t="s">
        <v>13</v>
      </c>
      <c r="C1084">
        <v>34</v>
      </c>
    </row>
    <row r="1085" spans="1:3" x14ac:dyDescent="0.3">
      <c r="A1085">
        <v>1</v>
      </c>
      <c r="B1085" t="s">
        <v>13</v>
      </c>
    </row>
    <row r="1086" spans="1:3" x14ac:dyDescent="0.3">
      <c r="A1086">
        <v>3</v>
      </c>
      <c r="B1086" t="s">
        <v>13</v>
      </c>
      <c r="C1086">
        <v>11.5</v>
      </c>
    </row>
    <row r="1087" spans="1:3" x14ac:dyDescent="0.3">
      <c r="A1087">
        <v>2</v>
      </c>
      <c r="B1087" t="s">
        <v>13</v>
      </c>
      <c r="C1087">
        <v>61</v>
      </c>
    </row>
    <row r="1088" spans="1:3" x14ac:dyDescent="0.3">
      <c r="A1088">
        <v>2</v>
      </c>
      <c r="B1088" t="s">
        <v>13</v>
      </c>
      <c r="C1088">
        <v>8</v>
      </c>
    </row>
    <row r="1089" spans="1:3" x14ac:dyDescent="0.3">
      <c r="A1089">
        <v>3</v>
      </c>
      <c r="B1089" t="s">
        <v>13</v>
      </c>
      <c r="C1089">
        <v>33</v>
      </c>
    </row>
    <row r="1090" spans="1:3" x14ac:dyDescent="0.3">
      <c r="A1090">
        <v>1</v>
      </c>
      <c r="B1090" t="s">
        <v>13</v>
      </c>
      <c r="C1090">
        <v>6</v>
      </c>
    </row>
    <row r="1091" spans="1:3" x14ac:dyDescent="0.3">
      <c r="A1091">
        <v>3</v>
      </c>
      <c r="B1091" t="s">
        <v>17</v>
      </c>
      <c r="C1091">
        <v>18</v>
      </c>
    </row>
    <row r="1092" spans="1:3" x14ac:dyDescent="0.3">
      <c r="A1092">
        <v>2</v>
      </c>
      <c r="B1092" t="s">
        <v>13</v>
      </c>
      <c r="C1092">
        <v>23</v>
      </c>
    </row>
    <row r="1093" spans="1:3" x14ac:dyDescent="0.3">
      <c r="A1093">
        <v>3</v>
      </c>
      <c r="B1093" t="s">
        <v>17</v>
      </c>
    </row>
    <row r="1094" spans="1:3" x14ac:dyDescent="0.3">
      <c r="A1094">
        <v>3</v>
      </c>
      <c r="B1094" t="s">
        <v>17</v>
      </c>
    </row>
    <row r="1095" spans="1:3" x14ac:dyDescent="0.3">
      <c r="A1095">
        <v>3</v>
      </c>
      <c r="B1095" t="s">
        <v>13</v>
      </c>
      <c r="C1095">
        <v>0.33</v>
      </c>
    </row>
    <row r="1096" spans="1:3" x14ac:dyDescent="0.3">
      <c r="A1096">
        <v>1</v>
      </c>
      <c r="B1096" t="s">
        <v>13</v>
      </c>
      <c r="C1096">
        <v>47</v>
      </c>
    </row>
    <row r="1097" spans="1:3" x14ac:dyDescent="0.3">
      <c r="A1097">
        <v>2</v>
      </c>
      <c r="B1097" t="s">
        <v>17</v>
      </c>
      <c r="C1097">
        <v>8</v>
      </c>
    </row>
    <row r="1098" spans="1:3" x14ac:dyDescent="0.3">
      <c r="A1098">
        <v>2</v>
      </c>
      <c r="B1098" t="s">
        <v>13</v>
      </c>
      <c r="C1098">
        <v>25</v>
      </c>
    </row>
    <row r="1099" spans="1:3" x14ac:dyDescent="0.3">
      <c r="A1099">
        <v>1</v>
      </c>
      <c r="B1099" t="s">
        <v>13</v>
      </c>
    </row>
    <row r="1100" spans="1:3" x14ac:dyDescent="0.3">
      <c r="A1100">
        <v>3</v>
      </c>
      <c r="B1100" t="s">
        <v>17</v>
      </c>
      <c r="C1100">
        <v>35</v>
      </c>
    </row>
    <row r="1101" spans="1:3" x14ac:dyDescent="0.3">
      <c r="A1101">
        <v>2</v>
      </c>
      <c r="B1101" t="s">
        <v>13</v>
      </c>
      <c r="C1101">
        <v>24</v>
      </c>
    </row>
    <row r="1102" spans="1:3" x14ac:dyDescent="0.3">
      <c r="A1102">
        <v>1</v>
      </c>
      <c r="B1102" t="s">
        <v>17</v>
      </c>
      <c r="C1102">
        <v>33</v>
      </c>
    </row>
    <row r="1103" spans="1:3" x14ac:dyDescent="0.3">
      <c r="A1103">
        <v>3</v>
      </c>
      <c r="B1103" t="s">
        <v>13</v>
      </c>
      <c r="C1103">
        <v>25</v>
      </c>
    </row>
    <row r="1104" spans="1:3" x14ac:dyDescent="0.3">
      <c r="A1104">
        <v>3</v>
      </c>
      <c r="B1104" t="s">
        <v>13</v>
      </c>
      <c r="C1104">
        <v>32</v>
      </c>
    </row>
    <row r="1105" spans="1:3" x14ac:dyDescent="0.3">
      <c r="A1105">
        <v>3</v>
      </c>
      <c r="B1105" t="s">
        <v>13</v>
      </c>
    </row>
    <row r="1106" spans="1:3" x14ac:dyDescent="0.3">
      <c r="A1106">
        <v>2</v>
      </c>
      <c r="B1106" t="s">
        <v>13</v>
      </c>
      <c r="C1106">
        <v>17</v>
      </c>
    </row>
    <row r="1107" spans="1:3" x14ac:dyDescent="0.3">
      <c r="A1107">
        <v>2</v>
      </c>
      <c r="B1107" t="s">
        <v>17</v>
      </c>
      <c r="C1107">
        <v>60</v>
      </c>
    </row>
    <row r="1108" spans="1:3" x14ac:dyDescent="0.3">
      <c r="A1108">
        <v>3</v>
      </c>
      <c r="B1108" t="s">
        <v>17</v>
      </c>
      <c r="C1108">
        <v>38</v>
      </c>
    </row>
    <row r="1109" spans="1:3" x14ac:dyDescent="0.3">
      <c r="A1109">
        <v>1</v>
      </c>
      <c r="B1109" t="s">
        <v>13</v>
      </c>
      <c r="C1109">
        <v>42</v>
      </c>
    </row>
    <row r="1110" spans="1:3" x14ac:dyDescent="0.3">
      <c r="A1110">
        <v>3</v>
      </c>
      <c r="B1110" t="s">
        <v>17</v>
      </c>
    </row>
    <row r="1111" spans="1:3" x14ac:dyDescent="0.3">
      <c r="A1111">
        <v>1</v>
      </c>
      <c r="B1111" t="s">
        <v>13</v>
      </c>
      <c r="C1111">
        <v>57</v>
      </c>
    </row>
    <row r="1112" spans="1:3" x14ac:dyDescent="0.3">
      <c r="A1112">
        <v>1</v>
      </c>
      <c r="B1112" t="s">
        <v>17</v>
      </c>
      <c r="C1112">
        <v>50</v>
      </c>
    </row>
    <row r="1113" spans="1:3" x14ac:dyDescent="0.3">
      <c r="A1113">
        <v>3</v>
      </c>
      <c r="B1113" t="s">
        <v>13</v>
      </c>
    </row>
    <row r="1114" spans="1:3" x14ac:dyDescent="0.3">
      <c r="A1114">
        <v>2</v>
      </c>
      <c r="B1114" t="s">
        <v>17</v>
      </c>
      <c r="C1114">
        <v>30</v>
      </c>
    </row>
    <row r="1115" spans="1:3" x14ac:dyDescent="0.3">
      <c r="A1115">
        <v>3</v>
      </c>
      <c r="B1115" t="s">
        <v>13</v>
      </c>
      <c r="C1115">
        <v>21</v>
      </c>
    </row>
    <row r="1116" spans="1:3" x14ac:dyDescent="0.3">
      <c r="A1116">
        <v>2</v>
      </c>
      <c r="B1116" t="s">
        <v>17</v>
      </c>
      <c r="C1116">
        <v>22</v>
      </c>
    </row>
    <row r="1117" spans="1:3" x14ac:dyDescent="0.3">
      <c r="A1117">
        <v>3</v>
      </c>
      <c r="B1117" t="s">
        <v>13</v>
      </c>
      <c r="C1117">
        <v>21</v>
      </c>
    </row>
    <row r="1118" spans="1:3" x14ac:dyDescent="0.3">
      <c r="A1118">
        <v>1</v>
      </c>
      <c r="B1118" t="s">
        <v>17</v>
      </c>
      <c r="C1118">
        <v>53</v>
      </c>
    </row>
    <row r="1119" spans="1:3" x14ac:dyDescent="0.3">
      <c r="A1119">
        <v>3</v>
      </c>
      <c r="B1119" t="s">
        <v>17</v>
      </c>
    </row>
    <row r="1120" spans="1:3" x14ac:dyDescent="0.3">
      <c r="A1120">
        <v>3</v>
      </c>
      <c r="B1120" t="s">
        <v>13</v>
      </c>
      <c r="C1120">
        <v>23</v>
      </c>
    </row>
    <row r="1121" spans="1:3" x14ac:dyDescent="0.3">
      <c r="A1121">
        <v>3</v>
      </c>
      <c r="B1121" t="s">
        <v>17</v>
      </c>
    </row>
    <row r="1122" spans="1:3" x14ac:dyDescent="0.3">
      <c r="A1122">
        <v>3</v>
      </c>
      <c r="B1122" t="s">
        <v>13</v>
      </c>
      <c r="C1122">
        <v>40.5</v>
      </c>
    </row>
    <row r="1123" spans="1:3" x14ac:dyDescent="0.3">
      <c r="A1123">
        <v>2</v>
      </c>
      <c r="B1123" t="s">
        <v>13</v>
      </c>
      <c r="C1123">
        <v>36</v>
      </c>
    </row>
    <row r="1124" spans="1:3" x14ac:dyDescent="0.3">
      <c r="A1124">
        <v>2</v>
      </c>
      <c r="B1124" t="s">
        <v>13</v>
      </c>
      <c r="C1124">
        <v>14</v>
      </c>
    </row>
    <row r="1125" spans="1:3" x14ac:dyDescent="0.3">
      <c r="A1125">
        <v>1</v>
      </c>
      <c r="B1125" t="s">
        <v>17</v>
      </c>
      <c r="C1125">
        <v>21</v>
      </c>
    </row>
    <row r="1126" spans="1:3" x14ac:dyDescent="0.3">
      <c r="A1126">
        <v>3</v>
      </c>
      <c r="B1126" t="s">
        <v>13</v>
      </c>
      <c r="C1126">
        <v>21</v>
      </c>
    </row>
    <row r="1127" spans="1:3" x14ac:dyDescent="0.3">
      <c r="A1127">
        <v>3</v>
      </c>
      <c r="B1127" t="s">
        <v>13</v>
      </c>
    </row>
    <row r="1128" spans="1:3" x14ac:dyDescent="0.3">
      <c r="A1128">
        <v>1</v>
      </c>
      <c r="B1128" t="s">
        <v>13</v>
      </c>
      <c r="C1128">
        <v>39</v>
      </c>
    </row>
    <row r="1129" spans="1:3" x14ac:dyDescent="0.3">
      <c r="A1129">
        <v>3</v>
      </c>
      <c r="B1129" t="s">
        <v>13</v>
      </c>
      <c r="C1129">
        <v>20</v>
      </c>
    </row>
    <row r="1130" spans="1:3" x14ac:dyDescent="0.3">
      <c r="A1130">
        <v>1</v>
      </c>
      <c r="B1130" t="s">
        <v>13</v>
      </c>
      <c r="C1130">
        <v>64</v>
      </c>
    </row>
    <row r="1131" spans="1:3" x14ac:dyDescent="0.3">
      <c r="A1131">
        <v>3</v>
      </c>
      <c r="B1131" t="s">
        <v>13</v>
      </c>
      <c r="C1131">
        <v>20</v>
      </c>
    </row>
    <row r="1132" spans="1:3" x14ac:dyDescent="0.3">
      <c r="A1132">
        <v>2</v>
      </c>
      <c r="B1132" t="s">
        <v>17</v>
      </c>
      <c r="C1132">
        <v>18</v>
      </c>
    </row>
    <row r="1133" spans="1:3" x14ac:dyDescent="0.3">
      <c r="A1133">
        <v>1</v>
      </c>
      <c r="B1133" t="s">
        <v>17</v>
      </c>
      <c r="C1133">
        <v>48</v>
      </c>
    </row>
    <row r="1134" spans="1:3" x14ac:dyDescent="0.3">
      <c r="A1134">
        <v>1</v>
      </c>
      <c r="B1134" t="s">
        <v>17</v>
      </c>
      <c r="C1134">
        <v>55</v>
      </c>
    </row>
    <row r="1135" spans="1:3" x14ac:dyDescent="0.3">
      <c r="A1135">
        <v>2</v>
      </c>
      <c r="B1135" t="s">
        <v>17</v>
      </c>
      <c r="C1135">
        <v>45</v>
      </c>
    </row>
    <row r="1136" spans="1:3" x14ac:dyDescent="0.3">
      <c r="A1136">
        <v>1</v>
      </c>
      <c r="B1136" t="s">
        <v>13</v>
      </c>
      <c r="C1136">
        <v>45</v>
      </c>
    </row>
    <row r="1137" spans="1:3" x14ac:dyDescent="0.3">
      <c r="A1137">
        <v>3</v>
      </c>
      <c r="B1137" t="s">
        <v>13</v>
      </c>
    </row>
    <row r="1138" spans="1:3" x14ac:dyDescent="0.3">
      <c r="A1138">
        <v>3</v>
      </c>
      <c r="B1138" t="s">
        <v>13</v>
      </c>
    </row>
    <row r="1139" spans="1:3" x14ac:dyDescent="0.3">
      <c r="A1139">
        <v>1</v>
      </c>
      <c r="B1139" t="s">
        <v>13</v>
      </c>
      <c r="C1139">
        <v>41</v>
      </c>
    </row>
    <row r="1140" spans="1:3" x14ac:dyDescent="0.3">
      <c r="A1140">
        <v>2</v>
      </c>
      <c r="B1140" t="s">
        <v>17</v>
      </c>
      <c r="C1140">
        <v>22</v>
      </c>
    </row>
    <row r="1141" spans="1:3" x14ac:dyDescent="0.3">
      <c r="A1141">
        <v>2</v>
      </c>
      <c r="B1141" t="s">
        <v>13</v>
      </c>
      <c r="C1141">
        <v>42</v>
      </c>
    </row>
    <row r="1142" spans="1:3" x14ac:dyDescent="0.3">
      <c r="A1142">
        <v>2</v>
      </c>
      <c r="B1142" t="s">
        <v>17</v>
      </c>
      <c r="C1142">
        <v>29</v>
      </c>
    </row>
    <row r="1143" spans="1:3" x14ac:dyDescent="0.3">
      <c r="A1143">
        <v>3</v>
      </c>
      <c r="B1143" t="s">
        <v>17</v>
      </c>
    </row>
    <row r="1144" spans="1:3" x14ac:dyDescent="0.3">
      <c r="A1144">
        <v>2</v>
      </c>
      <c r="B1144" t="s">
        <v>17</v>
      </c>
      <c r="C1144">
        <v>0.92</v>
      </c>
    </row>
    <row r="1145" spans="1:3" x14ac:dyDescent="0.3">
      <c r="A1145">
        <v>3</v>
      </c>
      <c r="B1145" t="s">
        <v>13</v>
      </c>
      <c r="C1145">
        <v>20</v>
      </c>
    </row>
    <row r="1146" spans="1:3" x14ac:dyDescent="0.3">
      <c r="A1146">
        <v>1</v>
      </c>
      <c r="B1146" t="s">
        <v>13</v>
      </c>
      <c r="C1146">
        <v>27</v>
      </c>
    </row>
    <row r="1147" spans="1:3" x14ac:dyDescent="0.3">
      <c r="A1147">
        <v>3</v>
      </c>
      <c r="B1147" t="s">
        <v>13</v>
      </c>
      <c r="C1147">
        <v>24</v>
      </c>
    </row>
    <row r="1148" spans="1:3" x14ac:dyDescent="0.3">
      <c r="A1148">
        <v>3</v>
      </c>
      <c r="B1148" t="s">
        <v>13</v>
      </c>
      <c r="C1148">
        <v>32.5</v>
      </c>
    </row>
    <row r="1149" spans="1:3" x14ac:dyDescent="0.3">
      <c r="A1149">
        <v>3</v>
      </c>
      <c r="B1149" t="s">
        <v>13</v>
      </c>
    </row>
    <row r="1150" spans="1:3" x14ac:dyDescent="0.3">
      <c r="A1150">
        <v>3</v>
      </c>
      <c r="B1150" t="s">
        <v>13</v>
      </c>
    </row>
    <row r="1151" spans="1:3" x14ac:dyDescent="0.3">
      <c r="A1151">
        <v>3</v>
      </c>
      <c r="B1151" t="s">
        <v>13</v>
      </c>
      <c r="C1151">
        <v>28</v>
      </c>
    </row>
    <row r="1152" spans="1:3" x14ac:dyDescent="0.3">
      <c r="A1152">
        <v>2</v>
      </c>
      <c r="B1152" t="s">
        <v>17</v>
      </c>
      <c r="C1152">
        <v>19</v>
      </c>
    </row>
    <row r="1153" spans="1:3" x14ac:dyDescent="0.3">
      <c r="A1153">
        <v>3</v>
      </c>
      <c r="B1153" t="s">
        <v>13</v>
      </c>
      <c r="C1153">
        <v>21</v>
      </c>
    </row>
    <row r="1154" spans="1:3" x14ac:dyDescent="0.3">
      <c r="A1154">
        <v>3</v>
      </c>
      <c r="B1154" t="s">
        <v>13</v>
      </c>
      <c r="C1154">
        <v>36.5</v>
      </c>
    </row>
    <row r="1155" spans="1:3" x14ac:dyDescent="0.3">
      <c r="A1155">
        <v>3</v>
      </c>
      <c r="B1155" t="s">
        <v>13</v>
      </c>
      <c r="C1155">
        <v>21</v>
      </c>
    </row>
    <row r="1156" spans="1:3" x14ac:dyDescent="0.3">
      <c r="A1156">
        <v>2</v>
      </c>
      <c r="B1156" t="s">
        <v>17</v>
      </c>
      <c r="C1156">
        <v>29</v>
      </c>
    </row>
    <row r="1157" spans="1:3" x14ac:dyDescent="0.3">
      <c r="A1157">
        <v>3</v>
      </c>
      <c r="B1157" t="s">
        <v>17</v>
      </c>
      <c r="C1157">
        <v>1</v>
      </c>
    </row>
    <row r="1158" spans="1:3" x14ac:dyDescent="0.3">
      <c r="A1158">
        <v>2</v>
      </c>
      <c r="B1158" t="s">
        <v>13</v>
      </c>
      <c r="C1158">
        <v>30</v>
      </c>
    </row>
    <row r="1159" spans="1:3" x14ac:dyDescent="0.3">
      <c r="A1159">
        <v>3</v>
      </c>
      <c r="B1159" t="s">
        <v>13</v>
      </c>
    </row>
    <row r="1160" spans="1:3" x14ac:dyDescent="0.3">
      <c r="A1160">
        <v>1</v>
      </c>
      <c r="B1160" t="s">
        <v>13</v>
      </c>
    </row>
    <row r="1161" spans="1:3" x14ac:dyDescent="0.3">
      <c r="A1161">
        <v>3</v>
      </c>
      <c r="B1161" t="s">
        <v>13</v>
      </c>
    </row>
    <row r="1162" spans="1:3" x14ac:dyDescent="0.3">
      <c r="A1162">
        <v>3</v>
      </c>
      <c r="B1162" t="s">
        <v>17</v>
      </c>
    </row>
    <row r="1163" spans="1:3" x14ac:dyDescent="0.3">
      <c r="A1163">
        <v>3</v>
      </c>
      <c r="B1163" t="s">
        <v>13</v>
      </c>
      <c r="C1163">
        <v>17</v>
      </c>
    </row>
    <row r="1164" spans="1:3" x14ac:dyDescent="0.3">
      <c r="A1164">
        <v>1</v>
      </c>
      <c r="B1164" t="s">
        <v>13</v>
      </c>
      <c r="C1164">
        <v>46</v>
      </c>
    </row>
    <row r="1165" spans="1:3" x14ac:dyDescent="0.3">
      <c r="A1165">
        <v>3</v>
      </c>
      <c r="B1165" t="s">
        <v>13</v>
      </c>
    </row>
    <row r="1166" spans="1:3" x14ac:dyDescent="0.3">
      <c r="A1166">
        <v>1</v>
      </c>
      <c r="B1166" t="s">
        <v>17</v>
      </c>
      <c r="C1166">
        <v>26</v>
      </c>
    </row>
    <row r="1167" spans="1:3" x14ac:dyDescent="0.3">
      <c r="A1167">
        <v>3</v>
      </c>
      <c r="B1167" t="s">
        <v>17</v>
      </c>
    </row>
    <row r="1168" spans="1:3" x14ac:dyDescent="0.3">
      <c r="A1168">
        <v>3</v>
      </c>
      <c r="B1168" t="s">
        <v>13</v>
      </c>
    </row>
    <row r="1169" spans="1:3" x14ac:dyDescent="0.3">
      <c r="A1169">
        <v>2</v>
      </c>
      <c r="B1169" t="s">
        <v>17</v>
      </c>
      <c r="C1169">
        <v>20</v>
      </c>
    </row>
    <row r="1170" spans="1:3" x14ac:dyDescent="0.3">
      <c r="A1170">
        <v>2</v>
      </c>
      <c r="B1170" t="s">
        <v>13</v>
      </c>
      <c r="C1170">
        <v>28</v>
      </c>
    </row>
    <row r="1171" spans="1:3" x14ac:dyDescent="0.3">
      <c r="A1171">
        <v>2</v>
      </c>
      <c r="B1171" t="s">
        <v>13</v>
      </c>
      <c r="C1171">
        <v>40</v>
      </c>
    </row>
    <row r="1172" spans="1:3" x14ac:dyDescent="0.3">
      <c r="A1172">
        <v>2</v>
      </c>
      <c r="B1172" t="s">
        <v>13</v>
      </c>
      <c r="C1172">
        <v>30</v>
      </c>
    </row>
    <row r="1173" spans="1:3" x14ac:dyDescent="0.3">
      <c r="A1173">
        <v>2</v>
      </c>
      <c r="B1173" t="s">
        <v>13</v>
      </c>
      <c r="C1173">
        <v>22</v>
      </c>
    </row>
    <row r="1174" spans="1:3" x14ac:dyDescent="0.3">
      <c r="A1174">
        <v>3</v>
      </c>
      <c r="B1174" t="s">
        <v>17</v>
      </c>
      <c r="C1174">
        <v>23</v>
      </c>
    </row>
    <row r="1175" spans="1:3" x14ac:dyDescent="0.3">
      <c r="A1175">
        <v>3</v>
      </c>
      <c r="B1175" t="s">
        <v>13</v>
      </c>
      <c r="C1175">
        <v>0.75</v>
      </c>
    </row>
    <row r="1176" spans="1:3" x14ac:dyDescent="0.3">
      <c r="A1176">
        <v>3</v>
      </c>
      <c r="B1176" t="s">
        <v>17</v>
      </c>
    </row>
    <row r="1177" spans="1:3" x14ac:dyDescent="0.3">
      <c r="A1177">
        <v>3</v>
      </c>
      <c r="B1177" t="s">
        <v>17</v>
      </c>
      <c r="C1177">
        <v>9</v>
      </c>
    </row>
    <row r="1178" spans="1:3" x14ac:dyDescent="0.3">
      <c r="A1178">
        <v>3</v>
      </c>
      <c r="B1178" t="s">
        <v>17</v>
      </c>
      <c r="C1178">
        <v>2</v>
      </c>
    </row>
    <row r="1179" spans="1:3" x14ac:dyDescent="0.3">
      <c r="A1179">
        <v>3</v>
      </c>
      <c r="B1179" t="s">
        <v>13</v>
      </c>
      <c r="C1179">
        <v>36</v>
      </c>
    </row>
    <row r="1180" spans="1:3" x14ac:dyDescent="0.3">
      <c r="A1180">
        <v>3</v>
      </c>
      <c r="B1180" t="s">
        <v>13</v>
      </c>
    </row>
    <row r="1181" spans="1:3" x14ac:dyDescent="0.3">
      <c r="A1181">
        <v>1</v>
      </c>
      <c r="B1181" t="s">
        <v>13</v>
      </c>
      <c r="C1181">
        <v>24</v>
      </c>
    </row>
    <row r="1182" spans="1:3" x14ac:dyDescent="0.3">
      <c r="A1182">
        <v>3</v>
      </c>
      <c r="B1182" t="s">
        <v>13</v>
      </c>
    </row>
    <row r="1183" spans="1:3" x14ac:dyDescent="0.3">
      <c r="A1183">
        <v>3</v>
      </c>
      <c r="B1183" t="s">
        <v>13</v>
      </c>
    </row>
    <row r="1184" spans="1:3" x14ac:dyDescent="0.3">
      <c r="A1184">
        <v>1</v>
      </c>
      <c r="B1184" t="s">
        <v>13</v>
      </c>
    </row>
    <row r="1185" spans="1:3" x14ac:dyDescent="0.3">
      <c r="A1185">
        <v>3</v>
      </c>
      <c r="B1185" t="s">
        <v>17</v>
      </c>
      <c r="C1185">
        <v>30</v>
      </c>
    </row>
    <row r="1186" spans="1:3" x14ac:dyDescent="0.3">
      <c r="A1186">
        <v>3</v>
      </c>
      <c r="B1186" t="s">
        <v>13</v>
      </c>
    </row>
    <row r="1187" spans="1:3" x14ac:dyDescent="0.3">
      <c r="A1187">
        <v>1</v>
      </c>
      <c r="B1187" t="s">
        <v>13</v>
      </c>
      <c r="C1187">
        <v>53</v>
      </c>
    </row>
    <row r="1188" spans="1:3" x14ac:dyDescent="0.3">
      <c r="A1188">
        <v>3</v>
      </c>
      <c r="B1188" t="s">
        <v>13</v>
      </c>
      <c r="C1188">
        <v>36</v>
      </c>
    </row>
    <row r="1189" spans="1:3" x14ac:dyDescent="0.3">
      <c r="A1189">
        <v>3</v>
      </c>
      <c r="B1189" t="s">
        <v>13</v>
      </c>
      <c r="C1189">
        <v>26</v>
      </c>
    </row>
    <row r="1190" spans="1:3" x14ac:dyDescent="0.3">
      <c r="A1190">
        <v>2</v>
      </c>
      <c r="B1190" t="s">
        <v>17</v>
      </c>
      <c r="C1190">
        <v>1</v>
      </c>
    </row>
    <row r="1191" spans="1:3" x14ac:dyDescent="0.3">
      <c r="A1191">
        <v>3</v>
      </c>
      <c r="B1191" t="s">
        <v>13</v>
      </c>
    </row>
    <row r="1192" spans="1:3" x14ac:dyDescent="0.3">
      <c r="A1192">
        <v>1</v>
      </c>
      <c r="B1192" t="s">
        <v>13</v>
      </c>
      <c r="C1192">
        <v>30</v>
      </c>
    </row>
    <row r="1193" spans="1:3" x14ac:dyDescent="0.3">
      <c r="A1193">
        <v>3</v>
      </c>
      <c r="B1193" t="s">
        <v>13</v>
      </c>
      <c r="C1193">
        <v>29</v>
      </c>
    </row>
    <row r="1194" spans="1:3" x14ac:dyDescent="0.3">
      <c r="A1194">
        <v>3</v>
      </c>
      <c r="B1194" t="s">
        <v>13</v>
      </c>
      <c r="C1194">
        <v>32</v>
      </c>
    </row>
    <row r="1195" spans="1:3" x14ac:dyDescent="0.3">
      <c r="A1195">
        <v>2</v>
      </c>
      <c r="B1195" t="s">
        <v>13</v>
      </c>
    </row>
    <row r="1196" spans="1:3" x14ac:dyDescent="0.3">
      <c r="A1196">
        <v>2</v>
      </c>
      <c r="B1196" t="s">
        <v>13</v>
      </c>
      <c r="C1196">
        <v>43</v>
      </c>
    </row>
    <row r="1197" spans="1:3" x14ac:dyDescent="0.3">
      <c r="A1197">
        <v>3</v>
      </c>
      <c r="B1197" t="s">
        <v>13</v>
      </c>
      <c r="C1197">
        <v>24</v>
      </c>
    </row>
    <row r="1198" spans="1:3" x14ac:dyDescent="0.3">
      <c r="A1198">
        <v>3</v>
      </c>
      <c r="B1198" t="s">
        <v>17</v>
      </c>
    </row>
    <row r="1199" spans="1:3" x14ac:dyDescent="0.3">
      <c r="A1199">
        <v>1</v>
      </c>
      <c r="B1199" t="s">
        <v>17</v>
      </c>
      <c r="C1199">
        <v>64</v>
      </c>
    </row>
    <row r="1200" spans="1:3" x14ac:dyDescent="0.3">
      <c r="A1200">
        <v>1</v>
      </c>
      <c r="B1200" t="s">
        <v>13</v>
      </c>
      <c r="C1200">
        <v>30</v>
      </c>
    </row>
    <row r="1201" spans="1:3" x14ac:dyDescent="0.3">
      <c r="A1201">
        <v>3</v>
      </c>
      <c r="B1201" t="s">
        <v>13</v>
      </c>
      <c r="C1201">
        <v>0.83</v>
      </c>
    </row>
    <row r="1202" spans="1:3" x14ac:dyDescent="0.3">
      <c r="A1202">
        <v>1</v>
      </c>
      <c r="B1202" t="s">
        <v>13</v>
      </c>
      <c r="C1202">
        <v>55</v>
      </c>
    </row>
    <row r="1203" spans="1:3" x14ac:dyDescent="0.3">
      <c r="A1203">
        <v>3</v>
      </c>
      <c r="B1203" t="s">
        <v>17</v>
      </c>
      <c r="C1203">
        <v>45</v>
      </c>
    </row>
    <row r="1204" spans="1:3" x14ac:dyDescent="0.3">
      <c r="A1204">
        <v>3</v>
      </c>
      <c r="B1204" t="s">
        <v>13</v>
      </c>
      <c r="C1204">
        <v>18</v>
      </c>
    </row>
    <row r="1205" spans="1:3" x14ac:dyDescent="0.3">
      <c r="A1205">
        <v>3</v>
      </c>
      <c r="B1205" t="s">
        <v>13</v>
      </c>
      <c r="C1205">
        <v>22</v>
      </c>
    </row>
    <row r="1206" spans="1:3" x14ac:dyDescent="0.3">
      <c r="A1206">
        <v>3</v>
      </c>
      <c r="B1206" t="s">
        <v>13</v>
      </c>
    </row>
    <row r="1207" spans="1:3" x14ac:dyDescent="0.3">
      <c r="A1207">
        <v>3</v>
      </c>
      <c r="B1207" t="s">
        <v>17</v>
      </c>
      <c r="C1207">
        <v>37</v>
      </c>
    </row>
    <row r="1208" spans="1:3" x14ac:dyDescent="0.3">
      <c r="A1208">
        <v>1</v>
      </c>
      <c r="B1208" t="s">
        <v>17</v>
      </c>
      <c r="C1208">
        <v>55</v>
      </c>
    </row>
    <row r="1209" spans="1:3" x14ac:dyDescent="0.3">
      <c r="A1209">
        <v>3</v>
      </c>
      <c r="B1209" t="s">
        <v>17</v>
      </c>
      <c r="C1209">
        <v>17</v>
      </c>
    </row>
    <row r="1210" spans="1:3" x14ac:dyDescent="0.3">
      <c r="A1210">
        <v>1</v>
      </c>
      <c r="B1210" t="s">
        <v>13</v>
      </c>
      <c r="C1210">
        <v>57</v>
      </c>
    </row>
    <row r="1211" spans="1:3" x14ac:dyDescent="0.3">
      <c r="A1211">
        <v>2</v>
      </c>
      <c r="B1211" t="s">
        <v>13</v>
      </c>
      <c r="C1211">
        <v>19</v>
      </c>
    </row>
    <row r="1212" spans="1:3" x14ac:dyDescent="0.3">
      <c r="A1212">
        <v>3</v>
      </c>
      <c r="B1212" t="s">
        <v>13</v>
      </c>
      <c r="C1212">
        <v>27</v>
      </c>
    </row>
    <row r="1213" spans="1:3" x14ac:dyDescent="0.3">
      <c r="A1213">
        <v>2</v>
      </c>
      <c r="B1213" t="s">
        <v>13</v>
      </c>
      <c r="C1213">
        <v>22</v>
      </c>
    </row>
    <row r="1214" spans="1:3" x14ac:dyDescent="0.3">
      <c r="A1214">
        <v>3</v>
      </c>
      <c r="B1214" t="s">
        <v>13</v>
      </c>
      <c r="C1214">
        <v>26</v>
      </c>
    </row>
    <row r="1215" spans="1:3" x14ac:dyDescent="0.3">
      <c r="A1215">
        <v>3</v>
      </c>
      <c r="B1215" t="s">
        <v>13</v>
      </c>
      <c r="C1215">
        <v>25</v>
      </c>
    </row>
    <row r="1216" spans="1:3" x14ac:dyDescent="0.3">
      <c r="A1216">
        <v>2</v>
      </c>
      <c r="B1216" t="s">
        <v>13</v>
      </c>
      <c r="C1216">
        <v>26</v>
      </c>
    </row>
    <row r="1217" spans="1:3" x14ac:dyDescent="0.3">
      <c r="A1217">
        <v>1</v>
      </c>
      <c r="B1217" t="s">
        <v>13</v>
      </c>
      <c r="C1217">
        <v>33</v>
      </c>
    </row>
    <row r="1218" spans="1:3" x14ac:dyDescent="0.3">
      <c r="A1218">
        <v>1</v>
      </c>
      <c r="B1218" t="s">
        <v>17</v>
      </c>
      <c r="C1218">
        <v>39</v>
      </c>
    </row>
    <row r="1219" spans="1:3" x14ac:dyDescent="0.3">
      <c r="A1219">
        <v>3</v>
      </c>
      <c r="B1219" t="s">
        <v>13</v>
      </c>
      <c r="C1219">
        <v>23</v>
      </c>
    </row>
    <row r="1220" spans="1:3" x14ac:dyDescent="0.3">
      <c r="A1220">
        <v>2</v>
      </c>
      <c r="B1220" t="s">
        <v>17</v>
      </c>
      <c r="C1220">
        <v>12</v>
      </c>
    </row>
    <row r="1221" spans="1:3" x14ac:dyDescent="0.3">
      <c r="A1221">
        <v>1</v>
      </c>
      <c r="B1221" t="s">
        <v>13</v>
      </c>
      <c r="C1221">
        <v>46</v>
      </c>
    </row>
    <row r="1222" spans="1:3" x14ac:dyDescent="0.3">
      <c r="A1222">
        <v>2</v>
      </c>
      <c r="B1222" t="s">
        <v>13</v>
      </c>
      <c r="C1222">
        <v>29</v>
      </c>
    </row>
    <row r="1223" spans="1:3" x14ac:dyDescent="0.3">
      <c r="A1223">
        <v>2</v>
      </c>
      <c r="B1223" t="s">
        <v>13</v>
      </c>
      <c r="C1223">
        <v>21</v>
      </c>
    </row>
    <row r="1224" spans="1:3" x14ac:dyDescent="0.3">
      <c r="A1224">
        <v>2</v>
      </c>
      <c r="B1224" t="s">
        <v>17</v>
      </c>
      <c r="C1224">
        <v>48</v>
      </c>
    </row>
    <row r="1225" spans="1:3" x14ac:dyDescent="0.3">
      <c r="A1225">
        <v>1</v>
      </c>
      <c r="B1225" t="s">
        <v>13</v>
      </c>
      <c r="C1225">
        <v>39</v>
      </c>
    </row>
    <row r="1226" spans="1:3" x14ac:dyDescent="0.3">
      <c r="A1226">
        <v>3</v>
      </c>
      <c r="B1226" t="s">
        <v>13</v>
      </c>
    </row>
    <row r="1227" spans="1:3" x14ac:dyDescent="0.3">
      <c r="A1227">
        <v>3</v>
      </c>
      <c r="B1227" t="s">
        <v>17</v>
      </c>
      <c r="C1227">
        <v>19</v>
      </c>
    </row>
    <row r="1228" spans="1:3" x14ac:dyDescent="0.3">
      <c r="A1228">
        <v>3</v>
      </c>
      <c r="B1228" t="s">
        <v>13</v>
      </c>
      <c r="C1228">
        <v>27</v>
      </c>
    </row>
    <row r="1229" spans="1:3" x14ac:dyDescent="0.3">
      <c r="A1229">
        <v>1</v>
      </c>
      <c r="B1229" t="s">
        <v>13</v>
      </c>
      <c r="C1229">
        <v>30</v>
      </c>
    </row>
    <row r="1230" spans="1:3" x14ac:dyDescent="0.3">
      <c r="A1230">
        <v>2</v>
      </c>
      <c r="B1230" t="s">
        <v>13</v>
      </c>
      <c r="C1230">
        <v>32</v>
      </c>
    </row>
    <row r="1231" spans="1:3" x14ac:dyDescent="0.3">
      <c r="A1231">
        <v>3</v>
      </c>
      <c r="B1231" t="s">
        <v>13</v>
      </c>
      <c r="C1231">
        <v>39</v>
      </c>
    </row>
    <row r="1232" spans="1:3" x14ac:dyDescent="0.3">
      <c r="A1232">
        <v>2</v>
      </c>
      <c r="B1232" t="s">
        <v>13</v>
      </c>
      <c r="C1232">
        <v>25</v>
      </c>
    </row>
    <row r="1233" spans="1:3" x14ac:dyDescent="0.3">
      <c r="A1233">
        <v>3</v>
      </c>
      <c r="B1233" t="s">
        <v>13</v>
      </c>
    </row>
    <row r="1234" spans="1:3" x14ac:dyDescent="0.3">
      <c r="A1234">
        <v>2</v>
      </c>
      <c r="B1234" t="s">
        <v>13</v>
      </c>
      <c r="C1234">
        <v>18</v>
      </c>
    </row>
    <row r="1235" spans="1:3" x14ac:dyDescent="0.3">
      <c r="A1235">
        <v>3</v>
      </c>
      <c r="B1235" t="s">
        <v>13</v>
      </c>
      <c r="C1235">
        <v>32</v>
      </c>
    </row>
    <row r="1236" spans="1:3" x14ac:dyDescent="0.3">
      <c r="A1236">
        <v>3</v>
      </c>
      <c r="B1236" t="s">
        <v>13</v>
      </c>
    </row>
    <row r="1237" spans="1:3" x14ac:dyDescent="0.3">
      <c r="A1237">
        <v>1</v>
      </c>
      <c r="B1237" t="s">
        <v>17</v>
      </c>
      <c r="C1237">
        <v>58</v>
      </c>
    </row>
    <row r="1238" spans="1:3" x14ac:dyDescent="0.3">
      <c r="A1238">
        <v>3</v>
      </c>
      <c r="B1238" t="s">
        <v>13</v>
      </c>
    </row>
    <row r="1239" spans="1:3" x14ac:dyDescent="0.3">
      <c r="A1239">
        <v>3</v>
      </c>
      <c r="B1239" t="s">
        <v>17</v>
      </c>
      <c r="C1239">
        <v>16</v>
      </c>
    </row>
    <row r="1240" spans="1:3" x14ac:dyDescent="0.3">
      <c r="A1240">
        <v>2</v>
      </c>
      <c r="B1240" t="s">
        <v>13</v>
      </c>
      <c r="C1240">
        <v>26</v>
      </c>
    </row>
    <row r="1241" spans="1:3" x14ac:dyDescent="0.3">
      <c r="A1241">
        <v>3</v>
      </c>
      <c r="B1241" t="s">
        <v>17</v>
      </c>
      <c r="C1241">
        <v>38</v>
      </c>
    </row>
    <row r="1242" spans="1:3" x14ac:dyDescent="0.3">
      <c r="A1242">
        <v>2</v>
      </c>
      <c r="B1242" t="s">
        <v>13</v>
      </c>
      <c r="C1242">
        <v>24</v>
      </c>
    </row>
    <row r="1243" spans="1:3" x14ac:dyDescent="0.3">
      <c r="A1243">
        <v>2</v>
      </c>
      <c r="B1243" t="s">
        <v>17</v>
      </c>
      <c r="C1243">
        <v>31</v>
      </c>
    </row>
    <row r="1244" spans="1:3" x14ac:dyDescent="0.3">
      <c r="A1244">
        <v>1</v>
      </c>
      <c r="B1244" t="s">
        <v>17</v>
      </c>
      <c r="C1244">
        <v>45</v>
      </c>
    </row>
    <row r="1245" spans="1:3" x14ac:dyDescent="0.3">
      <c r="A1245">
        <v>2</v>
      </c>
      <c r="B1245" t="s">
        <v>13</v>
      </c>
      <c r="C1245">
        <v>25</v>
      </c>
    </row>
    <row r="1246" spans="1:3" x14ac:dyDescent="0.3">
      <c r="A1246">
        <v>2</v>
      </c>
      <c r="B1246" t="s">
        <v>13</v>
      </c>
      <c r="C1246">
        <v>18</v>
      </c>
    </row>
    <row r="1247" spans="1:3" x14ac:dyDescent="0.3">
      <c r="A1247">
        <v>2</v>
      </c>
      <c r="B1247" t="s">
        <v>13</v>
      </c>
      <c r="C1247">
        <v>49</v>
      </c>
    </row>
    <row r="1248" spans="1:3" x14ac:dyDescent="0.3">
      <c r="A1248">
        <v>3</v>
      </c>
      <c r="B1248" t="s">
        <v>17</v>
      </c>
      <c r="C1248">
        <v>0.17</v>
      </c>
    </row>
    <row r="1249" spans="1:3" x14ac:dyDescent="0.3">
      <c r="A1249">
        <v>1</v>
      </c>
      <c r="B1249" t="s">
        <v>13</v>
      </c>
      <c r="C1249">
        <v>50</v>
      </c>
    </row>
    <row r="1250" spans="1:3" x14ac:dyDescent="0.3">
      <c r="A1250">
        <v>1</v>
      </c>
      <c r="B1250" t="s">
        <v>17</v>
      </c>
      <c r="C1250">
        <v>59</v>
      </c>
    </row>
    <row r="1251" spans="1:3" x14ac:dyDescent="0.3">
      <c r="A1251">
        <v>3</v>
      </c>
      <c r="B1251" t="s">
        <v>13</v>
      </c>
    </row>
    <row r="1252" spans="1:3" x14ac:dyDescent="0.3">
      <c r="A1252">
        <v>3</v>
      </c>
      <c r="B1252" t="s">
        <v>13</v>
      </c>
    </row>
    <row r="1253" spans="1:3" x14ac:dyDescent="0.3">
      <c r="A1253">
        <v>3</v>
      </c>
      <c r="B1253" t="s">
        <v>17</v>
      </c>
      <c r="C1253">
        <v>30</v>
      </c>
    </row>
    <row r="1254" spans="1:3" x14ac:dyDescent="0.3">
      <c r="A1254">
        <v>3</v>
      </c>
      <c r="B1254" t="s">
        <v>13</v>
      </c>
      <c r="C1254">
        <v>14.5</v>
      </c>
    </row>
    <row r="1255" spans="1:3" x14ac:dyDescent="0.3">
      <c r="A1255">
        <v>2</v>
      </c>
      <c r="B1255" t="s">
        <v>17</v>
      </c>
      <c r="C1255">
        <v>24</v>
      </c>
    </row>
    <row r="1256" spans="1:3" x14ac:dyDescent="0.3">
      <c r="A1256">
        <v>2</v>
      </c>
      <c r="B1256" t="s">
        <v>17</v>
      </c>
      <c r="C1256">
        <v>31</v>
      </c>
    </row>
    <row r="1257" spans="1:3" x14ac:dyDescent="0.3">
      <c r="A1257">
        <v>3</v>
      </c>
      <c r="B1257" t="s">
        <v>13</v>
      </c>
      <c r="C1257">
        <v>27</v>
      </c>
    </row>
    <row r="1258" spans="1:3" x14ac:dyDescent="0.3">
      <c r="A1258">
        <v>1</v>
      </c>
      <c r="B1258" t="s">
        <v>17</v>
      </c>
      <c r="C1258">
        <v>25</v>
      </c>
    </row>
    <row r="1259" spans="1:3" x14ac:dyDescent="0.3">
      <c r="A1259">
        <v>3</v>
      </c>
      <c r="B1259" t="s">
        <v>17</v>
      </c>
    </row>
    <row r="1260" spans="1:3" x14ac:dyDescent="0.3">
      <c r="A1260">
        <v>3</v>
      </c>
      <c r="B1260" t="s">
        <v>13</v>
      </c>
    </row>
    <row r="1261" spans="1:3" x14ac:dyDescent="0.3">
      <c r="A1261">
        <v>3</v>
      </c>
      <c r="B1261" t="s">
        <v>17</v>
      </c>
      <c r="C1261">
        <v>22</v>
      </c>
    </row>
    <row r="1262" spans="1:3" x14ac:dyDescent="0.3">
      <c r="A1262">
        <v>1</v>
      </c>
      <c r="B1262" t="s">
        <v>17</v>
      </c>
      <c r="C1262">
        <v>45</v>
      </c>
    </row>
    <row r="1263" spans="1:3" x14ac:dyDescent="0.3">
      <c r="A1263">
        <v>2</v>
      </c>
      <c r="B1263" t="s">
        <v>13</v>
      </c>
      <c r="C1263">
        <v>29</v>
      </c>
    </row>
    <row r="1264" spans="1:3" x14ac:dyDescent="0.3">
      <c r="A1264">
        <v>2</v>
      </c>
      <c r="B1264" t="s">
        <v>13</v>
      </c>
      <c r="C1264">
        <v>21</v>
      </c>
    </row>
    <row r="1265" spans="1:3" x14ac:dyDescent="0.3">
      <c r="A1265">
        <v>1</v>
      </c>
      <c r="B1265" t="s">
        <v>17</v>
      </c>
      <c r="C1265">
        <v>31</v>
      </c>
    </row>
    <row r="1266" spans="1:3" x14ac:dyDescent="0.3">
      <c r="A1266">
        <v>1</v>
      </c>
      <c r="B1266" t="s">
        <v>13</v>
      </c>
      <c r="C1266">
        <v>49</v>
      </c>
    </row>
    <row r="1267" spans="1:3" x14ac:dyDescent="0.3">
      <c r="A1267">
        <v>2</v>
      </c>
      <c r="B1267" t="s">
        <v>13</v>
      </c>
      <c r="C1267">
        <v>44</v>
      </c>
    </row>
    <row r="1268" spans="1:3" x14ac:dyDescent="0.3">
      <c r="A1268">
        <v>1</v>
      </c>
      <c r="B1268" t="s">
        <v>17</v>
      </c>
      <c r="C1268">
        <v>54</v>
      </c>
    </row>
    <row r="1269" spans="1:3" x14ac:dyDescent="0.3">
      <c r="A1269">
        <v>1</v>
      </c>
      <c r="B1269" t="s">
        <v>17</v>
      </c>
      <c r="C1269">
        <v>45</v>
      </c>
    </row>
    <row r="1270" spans="1:3" x14ac:dyDescent="0.3">
      <c r="A1270">
        <v>3</v>
      </c>
      <c r="B1270" t="s">
        <v>17</v>
      </c>
      <c r="C1270">
        <v>22</v>
      </c>
    </row>
    <row r="1271" spans="1:3" x14ac:dyDescent="0.3">
      <c r="A1271">
        <v>2</v>
      </c>
      <c r="B1271" t="s">
        <v>13</v>
      </c>
      <c r="C1271">
        <v>21</v>
      </c>
    </row>
    <row r="1272" spans="1:3" x14ac:dyDescent="0.3">
      <c r="A1272">
        <v>1</v>
      </c>
      <c r="B1272" t="s">
        <v>13</v>
      </c>
      <c r="C1272">
        <v>55</v>
      </c>
    </row>
    <row r="1273" spans="1:3" x14ac:dyDescent="0.3">
      <c r="A1273">
        <v>3</v>
      </c>
      <c r="B1273" t="s">
        <v>13</v>
      </c>
      <c r="C1273">
        <v>5</v>
      </c>
    </row>
    <row r="1274" spans="1:3" x14ac:dyDescent="0.3">
      <c r="A1274">
        <v>3</v>
      </c>
      <c r="B1274" t="s">
        <v>13</v>
      </c>
    </row>
    <row r="1275" spans="1:3" x14ac:dyDescent="0.3">
      <c r="A1275">
        <v>3</v>
      </c>
      <c r="B1275" t="s">
        <v>13</v>
      </c>
      <c r="C1275">
        <v>26</v>
      </c>
    </row>
    <row r="1276" spans="1:3" x14ac:dyDescent="0.3">
      <c r="A1276">
        <v>3</v>
      </c>
      <c r="B1276" t="s">
        <v>17</v>
      </c>
    </row>
    <row r="1277" spans="1:3" x14ac:dyDescent="0.3">
      <c r="A1277">
        <v>3</v>
      </c>
      <c r="B1277" t="s">
        <v>17</v>
      </c>
      <c r="C1277">
        <v>19</v>
      </c>
    </row>
    <row r="1278" spans="1:3" x14ac:dyDescent="0.3">
      <c r="A1278">
        <v>2</v>
      </c>
      <c r="B1278" t="s">
        <v>13</v>
      </c>
    </row>
    <row r="1279" spans="1:3" x14ac:dyDescent="0.3">
      <c r="A1279">
        <v>2</v>
      </c>
      <c r="B1279" t="s">
        <v>17</v>
      </c>
      <c r="C1279">
        <v>24</v>
      </c>
    </row>
    <row r="1280" spans="1:3" x14ac:dyDescent="0.3">
      <c r="A1280">
        <v>3</v>
      </c>
      <c r="B1280" t="s">
        <v>13</v>
      </c>
      <c r="C1280">
        <v>24</v>
      </c>
    </row>
    <row r="1281" spans="1:3" x14ac:dyDescent="0.3">
      <c r="A1281">
        <v>2</v>
      </c>
      <c r="B1281" t="s">
        <v>13</v>
      </c>
      <c r="C1281">
        <v>57</v>
      </c>
    </row>
    <row r="1282" spans="1:3" x14ac:dyDescent="0.3">
      <c r="A1282">
        <v>3</v>
      </c>
      <c r="B1282" t="s">
        <v>13</v>
      </c>
      <c r="C1282">
        <v>21</v>
      </c>
    </row>
    <row r="1283" spans="1:3" x14ac:dyDescent="0.3">
      <c r="A1283">
        <v>3</v>
      </c>
      <c r="B1283" t="s">
        <v>13</v>
      </c>
      <c r="C1283">
        <v>6</v>
      </c>
    </row>
    <row r="1284" spans="1:3" x14ac:dyDescent="0.3">
      <c r="A1284">
        <v>1</v>
      </c>
      <c r="B1284" t="s">
        <v>13</v>
      </c>
      <c r="C1284">
        <v>23</v>
      </c>
    </row>
    <row r="1285" spans="1:3" x14ac:dyDescent="0.3">
      <c r="A1285">
        <v>1</v>
      </c>
      <c r="B1285" t="s">
        <v>17</v>
      </c>
      <c r="C1285">
        <v>51</v>
      </c>
    </row>
    <row r="1286" spans="1:3" x14ac:dyDescent="0.3">
      <c r="A1286">
        <v>3</v>
      </c>
      <c r="B1286" t="s">
        <v>13</v>
      </c>
      <c r="C1286">
        <v>13</v>
      </c>
    </row>
    <row r="1287" spans="1:3" x14ac:dyDescent="0.3">
      <c r="A1287">
        <v>2</v>
      </c>
      <c r="B1287" t="s">
        <v>13</v>
      </c>
      <c r="C1287">
        <v>47</v>
      </c>
    </row>
    <row r="1288" spans="1:3" x14ac:dyDescent="0.3">
      <c r="A1288">
        <v>3</v>
      </c>
      <c r="B1288" t="s">
        <v>13</v>
      </c>
      <c r="C1288">
        <v>29</v>
      </c>
    </row>
    <row r="1289" spans="1:3" x14ac:dyDescent="0.3">
      <c r="A1289">
        <v>1</v>
      </c>
      <c r="B1289" t="s">
        <v>17</v>
      </c>
      <c r="C1289">
        <v>18</v>
      </c>
    </row>
    <row r="1290" spans="1:3" x14ac:dyDescent="0.3">
      <c r="A1290">
        <v>3</v>
      </c>
      <c r="B1290" t="s">
        <v>13</v>
      </c>
      <c r="C1290">
        <v>24</v>
      </c>
    </row>
    <row r="1291" spans="1:3" x14ac:dyDescent="0.3">
      <c r="A1291">
        <v>1</v>
      </c>
      <c r="B1291" t="s">
        <v>17</v>
      </c>
      <c r="C1291">
        <v>48</v>
      </c>
    </row>
    <row r="1292" spans="1:3" x14ac:dyDescent="0.3">
      <c r="A1292">
        <v>3</v>
      </c>
      <c r="B1292" t="s">
        <v>13</v>
      </c>
      <c r="C1292">
        <v>22</v>
      </c>
    </row>
    <row r="1293" spans="1:3" x14ac:dyDescent="0.3">
      <c r="A1293">
        <v>3</v>
      </c>
      <c r="B1293" t="s">
        <v>13</v>
      </c>
      <c r="C1293">
        <v>31</v>
      </c>
    </row>
    <row r="1294" spans="1:3" x14ac:dyDescent="0.3">
      <c r="A1294">
        <v>1</v>
      </c>
      <c r="B1294" t="s">
        <v>17</v>
      </c>
      <c r="C1294">
        <v>30</v>
      </c>
    </row>
    <row r="1295" spans="1:3" x14ac:dyDescent="0.3">
      <c r="A1295">
        <v>2</v>
      </c>
      <c r="B1295" t="s">
        <v>13</v>
      </c>
      <c r="C1295">
        <v>38</v>
      </c>
    </row>
    <row r="1296" spans="1:3" x14ac:dyDescent="0.3">
      <c r="A1296">
        <v>1</v>
      </c>
      <c r="B1296" t="s">
        <v>17</v>
      </c>
      <c r="C1296">
        <v>22</v>
      </c>
    </row>
    <row r="1297" spans="1:3" x14ac:dyDescent="0.3">
      <c r="A1297">
        <v>1</v>
      </c>
      <c r="B1297" t="s">
        <v>13</v>
      </c>
      <c r="C1297">
        <v>17</v>
      </c>
    </row>
    <row r="1298" spans="1:3" x14ac:dyDescent="0.3">
      <c r="A1298">
        <v>1</v>
      </c>
      <c r="B1298" t="s">
        <v>13</v>
      </c>
      <c r="C1298">
        <v>43</v>
      </c>
    </row>
    <row r="1299" spans="1:3" x14ac:dyDescent="0.3">
      <c r="A1299">
        <v>2</v>
      </c>
      <c r="B1299" t="s">
        <v>13</v>
      </c>
      <c r="C1299">
        <v>20</v>
      </c>
    </row>
    <row r="1300" spans="1:3" x14ac:dyDescent="0.3">
      <c r="A1300">
        <v>2</v>
      </c>
      <c r="B1300" t="s">
        <v>13</v>
      </c>
      <c r="C1300">
        <v>23</v>
      </c>
    </row>
    <row r="1301" spans="1:3" x14ac:dyDescent="0.3">
      <c r="A1301">
        <v>1</v>
      </c>
      <c r="B1301" t="s">
        <v>13</v>
      </c>
      <c r="C1301">
        <v>50</v>
      </c>
    </row>
    <row r="1302" spans="1:3" x14ac:dyDescent="0.3">
      <c r="A1302">
        <v>3</v>
      </c>
      <c r="B1302" t="s">
        <v>17</v>
      </c>
    </row>
    <row r="1303" spans="1:3" x14ac:dyDescent="0.3">
      <c r="A1303">
        <v>3</v>
      </c>
      <c r="B1303" t="s">
        <v>17</v>
      </c>
      <c r="C1303">
        <v>3</v>
      </c>
    </row>
    <row r="1304" spans="1:3" x14ac:dyDescent="0.3">
      <c r="A1304">
        <v>3</v>
      </c>
      <c r="B1304" t="s">
        <v>17</v>
      </c>
    </row>
    <row r="1305" spans="1:3" x14ac:dyDescent="0.3">
      <c r="A1305">
        <v>1</v>
      </c>
      <c r="B1305" t="s">
        <v>17</v>
      </c>
      <c r="C1305">
        <v>37</v>
      </c>
    </row>
    <row r="1306" spans="1:3" x14ac:dyDescent="0.3">
      <c r="A1306">
        <v>3</v>
      </c>
      <c r="B1306" t="s">
        <v>17</v>
      </c>
      <c r="C1306">
        <v>28</v>
      </c>
    </row>
    <row r="1307" spans="1:3" x14ac:dyDescent="0.3">
      <c r="A1307">
        <v>3</v>
      </c>
      <c r="B1307" t="s">
        <v>13</v>
      </c>
    </row>
    <row r="1308" spans="1:3" x14ac:dyDescent="0.3">
      <c r="A1308">
        <v>1</v>
      </c>
      <c r="B1308" t="s">
        <v>17</v>
      </c>
      <c r="C1308">
        <v>39</v>
      </c>
    </row>
    <row r="1309" spans="1:3" x14ac:dyDescent="0.3">
      <c r="A1309">
        <v>3</v>
      </c>
      <c r="B1309" t="s">
        <v>13</v>
      </c>
      <c r="C1309">
        <v>38.5</v>
      </c>
    </row>
    <row r="1310" spans="1:3" x14ac:dyDescent="0.3">
      <c r="A1310">
        <v>3</v>
      </c>
      <c r="B1310" t="s">
        <v>13</v>
      </c>
    </row>
    <row r="1311" spans="1:3" x14ac:dyDescent="0.3">
      <c r="A1311">
        <v>3</v>
      </c>
      <c r="B1311" t="s">
        <v>13</v>
      </c>
    </row>
  </sheetData>
  <sortState ref="G3:H8">
    <sortCondition ref="H3:H8"/>
    <sortCondition ref="G3:G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TitanicAll</vt:lpstr>
      <vt:lpstr>Sheet3</vt:lpstr>
      <vt:lpstr>Clean_Cabin</vt:lpstr>
      <vt:lpstr>Cleaning_Embarked</vt:lpstr>
      <vt:lpstr>Clean_Age</vt:lpstr>
      <vt:lpstr>Age</vt:lpstr>
      <vt:lpstr>Avg_Age</vt:lpstr>
      <vt:lpstr>Cabin</vt:lpstr>
      <vt:lpstr>Cabin_1</vt:lpstr>
      <vt:lpstr>Embarked</vt:lpstr>
      <vt:lpstr>Embarked_1</vt:lpstr>
      <vt:lpstr>Family</vt:lpstr>
      <vt:lpstr>Fare</vt:lpstr>
      <vt:lpstr>IsAlone</vt:lpstr>
      <vt:lpstr>Name</vt:lpstr>
      <vt:lpstr>Parch</vt:lpstr>
      <vt:lpstr>PassengerId</vt:lpstr>
      <vt:lpstr>Pclass</vt:lpstr>
      <vt:lpstr>Pclass_Age</vt:lpstr>
      <vt:lpstr>Sex</vt:lpstr>
      <vt:lpstr>Sex_1</vt:lpstr>
      <vt:lpstr>Sex_Age</vt:lpstr>
      <vt:lpstr>SibSp</vt:lpstr>
      <vt:lpstr>Survived</vt:lpstr>
      <vt:lpstr>Ticket</vt:lpstr>
      <vt:lpstr>Title_1</vt:lpstr>
      <vt:lpstr>Title_Inter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nike</cp:lastModifiedBy>
  <dcterms:created xsi:type="dcterms:W3CDTF">2019-04-23T14:33:56Z</dcterms:created>
  <dcterms:modified xsi:type="dcterms:W3CDTF">2019-04-28T11:45:41Z</dcterms:modified>
</cp:coreProperties>
</file>