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<sst xmlns="http://schemas.openxmlformats.org/spreadsheetml/2006/main" count="133" uniqueCount="131">
  <si>
    <t>Object</t>
  </si>
  <si>
    <t>Close_Approach_CA_Date</t>
  </si>
  <si>
    <t>CADistanceNominal_km_</t>
  </si>
  <si>
    <t>CADistanceMinimum_km_</t>
  </si>
  <si>
    <t>VRelative_km_s_</t>
  </si>
  <si>
    <t>VInfinity_km_s_</t>
  </si>
  <si>
    <t>H_mag_</t>
  </si>
  <si>
    <t>Diameter</t>
  </si>
  <si>
    <t>Rarity</t>
  </si>
  <si>
    <t>BSP_file_name</t>
  </si>
  <si>
    <t>r_min_by_matlab</t>
  </si>
  <si>
    <t>r_min_relative_error</t>
  </si>
  <si>
    <t>Best_Launch_Year</t>
  </si>
  <si>
    <t>Best_Launch_Month</t>
  </si>
  <si>
    <t>Best_Launch_Date</t>
  </si>
  <si>
    <t>Best_Impact_Year</t>
  </si>
  <si>
    <t>Best_Impact_Month</t>
  </si>
  <si>
    <t>Best_Impact_Date</t>
  </si>
  <si>
    <t>v_imp_X</t>
  </si>
  <si>
    <t>v_imp_Y</t>
  </si>
  <si>
    <t>v_imp_Z</t>
  </si>
  <si>
    <t>v_ast_X</t>
  </si>
  <si>
    <t>v_ast_Y</t>
  </si>
  <si>
    <t>v_ast_Z</t>
  </si>
  <si>
    <t>Relative_U</t>
  </si>
  <si>
    <t>Delta_v_a</t>
  </si>
  <si>
    <t>Imp_Mass</t>
  </si>
  <si>
    <t>delta_r_min</t>
  </si>
  <si>
    <t>Alpha</t>
  </si>
  <si>
    <t>mean_delta_r_min_BIP</t>
  </si>
  <si>
    <t>mean_delta_r_min_COG</t>
  </si>
  <si>
    <t>std_delta_r_min_BIP</t>
  </si>
  <si>
    <t>std_delta_r_min_COG</t>
  </si>
  <si>
    <t>Gain</t>
  </si>
  <si>
    <t>Gain_percent</t>
  </si>
  <si>
    <t>a</t>
  </si>
  <si>
    <t>e</t>
  </si>
  <si>
    <t>i</t>
  </si>
  <si>
    <t>omega</t>
  </si>
  <si>
    <t>w</t>
  </si>
  <si>
    <t>f</t>
  </si>
  <si>
    <t>f_MOID</t>
  </si>
  <si>
    <t>delta_t</t>
  </si>
  <si>
    <t>delta_v_t_BIP</t>
  </si>
  <si>
    <t>delta_v_n_BIP</t>
  </si>
  <si>
    <t>delta_v_h_BIP</t>
  </si>
  <si>
    <t>delta_v_t_COG</t>
  </si>
  <si>
    <t>delta_v_n_COG</t>
  </si>
  <si>
    <t>delta_v_h_COG</t>
  </si>
  <si>
    <t>different_delta_v_t</t>
  </si>
  <si>
    <t>different_delta_v_t_relative1</t>
  </si>
  <si>
    <t>different_delta_v_t_relative</t>
  </si>
  <si>
    <t>different_delta_v_n</t>
  </si>
  <si>
    <t>different_delta_v_n_relative</t>
  </si>
  <si>
    <t>x_ast_impact</t>
  </si>
  <si>
    <t>y_ast_impact</t>
  </si>
  <si>
    <t>z_ast_impact</t>
  </si>
  <si>
    <t>delta_r_COG_theory</t>
  </si>
  <si>
    <t>delta_r_BIP_theory</t>
  </si>
  <si>
    <t>Gain_theory</t>
  </si>
  <si>
    <t>Gain_theory_percent</t>
  </si>
  <si>
    <t>Apophis</t>
  </si>
  <si>
    <t>2029-Apr-13 21:46 ± &lt; 00:01</t>
  </si>
  <si>
    <t>0.34±0.04 km</t>
  </si>
  <si>
    <t>(2001 WN5)</t>
  </si>
  <si>
    <t>2028-Jun-26 05:23 ± &lt; 00:01</t>
  </si>
  <si>
    <t>0.932±0.011 km</t>
  </si>
  <si>
    <t>(2016 EF195)</t>
  </si>
  <si>
    <t>2016-Mar-11 04:57 ±    00:03</t>
  </si>
  <si>
    <t>21 m -   47 m</t>
  </si>
  <si>
    <t xml:space="preserve">Duende </t>
  </si>
  <si>
    <t>2013-Feb-15 19:26 ± &lt; 00:01</t>
  </si>
  <si>
    <t>39 m -   86 m</t>
  </si>
  <si>
    <t>(2017 QP1)</t>
  </si>
  <si>
    <t>2017-Aug-14 21:23 ±    00:18</t>
  </si>
  <si>
    <t>37 m -   83 m</t>
  </si>
  <si>
    <t>(2019 OK)</t>
  </si>
  <si>
    <t>2019-Jul-25 01:22 ± &lt; 00:01</t>
  </si>
  <si>
    <t>58 m -  130 m</t>
  </si>
  <si>
    <t>(2012 UE34)</t>
  </si>
  <si>
    <t>2041-Apr-08 02:55 ± &lt; 00:01</t>
  </si>
  <si>
    <t>(2005 YU55)</t>
  </si>
  <si>
    <t>2075-Nov-08 07:24 ±    00:29</t>
  </si>
  <si>
    <t>0.4 km</t>
  </si>
  <si>
    <t>(1998 KJ9)</t>
  </si>
  <si>
    <t>1914-Dec-31 12:01 ± &lt; 00:01</t>
  </si>
  <si>
    <t>320 m -  720 m</t>
  </si>
  <si>
    <t>(2005 WY55)</t>
  </si>
  <si>
    <t>2065-May-28 01:12 ±    00:03</t>
  </si>
  <si>
    <t>190 m -  430 m</t>
  </si>
  <si>
    <t>(2021 FT1)</t>
  </si>
  <si>
    <t>2098-Mar-23 10:17 ± 2_07:17</t>
  </si>
  <si>
    <t>33 m -   75 m</t>
  </si>
  <si>
    <t>(2008 GD110)</t>
  </si>
  <si>
    <t>1968-Apr-23 01:35 ±    17:06</t>
  </si>
  <si>
    <t>(2019 DP)</t>
  </si>
  <si>
    <t>2017-Aug-29 20:36 ± &lt; 00:01</t>
  </si>
  <si>
    <t>26 m -   58 m</t>
  </si>
  <si>
    <t>(2018 CB)</t>
  </si>
  <si>
    <t>2018-Feb-09 22:29 ± &lt; 00:01</t>
  </si>
  <si>
    <t>18 m -   39 m</t>
  </si>
  <si>
    <t>(2009 DD45)</t>
  </si>
  <si>
    <t>2009-Mar-02 13:45 ± &lt; 00:01</t>
  </si>
  <si>
    <t>18 m -   41 m</t>
  </si>
  <si>
    <t>(2016 QA2)</t>
  </si>
  <si>
    <t>2016-Aug-28 01:26 ± &lt; 00:01</t>
  </si>
  <si>
    <t>25 m -   57 m</t>
  </si>
  <si>
    <t>(2018 NL)</t>
  </si>
  <si>
    <t>2055-Jun-29 14:31 ±    00:02</t>
  </si>
  <si>
    <t>22 m -   49 m</t>
  </si>
  <si>
    <t>(2002 MN)</t>
  </si>
  <si>
    <t>2002-Jun-14 02:03 ±    00:02</t>
  </si>
  <si>
    <t>51 m -  110 m</t>
  </si>
  <si>
    <t>(2007 UW1)</t>
  </si>
  <si>
    <t>2129-Oct-19 03:09 ±    01:30</t>
  </si>
  <si>
    <t>77 m -  170 m</t>
  </si>
  <si>
    <t>(2023 GQ2)</t>
  </si>
  <si>
    <t>2193-Nov-17 15:16 ± 2_18:16</t>
  </si>
  <si>
    <t>280 m -  630 m</t>
  </si>
  <si>
    <t>(2014 SM143)</t>
  </si>
  <si>
    <t>2197-Oct-23 05:21 ±    17:08</t>
  </si>
  <si>
    <t>220 m -  500 m</t>
  </si>
  <si>
    <t>(2011 DV)</t>
  </si>
  <si>
    <t>2120-Apr-25 09:23 ±    00:18</t>
  </si>
  <si>
    <t>200 m -  440 m</t>
  </si>
  <si>
    <t>(2000 WO107)</t>
  </si>
  <si>
    <t>2140-Dec-01 19:50 ± &lt; 00:01</t>
  </si>
  <si>
    <t>0.510±0.083 km</t>
  </si>
  <si>
    <t>(1998 OX4)</t>
  </si>
  <si>
    <t>2148-Jan-22 03:24 ± &lt; 00:01</t>
  </si>
  <si>
    <t>160 m -  350 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</si>
</sst>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5"/>
  <sheetViews>
    <sheetView tabSelected="1" zoomScale="115" zoomScaleNormal="115" topLeftCell="P1" workbookViewId="0">
      <selection activeCell="AC2" sqref="AC2"/>
    </sheetView>
  </sheetViews>
  <sheetFormatPr defaultColWidth="9" defaultRowHeight="15"/>
  <cols>
    <col min="1" max="1" width="24.8095238095238" customWidth="1"/>
    <col min="2" max="2" width="25.5238095238095" customWidth="1"/>
    <col min="3" max="3" width="22.0761904761905" customWidth="1"/>
    <col min="4" max="4" width="23.1619047619048" customWidth="1"/>
    <col min="5" max="5" width="15.1619047619048" customWidth="1"/>
    <col min="6" max="6" width="14.447619047619" customWidth="1"/>
    <col min="7" max="7" width="7.98095238095238" customWidth="1"/>
    <col min="8" max="8" width="16.2571428571429" customWidth="1"/>
    <col min="9" max="9" width="5.98095238095238" customWidth="1"/>
    <col min="10" max="10" width="13.447619047619" customWidth="1"/>
    <col min="11" max="11" width="15.8952380952381" customWidth="1"/>
    <col min="12" max="12" width="18.5238095238095" customWidth="1"/>
    <col min="13" max="13" width="16.3428571428571" customWidth="1"/>
    <col min="14" max="14" width="18.2571428571429" customWidth="1"/>
    <col min="15" max="15" width="16.5238095238095" customWidth="1"/>
    <col min="16" max="16" width="16.1619047619048" customWidth="1"/>
    <col min="17" max="17" width="18.0761904761905" customWidth="1"/>
    <col min="18" max="18" width="16.3428571428571" customWidth="1"/>
    <col min="19" max="24" width="12.3428571428571" customWidth="1"/>
    <col min="25" max="25" width="11.7047619047619" customWidth="1"/>
    <col min="26" max="26" width="12.7047619047619" customWidth="1"/>
    <col min="27" max="29" width="11.7047619047619" customWidth="1"/>
    <col min="30" max="30" width="20.6190476190476" customWidth="1"/>
    <col min="31" max="31" width="21.7047619047619" customWidth="1"/>
    <col min="32" max="32" width="18.447619047619" customWidth="1"/>
    <col min="33" max="33" width="19.5238095238095" customWidth="1"/>
    <col min="34" max="34" width="11.7047619047619" customWidth="1"/>
    <col min="35" max="35" width="12.3428571428571" customWidth="1"/>
    <col min="36" max="36" width="15.7047619047619" customWidth="1"/>
    <col min="37" max="37" width="13.7047619047619" customWidth="1"/>
    <col min="38" max="38" width="11.7047619047619" customWidth="1"/>
    <col min="39" max="39" width="12.7047619047619" customWidth="1"/>
    <col min="40" max="42" width="11.7047619047619" customWidth="1"/>
    <col min="43" max="43" width="10.1619047619048" customWidth="1"/>
    <col min="44" max="44" width="15.7047619047619" customWidth="1"/>
    <col min="45" max="53" width="16.3428571428571" customWidth="1"/>
    <col min="54" max="54" width="18.2571428571429" customWidth="1"/>
    <col min="55" max="55" width="17.1619047619048" customWidth="1"/>
    <col min="56" max="56" width="11.7047619047619" customWidth="1"/>
    <col min="57" max="57" width="18.8095238095238" customWidth="1"/>
    <col min="58" max="59" width="14"/>
    <col min="60" max="63" width="12.8190476190476"/>
  </cols>
  <sheetData>
    <row r="1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>
      <c r="A2" t="s">
        <v>61</v>
      </c>
      <c r="B2" t="s">
        <v>62</v>
      </c>
      <c r="C2">
        <v>38012</v>
      </c>
      <c r="D2">
        <v>38008</v>
      </c>
      <c r="E2">
        <v>7.42</v>
      </c>
      <c r="F2">
        <v>5.84</v>
      </c>
      <c r="G2">
        <v>19.1</v>
      </c>
      <c r="H2" t="s">
        <v>63</v>
      </c>
      <c r="I2">
        <v>6</v>
      </c>
      <c r="J2">
        <v>2099942</v>
      </c>
      <c r="K2">
        <v>38478198.7286101</v>
      </c>
      <c r="L2">
        <v>0.00358967187992697</v>
      </c>
      <c r="M2">
        <v>2019</v>
      </c>
      <c r="N2">
        <v>6</v>
      </c>
      <c r="O2">
        <v>7</v>
      </c>
      <c r="P2">
        <v>2020</v>
      </c>
      <c r="Q2">
        <v>5</v>
      </c>
      <c r="R2">
        <v>16</v>
      </c>
      <c r="S2">
        <v>5512.4087760978</v>
      </c>
      <c r="T2">
        <v>-26735.3223005389</v>
      </c>
      <c r="U2">
        <v>-11345.5353642854</v>
      </c>
      <c r="V2">
        <v>7026.8425407801</v>
      </c>
      <c r="W2">
        <v>-24480.7553464794</v>
      </c>
      <c r="X2">
        <v>-8922.30954540502</v>
      </c>
      <c r="Y2">
        <v>3.63986</v>
      </c>
      <c r="Z2">
        <v>1.29596316049208</v>
      </c>
      <c r="AA2">
        <v>5955.11938464867</v>
      </c>
      <c r="AB2">
        <v>1077857.36254376</v>
      </c>
      <c r="AC2">
        <v>5.221</v>
      </c>
      <c r="AD2">
        <v>1328565.43648726</v>
      </c>
      <c r="AE2">
        <v>923590.200887479</v>
      </c>
      <c r="AF2">
        <v>48614.4278396582</v>
      </c>
      <c r="AG2">
        <v>273294.788424066</v>
      </c>
      <c r="AH2">
        <v>404975.235599777</v>
      </c>
      <c r="AI2">
        <v>43.8479355032823</v>
      </c>
      <c r="AJ2">
        <v>138014478493.945</v>
      </c>
      <c r="AK2">
        <v>0.19147145579736</v>
      </c>
      <c r="AL2">
        <v>20.4348176503883</v>
      </c>
      <c r="AM2">
        <v>-3.89548154447401</v>
      </c>
      <c r="AN2">
        <v>162.650095737954</v>
      </c>
      <c r="AO2">
        <v>143.30153494788</v>
      </c>
      <c r="AP2">
        <v>127.421246669301</v>
      </c>
      <c r="AQ2">
        <v>281145600.000398</v>
      </c>
      <c r="AR2">
        <v>0.00239962660517197</v>
      </c>
      <c r="AS2">
        <v>-0.000883475450318278</v>
      </c>
      <c r="AT2">
        <v>-0.000516283883861477</v>
      </c>
      <c r="AU2">
        <v>0.00167311577507776</v>
      </c>
      <c r="AV2">
        <v>-0.00164312664570355</v>
      </c>
      <c r="AW2">
        <v>-0.000754288062559684</v>
      </c>
      <c r="AX2">
        <f t="shared" ref="AX2:AX13" si="0">AR2-AU2</f>
        <v>0.00072651083009421</v>
      </c>
      <c r="AY2">
        <f t="shared" ref="AY2:AY13" si="1">AX2/AU2</f>
        <v>0.434226274664373</v>
      </c>
      <c r="AZ2">
        <f>AY2*100</f>
        <v>43.4226274664373</v>
      </c>
      <c r="BA2">
        <f t="shared" ref="BA2:BA13" si="2">AS2-AV2</f>
        <v>0.000759651195385272</v>
      </c>
      <c r="BB2">
        <f t="shared" ref="BB2:BB13" si="3">BA2/AV2</f>
        <v>-0.462320538329537</v>
      </c>
      <c r="BC2">
        <v>-155716246356.708</v>
      </c>
      <c r="BD2">
        <v>-17671019879.6132</v>
      </c>
      <c r="BE2">
        <v>-10510360729.5249</v>
      </c>
      <c r="BF2">
        <v>213457.457802383</v>
      </c>
      <c r="BG2">
        <v>303875.549107434</v>
      </c>
      <c r="BH2">
        <v>90.4180913050516</v>
      </c>
      <c r="BI2">
        <v>42.3588345124769</v>
      </c>
    </row>
    <row r="3" spans="1:61">
      <c r="A3" t="s">
        <v>64</v>
      </c>
      <c r="B3" t="s">
        <v>65</v>
      </c>
      <c r="C3">
        <v>248712</v>
      </c>
      <c r="D3">
        <v>248688</v>
      </c>
      <c r="E3">
        <v>10.24</v>
      </c>
      <c r="F3">
        <v>10.08</v>
      </c>
      <c r="G3">
        <v>18.3</v>
      </c>
      <c r="H3" t="s">
        <v>66</v>
      </c>
      <c r="I3">
        <v>5</v>
      </c>
      <c r="J3">
        <v>20153814</v>
      </c>
      <c r="K3">
        <v>249070294.94735</v>
      </c>
      <c r="L3">
        <v>0.00380959488406103</v>
      </c>
      <c r="M3">
        <v>2018</v>
      </c>
      <c r="N3">
        <v>8</v>
      </c>
      <c r="O3">
        <v>13</v>
      </c>
      <c r="P3">
        <v>2019</v>
      </c>
      <c r="Q3">
        <v>7</v>
      </c>
      <c r="R3">
        <v>10</v>
      </c>
      <c r="S3">
        <v>29368.3202712783</v>
      </c>
      <c r="T3">
        <v>1773.88011614411</v>
      </c>
      <c r="U3">
        <v>852.161503031064</v>
      </c>
      <c r="V3">
        <v>33091.1348991419</v>
      </c>
      <c r="W3">
        <v>9424.34550272624</v>
      </c>
      <c r="X3">
        <v>5336.1457589584</v>
      </c>
      <c r="Y3">
        <v>9.617</v>
      </c>
      <c r="Z3">
        <v>0.392226760773355</v>
      </c>
      <c r="AA3">
        <v>7942.57143674132</v>
      </c>
      <c r="AB3">
        <v>4592686.36826795</v>
      </c>
      <c r="AC3">
        <v>14.2997</v>
      </c>
      <c r="AD3">
        <v>5855740.35904037</v>
      </c>
      <c r="AE3">
        <v>4014958.67541677</v>
      </c>
      <c r="AF3">
        <v>227340.783388833</v>
      </c>
      <c r="AG3">
        <v>1366681.92174024</v>
      </c>
      <c r="AH3">
        <v>1840781.6836236</v>
      </c>
      <c r="AI3">
        <v>45.8480854334701</v>
      </c>
      <c r="AJ3">
        <v>256123917304.605</v>
      </c>
      <c r="AK3">
        <v>0.467122569355645</v>
      </c>
      <c r="AL3">
        <v>23.7620919183083</v>
      </c>
      <c r="AM3">
        <v>-4.72896570692692</v>
      </c>
      <c r="AN3">
        <v>124.102485447464</v>
      </c>
      <c r="AO3">
        <v>49.1606061992113</v>
      </c>
      <c r="AP3">
        <v>47.7577370340017</v>
      </c>
      <c r="AQ3">
        <v>282873600.000373</v>
      </c>
      <c r="AR3">
        <v>-0.0083474113502911</v>
      </c>
      <c r="AS3">
        <v>-0.00373111314229395</v>
      </c>
      <c r="AT3">
        <v>-0.000344381625565715</v>
      </c>
      <c r="AU3">
        <v>-0.00580287301394638</v>
      </c>
      <c r="AV3">
        <v>-0.00659747679886319</v>
      </c>
      <c r="AW3">
        <v>-0.000111439503387601</v>
      </c>
      <c r="AX3">
        <f t="shared" si="0"/>
        <v>-0.00254453833634472</v>
      </c>
      <c r="AY3">
        <f t="shared" si="1"/>
        <v>0.438496298338648</v>
      </c>
      <c r="AZ3">
        <f t="shared" ref="AZ3:AZ25" si="4">AY3*100</f>
        <v>43.8496298338648</v>
      </c>
      <c r="BA3">
        <f t="shared" si="2"/>
        <v>0.00286636365656924</v>
      </c>
      <c r="BB3">
        <f t="shared" si="3"/>
        <v>-0.434463620556141</v>
      </c>
      <c r="BC3">
        <v>7697502162.70969</v>
      </c>
      <c r="BD3">
        <v>-140383171591.302</v>
      </c>
      <c r="BE3">
        <v>-61315653715.7024</v>
      </c>
      <c r="BF3">
        <v>3032712.40086711</v>
      </c>
      <c r="BG3">
        <v>4363173.93939342</v>
      </c>
      <c r="BH3">
        <v>1330.46153852632</v>
      </c>
      <c r="BI3">
        <v>43.8703497946562</v>
      </c>
    </row>
    <row r="4" spans="1:61">
      <c r="A4" t="s">
        <v>67</v>
      </c>
      <c r="B4" t="s">
        <v>68</v>
      </c>
      <c r="C4">
        <v>31628</v>
      </c>
      <c r="D4">
        <v>31559</v>
      </c>
      <c r="E4">
        <v>10.09</v>
      </c>
      <c r="F4">
        <v>8.75</v>
      </c>
      <c r="G4">
        <v>25.5</v>
      </c>
      <c r="H4" t="s">
        <v>69</v>
      </c>
      <c r="I4">
        <v>4</v>
      </c>
      <c r="J4">
        <v>3747497</v>
      </c>
      <c r="K4">
        <v>31696700.5035351</v>
      </c>
      <c r="L4">
        <v>0.0253004667292618</v>
      </c>
      <c r="M4">
        <v>2010</v>
      </c>
      <c r="N4">
        <v>7</v>
      </c>
      <c r="O4">
        <v>15</v>
      </c>
      <c r="P4">
        <v>2011</v>
      </c>
      <c r="Q4">
        <v>6</v>
      </c>
      <c r="R4">
        <v>12</v>
      </c>
      <c r="S4">
        <v>13252.2912554636</v>
      </c>
      <c r="T4">
        <v>-22993.9422752978</v>
      </c>
      <c r="U4">
        <v>-10035.0091322858</v>
      </c>
      <c r="V4">
        <v>4032.52120363477</v>
      </c>
      <c r="W4">
        <v>-33340.8552886058</v>
      </c>
      <c r="X4">
        <v>-12883.3250033573</v>
      </c>
      <c r="Y4">
        <v>14.148</v>
      </c>
      <c r="Z4">
        <v>1.5977673495633</v>
      </c>
      <c r="AA4">
        <v>5409.07408912485</v>
      </c>
      <c r="AB4">
        <v>5764347.41755795</v>
      </c>
      <c r="AC4">
        <v>21.5331</v>
      </c>
      <c r="AD4">
        <v>5226675.02369876</v>
      </c>
      <c r="AE4">
        <v>4372905.58018496</v>
      </c>
      <c r="AF4">
        <v>212272.269001751</v>
      </c>
      <c r="AG4">
        <v>1532277.50576602</v>
      </c>
      <c r="AH4">
        <v>853769.4435138</v>
      </c>
      <c r="AI4">
        <v>19.5240767919277</v>
      </c>
      <c r="AJ4">
        <v>427561235383.332</v>
      </c>
      <c r="AK4">
        <v>0.653018068158606</v>
      </c>
      <c r="AL4">
        <v>21.0880986508025</v>
      </c>
      <c r="AM4">
        <v>1.06403841962264</v>
      </c>
      <c r="AN4">
        <v>100.714771726372</v>
      </c>
      <c r="AO4">
        <v>140.312352737294</v>
      </c>
      <c r="AP4">
        <v>10.1999130734694</v>
      </c>
      <c r="AQ4">
        <v>149817602.000881</v>
      </c>
      <c r="AR4">
        <v>-0.00844840350085969</v>
      </c>
      <c r="AS4">
        <v>0.00369906608062585</v>
      </c>
      <c r="AT4">
        <v>-0.000296663282024939</v>
      </c>
      <c r="AU4">
        <v>-0.00593695355955728</v>
      </c>
      <c r="AV4">
        <v>0.00641944248935218</v>
      </c>
      <c r="AW4">
        <v>-0.000745935082240109</v>
      </c>
      <c r="AX4">
        <f t="shared" si="0"/>
        <v>-0.00251144994130241</v>
      </c>
      <c r="AY4">
        <f t="shared" si="1"/>
        <v>0.423019974151472</v>
      </c>
      <c r="AZ4">
        <f t="shared" si="4"/>
        <v>42.3019974151472</v>
      </c>
      <c r="BA4">
        <f t="shared" si="2"/>
        <v>-0.00272037640872633</v>
      </c>
      <c r="BB4">
        <f t="shared" si="3"/>
        <v>-0.423771443273863</v>
      </c>
      <c r="BC4">
        <v>-152221021092.736</v>
      </c>
      <c r="BD4">
        <v>-60806469887.221</v>
      </c>
      <c r="BE4">
        <v>-22354928158.4499</v>
      </c>
      <c r="BF4">
        <v>838202.697548391</v>
      </c>
      <c r="BG4">
        <v>1173157.55269918</v>
      </c>
      <c r="BH4">
        <v>334.954855150791</v>
      </c>
      <c r="BI4">
        <v>39.9610805513368</v>
      </c>
    </row>
    <row r="5" spans="1:61">
      <c r="A5" t="s">
        <v>70</v>
      </c>
      <c r="B5" t="s">
        <v>71</v>
      </c>
      <c r="C5">
        <v>34053</v>
      </c>
      <c r="D5">
        <v>34053</v>
      </c>
      <c r="E5">
        <v>7.82</v>
      </c>
      <c r="F5">
        <v>6.14</v>
      </c>
      <c r="G5">
        <v>24.2</v>
      </c>
      <c r="H5" t="s">
        <v>72</v>
      </c>
      <c r="I5">
        <v>4</v>
      </c>
      <c r="J5">
        <v>20367943</v>
      </c>
      <c r="K5">
        <v>35676937.1060132</v>
      </c>
      <c r="L5">
        <v>0.172172079251315</v>
      </c>
      <c r="M5">
        <v>2003</v>
      </c>
      <c r="N5">
        <v>8</v>
      </c>
      <c r="O5">
        <v>4</v>
      </c>
      <c r="P5">
        <v>2003</v>
      </c>
      <c r="Q5">
        <v>8</v>
      </c>
      <c r="R5">
        <v>19</v>
      </c>
      <c r="S5">
        <v>17780.8965634188</v>
      </c>
      <c r="T5">
        <v>26221.0977726532</v>
      </c>
      <c r="U5">
        <v>11498.2084876496</v>
      </c>
      <c r="V5">
        <v>12707.2837843459</v>
      </c>
      <c r="W5">
        <v>26310.5956978164</v>
      </c>
      <c r="X5">
        <v>5675.32634534587</v>
      </c>
      <c r="Y5">
        <v>7.723</v>
      </c>
      <c r="Z5">
        <v>4.49989790479147</v>
      </c>
      <c r="AA5">
        <v>2145.30382698102</v>
      </c>
      <c r="AB5">
        <v>1249259.61786611</v>
      </c>
      <c r="AC5">
        <v>12.041</v>
      </c>
      <c r="AD5">
        <v>2190383.28678382</v>
      </c>
      <c r="AE5">
        <v>1099765.58861527</v>
      </c>
      <c r="AF5">
        <v>390117.323682235</v>
      </c>
      <c r="AG5">
        <v>695660.343788834</v>
      </c>
      <c r="AH5">
        <v>1090617.69816855</v>
      </c>
      <c r="AI5">
        <v>99.1681963373449</v>
      </c>
      <c r="AJ5">
        <v>150356721027.198</v>
      </c>
      <c r="AK5">
        <v>0.112741802909093</v>
      </c>
      <c r="AL5">
        <v>15.663154760551</v>
      </c>
      <c r="AM5">
        <v>20.3740964135471</v>
      </c>
      <c r="AN5">
        <v>26.2479428688776</v>
      </c>
      <c r="AO5">
        <v>95.5356069127742</v>
      </c>
      <c r="AP5">
        <v>87.8012396415325</v>
      </c>
      <c r="AQ5">
        <v>299635203.002258</v>
      </c>
      <c r="AR5">
        <v>0.0015642510330753</v>
      </c>
      <c r="AS5">
        <v>-0.000501339875485138</v>
      </c>
      <c r="AT5">
        <v>0.000753675133687582</v>
      </c>
      <c r="AU5">
        <v>0.000796680430889788</v>
      </c>
      <c r="AV5">
        <v>-0.000936467491927678</v>
      </c>
      <c r="AW5">
        <v>0.00129003270962005</v>
      </c>
      <c r="AX5">
        <f t="shared" si="0"/>
        <v>0.000767570602185512</v>
      </c>
      <c r="AY5">
        <f t="shared" si="1"/>
        <v>0.963461097353974</v>
      </c>
      <c r="AZ5">
        <f t="shared" si="4"/>
        <v>96.3461097353974</v>
      </c>
      <c r="BA5">
        <f t="shared" si="2"/>
        <v>0.00043512761644254</v>
      </c>
      <c r="BB5">
        <f t="shared" si="3"/>
        <v>-0.464647860383118</v>
      </c>
      <c r="BC5">
        <v>126895206443.631</v>
      </c>
      <c r="BD5">
        <v>-73581585741.1647</v>
      </c>
      <c r="BE5">
        <v>-31728391180.8999</v>
      </c>
      <c r="BF5">
        <v>94107.6283503655</v>
      </c>
      <c r="BG5">
        <v>183916.407807286</v>
      </c>
      <c r="BH5">
        <v>89.8087794569204</v>
      </c>
      <c r="BI5">
        <v>95.4319867912935</v>
      </c>
    </row>
    <row r="6" spans="1:61">
      <c r="A6" t="s">
        <v>73</v>
      </c>
      <c r="B6" t="s">
        <v>74</v>
      </c>
      <c r="C6">
        <v>62638</v>
      </c>
      <c r="D6">
        <v>60472</v>
      </c>
      <c r="E6">
        <v>23.96</v>
      </c>
      <c r="F6">
        <v>23.7</v>
      </c>
      <c r="G6">
        <v>24.3</v>
      </c>
      <c r="H6" t="s">
        <v>75</v>
      </c>
      <c r="I6">
        <v>4</v>
      </c>
      <c r="J6">
        <v>3780742</v>
      </c>
      <c r="K6">
        <v>69940822.4350983</v>
      </c>
      <c r="L6">
        <v>0.00514588994800566</v>
      </c>
      <c r="M6">
        <v>2007</v>
      </c>
      <c r="N6">
        <v>1</v>
      </c>
      <c r="O6">
        <v>1</v>
      </c>
      <c r="P6">
        <v>2007</v>
      </c>
      <c r="Q6">
        <v>10</v>
      </c>
      <c r="R6">
        <v>22</v>
      </c>
      <c r="S6">
        <v>10784.4320047416</v>
      </c>
      <c r="T6">
        <v>23056.6203564902</v>
      </c>
      <c r="U6">
        <v>9517.60566570342</v>
      </c>
      <c r="V6">
        <v>28564.0514796622</v>
      </c>
      <c r="W6">
        <v>8999.44572469906</v>
      </c>
      <c r="X6">
        <v>-342.116917503093</v>
      </c>
      <c r="Y6">
        <v>24.717</v>
      </c>
      <c r="Z6">
        <v>1.96662839225089</v>
      </c>
      <c r="AA6">
        <v>4809.2261359921</v>
      </c>
      <c r="AB6">
        <v>1616100.78274765</v>
      </c>
      <c r="AC6">
        <v>50.9927</v>
      </c>
      <c r="AD6">
        <v>2959095.87342367</v>
      </c>
      <c r="AE6">
        <v>1399542.04276371</v>
      </c>
      <c r="AF6">
        <v>1009880.81247474</v>
      </c>
      <c r="AG6">
        <v>827606.953821835</v>
      </c>
      <c r="AH6">
        <v>1559553.83065996</v>
      </c>
      <c r="AI6">
        <v>111.433153346381</v>
      </c>
      <c r="AJ6">
        <v>208113218507.504</v>
      </c>
      <c r="AK6">
        <v>0.703573868049139</v>
      </c>
      <c r="AL6">
        <v>17.0750683437833</v>
      </c>
      <c r="AM6">
        <v>19.6190139795815</v>
      </c>
      <c r="AN6">
        <v>162.791070730739</v>
      </c>
      <c r="AO6">
        <v>123.892665144368</v>
      </c>
      <c r="AP6">
        <v>115.096715626996</v>
      </c>
      <c r="AQ6">
        <v>309657604.000555</v>
      </c>
      <c r="AR6">
        <v>-0.0118983542618956</v>
      </c>
      <c r="AS6">
        <v>0.00647115335394726</v>
      </c>
      <c r="AT6">
        <v>0.000892080970635783</v>
      </c>
      <c r="AU6">
        <v>-0.00704549662945999</v>
      </c>
      <c r="AV6">
        <v>0.0115500326329691</v>
      </c>
      <c r="AW6">
        <v>0.00209578293260409</v>
      </c>
      <c r="AX6">
        <f t="shared" si="0"/>
        <v>-0.00485285763243561</v>
      </c>
      <c r="AY6">
        <f t="shared" si="1"/>
        <v>0.68878858193529</v>
      </c>
      <c r="AZ6">
        <f t="shared" si="4"/>
        <v>68.878858193529</v>
      </c>
      <c r="BA6">
        <f t="shared" si="2"/>
        <v>-0.00507887927902184</v>
      </c>
      <c r="BB6">
        <f t="shared" si="3"/>
        <v>-0.439728565313693</v>
      </c>
      <c r="BC6">
        <v>149720147785.997</v>
      </c>
      <c r="BD6">
        <v>-77810603829.8807</v>
      </c>
      <c r="BE6">
        <v>-37954418641.9415</v>
      </c>
      <c r="BF6">
        <v>7433781.70171122</v>
      </c>
      <c r="BG6">
        <v>12543115.9101968</v>
      </c>
      <c r="BH6">
        <v>5109.33420848556</v>
      </c>
      <c r="BI6">
        <v>68.7312920059169</v>
      </c>
    </row>
    <row r="7" spans="1:61">
      <c r="A7" t="s">
        <v>76</v>
      </c>
      <c r="B7" t="s">
        <v>77</v>
      </c>
      <c r="C7">
        <v>71355</v>
      </c>
      <c r="D7">
        <v>71349</v>
      </c>
      <c r="E7">
        <v>24.53</v>
      </c>
      <c r="F7">
        <v>24.31</v>
      </c>
      <c r="G7">
        <v>23.3</v>
      </c>
      <c r="H7" t="s">
        <v>78</v>
      </c>
      <c r="I7">
        <v>4</v>
      </c>
      <c r="J7">
        <v>3843336</v>
      </c>
      <c r="K7">
        <v>77851115.5658343</v>
      </c>
      <c r="L7">
        <v>0.00791136235663225</v>
      </c>
      <c r="M7">
        <v>2010</v>
      </c>
      <c r="N7">
        <v>10</v>
      </c>
      <c r="O7">
        <v>23</v>
      </c>
      <c r="P7">
        <v>2011</v>
      </c>
      <c r="Q7">
        <v>6</v>
      </c>
      <c r="R7">
        <v>5</v>
      </c>
      <c r="S7">
        <v>26240.2388476781</v>
      </c>
      <c r="T7">
        <v>14946.6815401891</v>
      </c>
      <c r="U7">
        <v>6476.67354193036</v>
      </c>
      <c r="V7">
        <v>7591.00115772105</v>
      </c>
      <c r="W7">
        <v>34503.2666738078</v>
      </c>
      <c r="X7">
        <v>15687.1725313342</v>
      </c>
      <c r="Y7">
        <v>28.5497352026039</v>
      </c>
      <c r="Z7">
        <v>1.86805301602496</v>
      </c>
      <c r="AA7">
        <v>4962.69204175041</v>
      </c>
      <c r="AB7">
        <v>12306108.1392489</v>
      </c>
      <c r="AC7">
        <v>46.8497</v>
      </c>
      <c r="AD7">
        <v>17103583.9442173</v>
      </c>
      <c r="AE7">
        <v>9845926.54051732</v>
      </c>
      <c r="AF7">
        <v>792712.853714632</v>
      </c>
      <c r="AG7">
        <v>4497572.3062021</v>
      </c>
      <c r="AH7">
        <v>7257657.40369998</v>
      </c>
      <c r="AI7">
        <v>73.7122847081352</v>
      </c>
      <c r="AJ7">
        <v>291179495682.328</v>
      </c>
      <c r="AK7">
        <v>0.762364995509499</v>
      </c>
      <c r="AL7">
        <v>24.2436995010108</v>
      </c>
      <c r="AM7">
        <v>-2.81523911987854</v>
      </c>
      <c r="AN7">
        <v>149.662277689</v>
      </c>
      <c r="AO7">
        <v>97.8494513508811</v>
      </c>
      <c r="AP7">
        <v>105.076031550121</v>
      </c>
      <c r="AQ7">
        <v>256780802.998647</v>
      </c>
      <c r="AR7">
        <v>-0.0150593678096998</v>
      </c>
      <c r="AS7">
        <v>-0.00738444868592517</v>
      </c>
      <c r="AT7">
        <v>-0.00020577901094016</v>
      </c>
      <c r="AU7">
        <v>-0.00946155726510459</v>
      </c>
      <c r="AV7">
        <v>-0.0132150658619736</v>
      </c>
      <c r="AW7">
        <v>0.00119446480103624</v>
      </c>
      <c r="AX7">
        <f t="shared" si="0"/>
        <v>-0.00559781054459521</v>
      </c>
      <c r="AY7">
        <f t="shared" si="1"/>
        <v>0.591637337041825</v>
      </c>
      <c r="AZ7">
        <f t="shared" si="4"/>
        <v>59.1637337041825</v>
      </c>
      <c r="BA7">
        <f t="shared" si="2"/>
        <v>0.00583061717604843</v>
      </c>
      <c r="BB7">
        <f t="shared" si="3"/>
        <v>-0.441209846167022</v>
      </c>
      <c r="BC7">
        <v>84795771121.6775</v>
      </c>
      <c r="BD7">
        <v>-97797248623.5067</v>
      </c>
      <c r="BE7">
        <v>-42112813303.6388</v>
      </c>
      <c r="BF7">
        <v>14171486.9808626</v>
      </c>
      <c r="BG7">
        <v>22549360.8644335</v>
      </c>
      <c r="BH7">
        <v>8377.87388357091</v>
      </c>
      <c r="BI7">
        <v>59.1178180164476</v>
      </c>
    </row>
    <row r="8" spans="1:61">
      <c r="A8" t="s">
        <v>79</v>
      </c>
      <c r="B8" t="s">
        <v>80</v>
      </c>
      <c r="C8">
        <v>109649</v>
      </c>
      <c r="D8">
        <v>109538</v>
      </c>
      <c r="E8">
        <v>6.12</v>
      </c>
      <c r="F8">
        <v>5.49</v>
      </c>
      <c r="G8">
        <v>23.3</v>
      </c>
      <c r="H8" t="s">
        <v>78</v>
      </c>
      <c r="I8">
        <v>4</v>
      </c>
      <c r="J8">
        <v>3612847</v>
      </c>
      <c r="K8">
        <v>109661953.807702</v>
      </c>
      <c r="L8">
        <v>0.0102181354072887</v>
      </c>
      <c r="M8">
        <v>2031</v>
      </c>
      <c r="N8">
        <v>4</v>
      </c>
      <c r="O8">
        <v>17</v>
      </c>
      <c r="P8">
        <v>2033</v>
      </c>
      <c r="Q8">
        <v>2</v>
      </c>
      <c r="R8">
        <v>11</v>
      </c>
      <c r="S8">
        <v>10093.6158545092</v>
      </c>
      <c r="T8">
        <v>-30565.4592728215</v>
      </c>
      <c r="U8">
        <v>-12097.0995206588</v>
      </c>
      <c r="V8">
        <v>9682.68066742933</v>
      </c>
      <c r="W8">
        <v>-28803.6379701147</v>
      </c>
      <c r="X8">
        <v>-6794.65234079288</v>
      </c>
      <c r="Y8">
        <v>5.602</v>
      </c>
      <c r="Z8">
        <v>4.78387104388386</v>
      </c>
      <c r="AA8">
        <v>1959.69712307843</v>
      </c>
      <c r="AB8">
        <v>162342.506630316</v>
      </c>
      <c r="AC8">
        <v>7.9984</v>
      </c>
      <c r="AD8">
        <v>245890.445357042</v>
      </c>
      <c r="AE8">
        <v>155419.955485349</v>
      </c>
      <c r="AF8">
        <v>9817.82653564657</v>
      </c>
      <c r="AG8">
        <v>70085.4639970875</v>
      </c>
      <c r="AH8">
        <v>90470.489871693</v>
      </c>
      <c r="AI8">
        <v>58.2103434460334</v>
      </c>
      <c r="AJ8">
        <v>165431748211.062</v>
      </c>
      <c r="AK8">
        <v>0.0995472496121719</v>
      </c>
      <c r="AL8">
        <v>14.5778609620496</v>
      </c>
      <c r="AM8">
        <v>-12.1280389407401</v>
      </c>
      <c r="AN8">
        <v>165.146237281121</v>
      </c>
      <c r="AO8">
        <v>20.3025467928072</v>
      </c>
      <c r="AP8">
        <v>12.6682548809931</v>
      </c>
      <c r="AQ8">
        <v>257299200.000623</v>
      </c>
      <c r="AR8">
        <v>0.00114104086330974</v>
      </c>
      <c r="AS8">
        <v>-8.91289443359208e-5</v>
      </c>
      <c r="AT8">
        <v>-0.000521579484738172</v>
      </c>
      <c r="AU8">
        <v>0.000711155004703692</v>
      </c>
      <c r="AV8">
        <v>-0.000192085252427415</v>
      </c>
      <c r="AW8">
        <v>-0.000932120973458181</v>
      </c>
      <c r="AX8">
        <f t="shared" si="0"/>
        <v>0.000429885858606048</v>
      </c>
      <c r="AY8">
        <f t="shared" si="1"/>
        <v>0.604489676319107</v>
      </c>
      <c r="AZ8">
        <f t="shared" si="4"/>
        <v>60.4489676319107</v>
      </c>
      <c r="BA8">
        <f t="shared" si="2"/>
        <v>0.000102956308091494</v>
      </c>
      <c r="BB8">
        <f t="shared" si="3"/>
        <v>-0.535992778156664</v>
      </c>
      <c r="BC8">
        <v>-143558563453.487</v>
      </c>
      <c r="BD8">
        <v>-38958296039.9994</v>
      </c>
      <c r="BE8">
        <v>-17749634309.6221</v>
      </c>
      <c r="BF8">
        <v>21852.3003730218</v>
      </c>
      <c r="BG8">
        <v>34928.4896345597</v>
      </c>
      <c r="BH8">
        <v>13.0761892615379</v>
      </c>
      <c r="BI8">
        <v>59.8389599187522</v>
      </c>
    </row>
    <row r="9" spans="1:61">
      <c r="A9" t="s">
        <v>81</v>
      </c>
      <c r="B9" t="s">
        <v>82</v>
      </c>
      <c r="C9">
        <v>203872</v>
      </c>
      <c r="D9">
        <v>188812</v>
      </c>
      <c r="E9">
        <v>13.79</v>
      </c>
      <c r="F9">
        <v>13.65</v>
      </c>
      <c r="G9">
        <v>21.9</v>
      </c>
      <c r="H9" t="s">
        <v>83</v>
      </c>
      <c r="I9">
        <v>4</v>
      </c>
      <c r="J9">
        <v>20308635</v>
      </c>
      <c r="K9">
        <v>204771943.518526</v>
      </c>
      <c r="L9">
        <v>0.00925280308115318</v>
      </c>
      <c r="M9">
        <v>2065</v>
      </c>
      <c r="N9">
        <v>1</v>
      </c>
      <c r="O9">
        <v>1</v>
      </c>
      <c r="P9">
        <v>2065</v>
      </c>
      <c r="Q9">
        <v>10</v>
      </c>
      <c r="R9">
        <v>14</v>
      </c>
      <c r="S9">
        <v>-19997.9638065642</v>
      </c>
      <c r="T9">
        <v>20324.7277836462</v>
      </c>
      <c r="U9">
        <v>8841.05248365426</v>
      </c>
      <c r="V9">
        <v>-10589.7446193204</v>
      </c>
      <c r="W9">
        <v>28080.8137473188</v>
      </c>
      <c r="X9">
        <v>12419.4602925436</v>
      </c>
      <c r="Y9">
        <v>12.707</v>
      </c>
      <c r="Z9">
        <v>0.660926198766755</v>
      </c>
      <c r="AA9">
        <v>7290.79770574945</v>
      </c>
      <c r="AB9">
        <v>2101669.04958683</v>
      </c>
      <c r="AC9">
        <v>23.0317</v>
      </c>
      <c r="AD9">
        <v>3772305.78108313</v>
      </c>
      <c r="AE9">
        <v>1706810.0396511</v>
      </c>
      <c r="AF9">
        <v>144400.725962157</v>
      </c>
      <c r="AG9">
        <v>1092343.97516073</v>
      </c>
      <c r="AH9">
        <v>2065495.74143203</v>
      </c>
      <c r="AI9">
        <v>121.014974920949</v>
      </c>
      <c r="AJ9">
        <v>174346428340.501</v>
      </c>
      <c r="AK9">
        <v>0.433800728330685</v>
      </c>
      <c r="AL9">
        <v>23.7248474446676</v>
      </c>
      <c r="AM9">
        <v>0.986744393074793</v>
      </c>
      <c r="AN9">
        <v>104.252082322352</v>
      </c>
      <c r="AO9">
        <v>94.1718680335249</v>
      </c>
      <c r="AP9">
        <v>95.7965216046941</v>
      </c>
      <c r="AQ9">
        <v>317692800.00024</v>
      </c>
      <c r="AR9">
        <v>-0.00849931740323587</v>
      </c>
      <c r="AS9">
        <v>0.00562244722813189</v>
      </c>
      <c r="AT9">
        <v>-8.77393129177808e-5</v>
      </c>
      <c r="AU9">
        <v>-0.00394024316463664</v>
      </c>
      <c r="AV9">
        <v>0.0100471210229625</v>
      </c>
      <c r="AW9">
        <v>0.000433114564269663</v>
      </c>
      <c r="AX9">
        <f t="shared" si="0"/>
        <v>-0.00455907423859923</v>
      </c>
      <c r="AY9">
        <f t="shared" si="1"/>
        <v>1.15705403146601</v>
      </c>
      <c r="AZ9">
        <f t="shared" si="4"/>
        <v>115.705403146601</v>
      </c>
      <c r="BA9">
        <f t="shared" si="2"/>
        <v>-0.00442467379483061</v>
      </c>
      <c r="BB9">
        <f t="shared" si="3"/>
        <v>-0.440392206356239</v>
      </c>
      <c r="BC9">
        <v>106706871349.802</v>
      </c>
      <c r="BD9">
        <v>91723911255.6632</v>
      </c>
      <c r="BE9">
        <v>39497851639.9379</v>
      </c>
      <c r="BF9">
        <v>2088868.29408316</v>
      </c>
      <c r="BG9">
        <v>4507927.41582243</v>
      </c>
      <c r="BH9">
        <v>2419.05912173927</v>
      </c>
      <c r="BI9">
        <v>115.807163553173</v>
      </c>
    </row>
    <row r="10" spans="1:61">
      <c r="A10" t="s">
        <v>84</v>
      </c>
      <c r="B10" t="s">
        <v>85</v>
      </c>
      <c r="C10">
        <v>233048</v>
      </c>
      <c r="D10">
        <v>232487</v>
      </c>
      <c r="E10">
        <v>21.1</v>
      </c>
      <c r="F10">
        <v>21.02</v>
      </c>
      <c r="G10">
        <v>19.6</v>
      </c>
      <c r="H10" t="s">
        <v>86</v>
      </c>
      <c r="I10">
        <v>4</v>
      </c>
      <c r="J10">
        <v>20152680</v>
      </c>
      <c r="K10">
        <v>233160804.599613</v>
      </c>
      <c r="L10">
        <v>0.01014496844867</v>
      </c>
      <c r="M10">
        <v>1905</v>
      </c>
      <c r="N10">
        <v>3</v>
      </c>
      <c r="O10">
        <v>8</v>
      </c>
      <c r="P10">
        <v>1906</v>
      </c>
      <c r="Q10">
        <v>2</v>
      </c>
      <c r="R10">
        <v>1</v>
      </c>
      <c r="S10">
        <v>-29185.2574042934</v>
      </c>
      <c r="T10">
        <v>-7084.01881602967</v>
      </c>
      <c r="U10">
        <v>-3192.67585548798</v>
      </c>
      <c r="V10">
        <v>-30570.3709059316</v>
      </c>
      <c r="W10">
        <v>10448.6531164801</v>
      </c>
      <c r="X10">
        <v>10389.6536780219</v>
      </c>
      <c r="Y10">
        <v>22.221</v>
      </c>
      <c r="Z10">
        <v>0.761125970508897</v>
      </c>
      <c r="AA10">
        <v>7061.6813415228</v>
      </c>
      <c r="AB10">
        <v>14114864.5830422</v>
      </c>
      <c r="AC10">
        <v>40.0116</v>
      </c>
      <c r="AD10">
        <v>21373941.2266059</v>
      </c>
      <c r="AE10">
        <v>11995642.501749</v>
      </c>
      <c r="AF10">
        <v>794415.696470074</v>
      </c>
      <c r="AG10">
        <v>5555457.84392181</v>
      </c>
      <c r="AH10">
        <v>9378298.7248569</v>
      </c>
      <c r="AI10">
        <v>78.1808787940249</v>
      </c>
      <c r="AJ10">
        <v>220048282853.152</v>
      </c>
      <c r="AK10">
        <v>0.641399550388618</v>
      </c>
      <c r="AL10">
        <v>23.9269812620798</v>
      </c>
      <c r="AM10">
        <v>27.5820931393626</v>
      </c>
      <c r="AN10">
        <v>135.678313410078</v>
      </c>
      <c r="AO10">
        <v>102.947151702791</v>
      </c>
      <c r="AP10">
        <v>100.286228237101</v>
      </c>
      <c r="AQ10">
        <v>281231999.9991</v>
      </c>
      <c r="AR10">
        <v>-0.0154142846924457</v>
      </c>
      <c r="AS10">
        <v>0.00853128918112115</v>
      </c>
      <c r="AT10">
        <v>-0.00240453465680627</v>
      </c>
      <c r="AU10">
        <v>-0.00871378386963606</v>
      </c>
      <c r="AV10">
        <v>0.0151426387643262</v>
      </c>
      <c r="AW10">
        <v>-0.00242993096664412</v>
      </c>
      <c r="AX10">
        <f t="shared" si="0"/>
        <v>-0.00670050082280964</v>
      </c>
      <c r="AY10">
        <f t="shared" si="1"/>
        <v>0.768954213583162</v>
      </c>
      <c r="AZ10">
        <f t="shared" si="4"/>
        <v>76.8954213583162</v>
      </c>
      <c r="BA10">
        <f t="shared" si="2"/>
        <v>-0.00661134958320505</v>
      </c>
      <c r="BB10">
        <f t="shared" si="3"/>
        <v>-0.436604853757748</v>
      </c>
      <c r="BC10">
        <v>-32510622761.7436</v>
      </c>
      <c r="BD10">
        <v>135077882057.358</v>
      </c>
      <c r="BE10">
        <v>59801821408.8392</v>
      </c>
      <c r="BF10">
        <v>8156206.68222462</v>
      </c>
      <c r="BG10">
        <v>14424007.4096359</v>
      </c>
      <c r="BH10">
        <v>6267.80072741133</v>
      </c>
      <c r="BI10">
        <v>76.8470070905777</v>
      </c>
    </row>
    <row r="11" spans="1:61">
      <c r="A11" t="s">
        <v>87</v>
      </c>
      <c r="B11" t="s">
        <v>88</v>
      </c>
      <c r="C11">
        <v>332741</v>
      </c>
      <c r="D11">
        <v>329813</v>
      </c>
      <c r="E11">
        <v>18.6</v>
      </c>
      <c r="F11">
        <v>18.54</v>
      </c>
      <c r="G11">
        <v>20.7</v>
      </c>
      <c r="H11" t="s">
        <v>89</v>
      </c>
      <c r="I11">
        <v>4</v>
      </c>
      <c r="J11">
        <v>3305002</v>
      </c>
      <c r="K11">
        <v>332958764.982853</v>
      </c>
      <c r="L11">
        <v>0.00681728369203973</v>
      </c>
      <c r="M11">
        <v>2056</v>
      </c>
      <c r="N11">
        <v>8</v>
      </c>
      <c r="O11">
        <v>9</v>
      </c>
      <c r="P11">
        <v>2057</v>
      </c>
      <c r="Q11">
        <v>6</v>
      </c>
      <c r="R11">
        <v>20</v>
      </c>
      <c r="S11">
        <v>27635.522698073</v>
      </c>
      <c r="T11">
        <v>-8952.59154499648</v>
      </c>
      <c r="U11">
        <v>-3946.12813505792</v>
      </c>
      <c r="V11">
        <v>23017.1972570022</v>
      </c>
      <c r="W11">
        <v>-27832.0773979441</v>
      </c>
      <c r="X11">
        <v>-7566.04270208672</v>
      </c>
      <c r="Y11">
        <v>19.7703742358075</v>
      </c>
      <c r="Z11">
        <v>0.527766558694848</v>
      </c>
      <c r="AA11">
        <v>7606.82439362056</v>
      </c>
      <c r="AB11">
        <v>25294577.7999372</v>
      </c>
      <c r="AC11">
        <v>32.2283483257586</v>
      </c>
      <c r="AD11">
        <v>33133116.2658341</v>
      </c>
      <c r="AE11">
        <v>21136771.1693854</v>
      </c>
      <c r="AF11">
        <v>2124670.71154973</v>
      </c>
      <c r="AG11">
        <v>8233375.68482536</v>
      </c>
      <c r="AH11">
        <v>11996345.0964487</v>
      </c>
      <c r="AI11">
        <v>56.7558072153624</v>
      </c>
      <c r="AJ11">
        <v>374548792818.119</v>
      </c>
      <c r="AK11">
        <v>0.714271742293145</v>
      </c>
      <c r="AL11">
        <v>21.6113010237129</v>
      </c>
      <c r="AM11">
        <v>-18.4845207297683</v>
      </c>
      <c r="AN11">
        <v>150.983746099545</v>
      </c>
      <c r="AO11">
        <v>74.8993299079627</v>
      </c>
      <c r="AP11">
        <v>72.3015887108673</v>
      </c>
      <c r="AQ11">
        <v>250473600.000578</v>
      </c>
      <c r="AR11">
        <v>-0.0159537021067112</v>
      </c>
      <c r="AS11">
        <v>0.00762068490431774</v>
      </c>
      <c r="AT11">
        <v>-0.00184935033637776</v>
      </c>
      <c r="AU11">
        <v>-0.0103053962845442</v>
      </c>
      <c r="AV11">
        <v>0.0135316914254202</v>
      </c>
      <c r="AW11">
        <v>-0.00333604694914929</v>
      </c>
      <c r="AX11">
        <f t="shared" si="0"/>
        <v>-0.005648305822167</v>
      </c>
      <c r="AY11">
        <f t="shared" si="1"/>
        <v>0.548092054513052</v>
      </c>
      <c r="AZ11">
        <f t="shared" si="4"/>
        <v>54.8092054513052</v>
      </c>
      <c r="BA11">
        <f t="shared" si="2"/>
        <v>-0.00591100652110246</v>
      </c>
      <c r="BB11">
        <f t="shared" si="3"/>
        <v>-0.436826878123915</v>
      </c>
      <c r="BC11">
        <v>-54848434064.5487</v>
      </c>
      <c r="BD11">
        <v>-132983235525.503</v>
      </c>
      <c r="BE11">
        <v>-56853227490.1696</v>
      </c>
      <c r="BF11">
        <v>14876216.7799199</v>
      </c>
      <c r="BG11">
        <v>23027181.3019531</v>
      </c>
      <c r="BH11">
        <v>8150.96452203321</v>
      </c>
      <c r="BI11">
        <v>54.7919181510953</v>
      </c>
    </row>
    <row r="12" spans="1:61">
      <c r="A12" t="s">
        <v>90</v>
      </c>
      <c r="B12" t="s">
        <v>91</v>
      </c>
      <c r="C12">
        <v>89089</v>
      </c>
      <c r="D12">
        <v>56047</v>
      </c>
      <c r="E12">
        <v>19.65</v>
      </c>
      <c r="F12">
        <v>19.42</v>
      </c>
      <c r="G12">
        <v>24.5</v>
      </c>
      <c r="H12" t="s">
        <v>92</v>
      </c>
      <c r="I12">
        <v>3</v>
      </c>
      <c r="J12">
        <v>54132423</v>
      </c>
      <c r="K12">
        <v>91062126.9868516</v>
      </c>
      <c r="L12">
        <v>0.0293723963870217</v>
      </c>
      <c r="M12">
        <v>2088</v>
      </c>
      <c r="N12">
        <v>4</v>
      </c>
      <c r="O12">
        <v>10</v>
      </c>
      <c r="P12">
        <v>2089</v>
      </c>
      <c r="Q12">
        <v>2</v>
      </c>
      <c r="R12">
        <v>2</v>
      </c>
      <c r="S12">
        <v>208.19161334169</v>
      </c>
      <c r="T12">
        <v>-26308.3939871367</v>
      </c>
      <c r="U12">
        <v>-10699.1563078485</v>
      </c>
      <c r="V12">
        <v>3490.2771681592</v>
      </c>
      <c r="W12">
        <v>-16311.6733875538</v>
      </c>
      <c r="X12">
        <v>-27599.0143982593</v>
      </c>
      <c r="Y12">
        <v>19.9075792554316</v>
      </c>
      <c r="Z12">
        <v>1.71622206505807</v>
      </c>
      <c r="AA12">
        <v>5208.70359455973</v>
      </c>
      <c r="AB12">
        <v>5137073.93036665</v>
      </c>
      <c r="AC12">
        <v>37.6526753691755</v>
      </c>
      <c r="AD12">
        <v>7907606.8207452</v>
      </c>
      <c r="AE12">
        <v>3988219.15902036</v>
      </c>
      <c r="AF12">
        <v>860672.438665239</v>
      </c>
      <c r="AG12">
        <v>2528285.18174349</v>
      </c>
      <c r="AH12">
        <v>3919387.66172484</v>
      </c>
      <c r="AI12">
        <v>98.2741295161815</v>
      </c>
      <c r="AJ12">
        <v>178668502415.263</v>
      </c>
      <c r="AK12">
        <v>0.179518052525662</v>
      </c>
      <c r="AL12">
        <v>59.293807237073</v>
      </c>
      <c r="AM12">
        <v>1.38242584378335</v>
      </c>
      <c r="AN12">
        <v>114.726681642082</v>
      </c>
      <c r="AO12">
        <v>25.9883408888732</v>
      </c>
      <c r="AP12">
        <v>27.0892098681936</v>
      </c>
      <c r="AQ12">
        <v>288230400.000815</v>
      </c>
      <c r="AR12">
        <v>-0.0102400361849309</v>
      </c>
      <c r="AS12">
        <v>0.000238936205497868</v>
      </c>
      <c r="AT12">
        <v>0.00547323685541714</v>
      </c>
      <c r="AU12">
        <v>-0.00526600092711109</v>
      </c>
      <c r="AV12">
        <v>-0.00199983420193304</v>
      </c>
      <c r="AW12">
        <v>0.0100994536069312</v>
      </c>
      <c r="AX12">
        <f t="shared" si="0"/>
        <v>-0.00497403525781981</v>
      </c>
      <c r="AY12">
        <f t="shared" si="1"/>
        <v>0.944556472106158</v>
      </c>
      <c r="AZ12">
        <f t="shared" si="4"/>
        <v>94.4556472106158</v>
      </c>
      <c r="BA12">
        <f t="shared" si="2"/>
        <v>0.00223877040743091</v>
      </c>
      <c r="BB12">
        <f t="shared" si="3"/>
        <v>-1.11947800736027</v>
      </c>
      <c r="BC12">
        <v>-148729429447.167</v>
      </c>
      <c r="BD12">
        <v>-5757447614.43989</v>
      </c>
      <c r="BE12">
        <v>-3649745336.4532</v>
      </c>
      <c r="BF12">
        <v>386037.370248536</v>
      </c>
      <c r="BG12">
        <v>750075.659619053</v>
      </c>
      <c r="BH12">
        <v>364.038289370517</v>
      </c>
      <c r="BI12">
        <v>94.3013079630463</v>
      </c>
    </row>
    <row r="13" spans="1:61">
      <c r="A13" t="s">
        <v>93</v>
      </c>
      <c r="B13" t="s">
        <v>94</v>
      </c>
      <c r="C13">
        <v>91682</v>
      </c>
      <c r="D13">
        <v>60168</v>
      </c>
      <c r="E13">
        <v>9.03</v>
      </c>
      <c r="F13">
        <v>8.53</v>
      </c>
      <c r="G13">
        <v>24.5</v>
      </c>
      <c r="H13" t="s">
        <v>92</v>
      </c>
      <c r="I13">
        <v>3</v>
      </c>
      <c r="J13">
        <v>3409434</v>
      </c>
      <c r="K13">
        <v>92643053.741104</v>
      </c>
      <c r="L13">
        <v>0.0515028945403454</v>
      </c>
      <c r="M13">
        <v>1958</v>
      </c>
      <c r="N13">
        <v>6</v>
      </c>
      <c r="O13">
        <v>10</v>
      </c>
      <c r="P13">
        <v>1959</v>
      </c>
      <c r="Q13">
        <v>8</v>
      </c>
      <c r="R13">
        <v>19</v>
      </c>
      <c r="S13">
        <v>9756.5140208272</v>
      </c>
      <c r="T13">
        <v>-25842.8517347782</v>
      </c>
      <c r="U13">
        <v>-10700.8396446342</v>
      </c>
      <c r="V13">
        <v>10280.289838186</v>
      </c>
      <c r="W13">
        <v>-22630.3901972742</v>
      </c>
      <c r="X13">
        <v>-7774.27098820956</v>
      </c>
      <c r="Y13">
        <v>4.37710570326557</v>
      </c>
      <c r="Z13">
        <v>2.95891272881144</v>
      </c>
      <c r="AA13">
        <v>3505.50135990693</v>
      </c>
      <c r="AB13">
        <v>799492.370146379</v>
      </c>
      <c r="AC13">
        <v>5.19659141010082</v>
      </c>
      <c r="AD13">
        <v>891684.927903217</v>
      </c>
      <c r="AE13">
        <v>701979.402382461</v>
      </c>
      <c r="AF13">
        <v>32284.3239727543</v>
      </c>
      <c r="AG13">
        <v>147729.151675579</v>
      </c>
      <c r="AH13">
        <v>189705.525520756</v>
      </c>
      <c r="AI13">
        <v>27.024372065179</v>
      </c>
      <c r="AJ13">
        <v>145140647956.587</v>
      </c>
      <c r="AK13">
        <v>0.265243982820168</v>
      </c>
      <c r="AL13">
        <v>20.0984516303613</v>
      </c>
      <c r="AM13">
        <v>-6.8355343774876</v>
      </c>
      <c r="AN13">
        <v>9.12241749125029</v>
      </c>
      <c r="AO13">
        <v>135.87031260199</v>
      </c>
      <c r="AP13">
        <v>110.082315201108</v>
      </c>
      <c r="AQ13">
        <v>273888000.002705</v>
      </c>
      <c r="AR13">
        <v>0.00181803977227487</v>
      </c>
      <c r="AS13">
        <v>-0.000485399492677224</v>
      </c>
      <c r="AT13">
        <v>-0.000337617788733734</v>
      </c>
      <c r="AU13">
        <v>0.00142192643514778</v>
      </c>
      <c r="AV13">
        <v>-0.000861748841088297</v>
      </c>
      <c r="AW13">
        <v>-0.000440517191789212</v>
      </c>
      <c r="AX13">
        <f t="shared" si="0"/>
        <v>0.00039611333712709</v>
      </c>
      <c r="AY13">
        <f t="shared" si="1"/>
        <v>0.278575126909376</v>
      </c>
      <c r="AZ13">
        <f t="shared" si="4"/>
        <v>27.8575126909376</v>
      </c>
      <c r="BA13">
        <f t="shared" si="2"/>
        <v>0.000376349348411073</v>
      </c>
      <c r="BB13">
        <f t="shared" si="3"/>
        <v>-0.436727420411478</v>
      </c>
      <c r="BC13">
        <v>-163772626625.809</v>
      </c>
      <c r="BD13">
        <v>-26041370908.3087</v>
      </c>
      <c r="BE13">
        <v>-16593785360.7588</v>
      </c>
      <c r="BF13">
        <v>285663.849359376</v>
      </c>
      <c r="BG13">
        <v>363591.200201416</v>
      </c>
      <c r="BH13">
        <v>77.9273508420399</v>
      </c>
      <c r="BI13">
        <v>27.2793883499079</v>
      </c>
    </row>
    <row r="14" spans="1:61">
      <c r="A14" t="s">
        <v>95</v>
      </c>
      <c r="B14" t="s">
        <v>96</v>
      </c>
      <c r="C14">
        <v>61250</v>
      </c>
      <c r="D14">
        <v>61248</v>
      </c>
      <c r="E14">
        <v>9.5</v>
      </c>
      <c r="F14">
        <v>8.79</v>
      </c>
      <c r="G14">
        <v>25.1</v>
      </c>
      <c r="H14" t="s">
        <v>97</v>
      </c>
      <c r="I14">
        <v>3</v>
      </c>
      <c r="J14">
        <v>3838837</v>
      </c>
      <c r="K14">
        <v>62811434.8116697</v>
      </c>
      <c r="L14">
        <v>0.043511481401356</v>
      </c>
      <c r="M14">
        <v>2008</v>
      </c>
      <c r="N14">
        <v>10</v>
      </c>
      <c r="O14">
        <v>17</v>
      </c>
      <c r="P14">
        <v>2009</v>
      </c>
      <c r="Q14">
        <v>6</v>
      </c>
      <c r="R14">
        <v>30</v>
      </c>
      <c r="S14">
        <v>9998.09575505287</v>
      </c>
      <c r="T14">
        <v>24656.0806863755</v>
      </c>
      <c r="U14">
        <v>10035.4984583021</v>
      </c>
      <c r="V14">
        <v>513.671359569289</v>
      </c>
      <c r="W14">
        <v>27464.6226020135</v>
      </c>
      <c r="X14">
        <v>16426.3456616075</v>
      </c>
      <c r="Y14">
        <v>11.7764655895365</v>
      </c>
      <c r="Z14">
        <v>2.3667152704633</v>
      </c>
      <c r="AA14">
        <v>4233.56307639371</v>
      </c>
      <c r="AB14">
        <v>1103765.43563142</v>
      </c>
      <c r="AC14">
        <v>21.4381543905998</v>
      </c>
      <c r="AD14">
        <v>1742148.53854768</v>
      </c>
      <c r="AE14">
        <v>788625.576238427</v>
      </c>
      <c r="AF14">
        <v>67050.2639555696</v>
      </c>
      <c r="AG14">
        <v>538594.38534676</v>
      </c>
      <c r="AH14">
        <v>953522.962309253</v>
      </c>
      <c r="AI14">
        <v>120.909464648274</v>
      </c>
      <c r="AJ14">
        <v>166106326506.323</v>
      </c>
      <c r="AK14">
        <v>0.276913659284157</v>
      </c>
      <c r="AL14">
        <v>30.979175158783</v>
      </c>
      <c r="AM14">
        <v>-6.17441718947988</v>
      </c>
      <c r="AN14">
        <v>58.3000842405414</v>
      </c>
      <c r="AO14">
        <v>78.843508585126</v>
      </c>
      <c r="AP14">
        <v>87.7070197810756</v>
      </c>
      <c r="AQ14">
        <v>257644802.998531</v>
      </c>
      <c r="AR14">
        <v>-0.0048275999041109</v>
      </c>
      <c r="AS14">
        <v>-0.00261095462726429</v>
      </c>
      <c r="AT14">
        <v>-0.00125814198632434</v>
      </c>
      <c r="AU14">
        <v>-0.00224305023264688</v>
      </c>
      <c r="AV14">
        <v>-0.00480505811891682</v>
      </c>
      <c r="AW14">
        <v>-0.00146459483808833</v>
      </c>
      <c r="AX14">
        <f t="shared" ref="AX14:AX27" si="5">AR14-AU14</f>
        <v>-0.00258454967146402</v>
      </c>
      <c r="AY14">
        <f t="shared" ref="AY14:AY27" si="6">AX14/AU14</f>
        <v>1.15224778912515</v>
      </c>
      <c r="AZ14">
        <f t="shared" si="4"/>
        <v>115.224778912515</v>
      </c>
      <c r="BA14">
        <f t="shared" ref="BA14:BA27" si="7">AS14-AV14</f>
        <v>0.00219410349165253</v>
      </c>
      <c r="BB14">
        <f t="shared" ref="BB14:BB27" si="8">BA14/AV14</f>
        <v>-0.456623715541475</v>
      </c>
      <c r="BC14">
        <v>140140758533.588</v>
      </c>
      <c r="BD14">
        <v>-37135120742.777</v>
      </c>
      <c r="BE14">
        <v>-13116077150.5204</v>
      </c>
      <c r="BF14">
        <v>547479.000588532</v>
      </c>
      <c r="BG14">
        <v>1172381.41085586</v>
      </c>
      <c r="BH14">
        <v>624.902410267323</v>
      </c>
      <c r="BI14">
        <v>114.141804451963</v>
      </c>
    </row>
    <row r="15" spans="1:61">
      <c r="A15" t="s">
        <v>98</v>
      </c>
      <c r="B15" t="s">
        <v>99</v>
      </c>
      <c r="C15">
        <v>69732</v>
      </c>
      <c r="D15">
        <v>69729</v>
      </c>
      <c r="E15">
        <v>7.27</v>
      </c>
      <c r="F15">
        <v>6.44</v>
      </c>
      <c r="G15">
        <v>25.9</v>
      </c>
      <c r="H15" t="s">
        <v>100</v>
      </c>
      <c r="I15">
        <v>3</v>
      </c>
      <c r="J15">
        <v>3798991</v>
      </c>
      <c r="K15">
        <v>70616418.754514</v>
      </c>
      <c r="L15">
        <v>0.0397128091963169</v>
      </c>
      <c r="M15">
        <v>2008</v>
      </c>
      <c r="N15">
        <v>2</v>
      </c>
      <c r="O15">
        <v>25</v>
      </c>
      <c r="P15">
        <v>2011</v>
      </c>
      <c r="Q15">
        <v>1</v>
      </c>
      <c r="R15">
        <v>10</v>
      </c>
      <c r="S15">
        <v>-23639.2703328392</v>
      </c>
      <c r="T15">
        <v>-24873.5234873737</v>
      </c>
      <c r="U15">
        <v>-12058.0045321391</v>
      </c>
      <c r="V15">
        <v>-19624.6040821316</v>
      </c>
      <c r="W15">
        <v>-22389.2311710449</v>
      </c>
      <c r="X15">
        <v>-12869.7721875116</v>
      </c>
      <c r="Y15">
        <v>4.79043005834027</v>
      </c>
      <c r="Z15">
        <v>6.87465743855276</v>
      </c>
      <c r="AA15">
        <v>1006.55860114292</v>
      </c>
      <c r="AB15">
        <v>477314.736930966</v>
      </c>
      <c r="AC15">
        <v>4.55462751418922</v>
      </c>
      <c r="AD15">
        <v>530432.907933393</v>
      </c>
      <c r="AE15">
        <v>410743.260444352</v>
      </c>
      <c r="AF15">
        <v>36538.7599065715</v>
      </c>
      <c r="AG15">
        <v>102039.150581213</v>
      </c>
      <c r="AH15">
        <v>119689.647489041</v>
      </c>
      <c r="AI15">
        <v>29.1397714863434</v>
      </c>
      <c r="AJ15">
        <v>188383548788.677</v>
      </c>
      <c r="AK15">
        <v>0.260618759650988</v>
      </c>
      <c r="AL15">
        <v>27.6097729420965</v>
      </c>
      <c r="AM15">
        <v>-6.9774195993948</v>
      </c>
      <c r="AN15">
        <v>137.656191522088</v>
      </c>
      <c r="AO15">
        <v>51.5678778874096</v>
      </c>
      <c r="AP15">
        <v>44.3544451092479</v>
      </c>
      <c r="AQ15">
        <v>223516803.000805</v>
      </c>
      <c r="AR15">
        <v>0.00057476979138432</v>
      </c>
      <c r="AS15">
        <v>-0.000125943098704506</v>
      </c>
      <c r="AT15">
        <v>0.00011469626410078</v>
      </c>
      <c r="AU15">
        <v>0.000438652210834488</v>
      </c>
      <c r="AV15">
        <v>-0.0002473755330804</v>
      </c>
      <c r="AW15">
        <v>0.000252846610053411</v>
      </c>
      <c r="AX15">
        <f t="shared" si="5"/>
        <v>0.000136117580549832</v>
      </c>
      <c r="AY15">
        <f t="shared" si="6"/>
        <v>0.310308661823186</v>
      </c>
      <c r="AZ15">
        <f t="shared" si="4"/>
        <v>31.0308661823186</v>
      </c>
      <c r="BA15">
        <f t="shared" si="7"/>
        <v>0.000121432434375894</v>
      </c>
      <c r="BB15">
        <f t="shared" si="8"/>
        <v>-0.490882961883005</v>
      </c>
      <c r="BC15">
        <v>-102379474589.844</v>
      </c>
      <c r="BD15">
        <v>101168029346.02</v>
      </c>
      <c r="BE15">
        <v>46014945637.7948</v>
      </c>
      <c r="BF15">
        <v>73549.7434003984</v>
      </c>
      <c r="BG15">
        <v>96255.7927072898</v>
      </c>
      <c r="BH15">
        <v>22.7060493068915</v>
      </c>
      <c r="BI15">
        <v>30.8716907185953</v>
      </c>
    </row>
    <row r="16" spans="1:61">
      <c r="A16" t="s">
        <v>101</v>
      </c>
      <c r="B16" t="s">
        <v>102</v>
      </c>
      <c r="C16">
        <v>72228</v>
      </c>
      <c r="D16">
        <v>72227</v>
      </c>
      <c r="E16">
        <v>8.82</v>
      </c>
      <c r="F16">
        <v>8.17</v>
      </c>
      <c r="G16">
        <v>25.8</v>
      </c>
      <c r="H16" t="s">
        <v>103</v>
      </c>
      <c r="I16">
        <v>3</v>
      </c>
      <c r="J16">
        <v>3448992</v>
      </c>
      <c r="K16">
        <v>72721002.6180367</v>
      </c>
      <c r="L16">
        <v>0.0460753771595223</v>
      </c>
      <c r="M16">
        <v>2002</v>
      </c>
      <c r="N16">
        <v>3</v>
      </c>
      <c r="O16">
        <v>10</v>
      </c>
      <c r="P16">
        <v>2002</v>
      </c>
      <c r="Q16">
        <v>12</v>
      </c>
      <c r="R16">
        <v>1</v>
      </c>
      <c r="S16">
        <v>-8709.69032537394</v>
      </c>
      <c r="T16">
        <v>-22977.885253501</v>
      </c>
      <c r="U16">
        <v>-10468.9108053646</v>
      </c>
      <c r="V16">
        <v>-9365.48616146566</v>
      </c>
      <c r="W16">
        <v>-31834.4427084143</v>
      </c>
      <c r="X16">
        <v>-5452.49187906836</v>
      </c>
      <c r="Y16">
        <v>10.1996635716537</v>
      </c>
      <c r="Z16">
        <v>3.41207470467421</v>
      </c>
      <c r="AA16">
        <v>3034.14102005448</v>
      </c>
      <c r="AB16">
        <v>2219103.89096533</v>
      </c>
      <c r="AC16">
        <v>14.3657459924837</v>
      </c>
      <c r="AD16">
        <v>2574630.40893298</v>
      </c>
      <c r="AE16">
        <v>2067989.97054612</v>
      </c>
      <c r="AF16">
        <v>99639.8824619753</v>
      </c>
      <c r="AG16">
        <v>481651.680662148</v>
      </c>
      <c r="AH16">
        <v>506640.43838686</v>
      </c>
      <c r="AI16">
        <v>24.499172897491</v>
      </c>
      <c r="AJ16">
        <v>201519901509.049</v>
      </c>
      <c r="AK16">
        <v>0.264238423448149</v>
      </c>
      <c r="AL16">
        <v>11.5942017778478</v>
      </c>
      <c r="AM16">
        <v>20.3918699038633</v>
      </c>
      <c r="AN16">
        <v>79.1985505232424</v>
      </c>
      <c r="AO16">
        <v>3.5229761899776</v>
      </c>
      <c r="AP16">
        <v>4.85842696046146</v>
      </c>
      <c r="AQ16">
        <v>197251202.002322</v>
      </c>
      <c r="AR16">
        <v>-0.00363394168551793</v>
      </c>
      <c r="AS16">
        <v>-0.000238054069443317</v>
      </c>
      <c r="AT16">
        <v>-0.00115624120866458</v>
      </c>
      <c r="AU16">
        <v>-0.00293530098049495</v>
      </c>
      <c r="AV16">
        <v>-0.000381259655495287</v>
      </c>
      <c r="AW16">
        <v>-0.00190937864426865</v>
      </c>
      <c r="AX16">
        <f t="shared" si="5"/>
        <v>-0.00069864070502298</v>
      </c>
      <c r="AY16">
        <f t="shared" si="6"/>
        <v>0.238013310957017</v>
      </c>
      <c r="AZ16">
        <f t="shared" si="4"/>
        <v>23.8013310957017</v>
      </c>
      <c r="BA16">
        <f t="shared" si="7"/>
        <v>0.00014320558605197</v>
      </c>
      <c r="BB16">
        <f t="shared" si="8"/>
        <v>-0.375611696616403</v>
      </c>
      <c r="BC16">
        <v>-141539138791.365</v>
      </c>
      <c r="BD16">
        <v>40583191138.9669</v>
      </c>
      <c r="BE16">
        <v>17922740320.4729</v>
      </c>
      <c r="BF16">
        <v>97616.9959631236</v>
      </c>
      <c r="BG16">
        <v>120827.897462009</v>
      </c>
      <c r="BH16">
        <v>23.2109014988854</v>
      </c>
      <c r="BI16">
        <v>23.7775207789161</v>
      </c>
    </row>
    <row r="17" spans="1:61">
      <c r="A17" t="s">
        <v>104</v>
      </c>
      <c r="B17" t="s">
        <v>105</v>
      </c>
      <c r="C17">
        <v>86569</v>
      </c>
      <c r="D17">
        <v>86566</v>
      </c>
      <c r="E17">
        <v>10.27</v>
      </c>
      <c r="F17">
        <v>9.81</v>
      </c>
      <c r="G17">
        <v>25.1</v>
      </c>
      <c r="H17" t="s">
        <v>106</v>
      </c>
      <c r="I17">
        <v>3</v>
      </c>
      <c r="J17">
        <v>3757728</v>
      </c>
      <c r="K17">
        <v>87859963.0152686</v>
      </c>
      <c r="L17">
        <v>0.0348857183462321</v>
      </c>
      <c r="M17">
        <v>2013</v>
      </c>
      <c r="N17">
        <v>11</v>
      </c>
      <c r="O17">
        <v>25</v>
      </c>
      <c r="P17">
        <v>2014</v>
      </c>
      <c r="Q17">
        <v>2</v>
      </c>
      <c r="R17">
        <v>21</v>
      </c>
      <c r="S17">
        <v>-10212.9005006066</v>
      </c>
      <c r="T17">
        <v>-28406.8339400247</v>
      </c>
      <c r="U17">
        <v>-12318.479638931</v>
      </c>
      <c r="V17">
        <v>-19251.3485578475</v>
      </c>
      <c r="W17">
        <v>-20807.7802336413</v>
      </c>
      <c r="X17">
        <v>-18869.4194508004</v>
      </c>
      <c r="Y17">
        <v>13.5038503003653</v>
      </c>
      <c r="Z17">
        <v>2.09711334323672</v>
      </c>
      <c r="AA17">
        <v>4613.35647798957</v>
      </c>
      <c r="AB17">
        <v>305467.384401381</v>
      </c>
      <c r="AC17">
        <v>23.2451489377983</v>
      </c>
      <c r="AD17">
        <v>592065.522342532</v>
      </c>
      <c r="AE17">
        <v>227379.830147876</v>
      </c>
      <c r="AF17">
        <v>55786.4361458161</v>
      </c>
      <c r="AG17">
        <v>196458.310025465</v>
      </c>
      <c r="AH17">
        <v>364685.692194656</v>
      </c>
      <c r="AI17">
        <v>160.386122180443</v>
      </c>
      <c r="AJ17">
        <v>145419895272.877</v>
      </c>
      <c r="AK17">
        <v>0.214146170968871</v>
      </c>
      <c r="AL17">
        <v>38.1658154050343</v>
      </c>
      <c r="AM17">
        <v>-10.6539437494049</v>
      </c>
      <c r="AN17">
        <v>42.6817453004442</v>
      </c>
      <c r="AO17">
        <v>67.1171974245789</v>
      </c>
      <c r="AP17">
        <v>113.824842145583</v>
      </c>
      <c r="AQ17">
        <v>79401600.9974442</v>
      </c>
      <c r="AR17">
        <v>-0.00534048210291773</v>
      </c>
      <c r="AS17">
        <v>0.00285460950795493</v>
      </c>
      <c r="AT17">
        <v>0.00268205903290693</v>
      </c>
      <c r="AU17">
        <v>-0.00186976645794865</v>
      </c>
      <c r="AV17">
        <v>0.00529028976077269</v>
      </c>
      <c r="AW17">
        <v>0.00421433347438432</v>
      </c>
      <c r="AX17">
        <f t="shared" si="5"/>
        <v>-0.00347071564496908</v>
      </c>
      <c r="AY17">
        <f t="shared" si="6"/>
        <v>1.8562294933758</v>
      </c>
      <c r="AZ17">
        <f t="shared" si="4"/>
        <v>185.62294933758</v>
      </c>
      <c r="BA17">
        <f t="shared" si="7"/>
        <v>-0.00243568025281776</v>
      </c>
      <c r="BB17">
        <f t="shared" si="8"/>
        <v>-0.460405830863603</v>
      </c>
      <c r="BC17">
        <v>-115916203594.876</v>
      </c>
      <c r="BD17">
        <v>49963085382.7227</v>
      </c>
      <c r="BE17">
        <v>21748683338.8778</v>
      </c>
      <c r="BF17">
        <v>86590.7419554542</v>
      </c>
      <c r="BG17">
        <v>284289.858083152</v>
      </c>
      <c r="BH17">
        <v>197.699116127698</v>
      </c>
      <c r="BI17">
        <v>228.314380571312</v>
      </c>
    </row>
    <row r="18" spans="1:61">
      <c r="A18" t="s">
        <v>107</v>
      </c>
      <c r="B18" t="s">
        <v>108</v>
      </c>
      <c r="C18">
        <v>116731</v>
      </c>
      <c r="D18">
        <v>115925</v>
      </c>
      <c r="E18">
        <v>8.69</v>
      </c>
      <c r="F18">
        <v>8.29</v>
      </c>
      <c r="G18">
        <v>25.4</v>
      </c>
      <c r="H18" t="s">
        <v>109</v>
      </c>
      <c r="I18">
        <v>3</v>
      </c>
      <c r="J18">
        <v>3825551</v>
      </c>
      <c r="K18">
        <v>117677598.536423</v>
      </c>
      <c r="L18">
        <v>0.0330068313143488</v>
      </c>
      <c r="M18">
        <v>2049</v>
      </c>
      <c r="N18">
        <v>7</v>
      </c>
      <c r="O18">
        <v>23</v>
      </c>
      <c r="P18">
        <v>2050</v>
      </c>
      <c r="Q18">
        <v>7</v>
      </c>
      <c r="R18">
        <v>24</v>
      </c>
      <c r="S18">
        <v>29676.8625320311</v>
      </c>
      <c r="T18">
        <v>3461.30424460772</v>
      </c>
      <c r="U18">
        <v>1604.93907062942</v>
      </c>
      <c r="V18">
        <v>34338.2146533251</v>
      </c>
      <c r="W18">
        <v>4615.94994322927</v>
      </c>
      <c r="X18">
        <v>7654.49208197564</v>
      </c>
      <c r="Y18">
        <v>7.72389163085071</v>
      </c>
      <c r="Z18">
        <v>0.676492910364815</v>
      </c>
      <c r="AA18">
        <v>7254.72119238957</v>
      </c>
      <c r="AB18">
        <v>3237836.41341329</v>
      </c>
      <c r="AC18">
        <v>9.43575296705356</v>
      </c>
      <c r="AD18">
        <v>3728484.85813095</v>
      </c>
      <c r="AE18">
        <v>2998713.22707103</v>
      </c>
      <c r="AF18">
        <v>146518.07656369</v>
      </c>
      <c r="AG18">
        <v>692922.536492869</v>
      </c>
      <c r="AH18">
        <v>729771.63105992</v>
      </c>
      <c r="AI18">
        <v>24.3361594057033</v>
      </c>
      <c r="AJ18">
        <v>273042595433.88</v>
      </c>
      <c r="AK18">
        <v>0.449819555906981</v>
      </c>
      <c r="AL18">
        <v>25.8345679245262</v>
      </c>
      <c r="AM18">
        <v>-19.4929573554926</v>
      </c>
      <c r="AN18">
        <v>34.129998584005</v>
      </c>
      <c r="AO18">
        <v>16.2179364940307</v>
      </c>
      <c r="AP18">
        <v>16.673050187536</v>
      </c>
      <c r="AQ18">
        <v>155606400.0007</v>
      </c>
      <c r="AR18">
        <v>-0.00662727771669248</v>
      </c>
      <c r="AS18">
        <v>-0.00102674193953567</v>
      </c>
      <c r="AT18">
        <v>-0.00179654098749483</v>
      </c>
      <c r="AU18">
        <v>-0.00536167125013248</v>
      </c>
      <c r="AV18">
        <v>-0.00161701729193291</v>
      </c>
      <c r="AW18">
        <v>-0.0030230671736259</v>
      </c>
      <c r="AX18">
        <f t="shared" si="5"/>
        <v>-0.00126560646656</v>
      </c>
      <c r="AY18">
        <f t="shared" si="6"/>
        <v>0.236047009881243</v>
      </c>
      <c r="AZ18">
        <f t="shared" si="4"/>
        <v>23.6047009881243</v>
      </c>
      <c r="BA18">
        <f t="shared" si="7"/>
        <v>0.00059027535239724</v>
      </c>
      <c r="BB18">
        <f t="shared" si="8"/>
        <v>-0.365039604302346</v>
      </c>
      <c r="BC18">
        <v>18303716358.8613</v>
      </c>
      <c r="BD18">
        <v>-138459428346.344</v>
      </c>
      <c r="BE18">
        <v>-60237432773.0117</v>
      </c>
      <c r="BF18">
        <v>690715.290732589</v>
      </c>
      <c r="BG18">
        <v>853722.713196608</v>
      </c>
      <c r="BH18">
        <v>163.007422464019</v>
      </c>
      <c r="BI18">
        <v>23.5997993168979</v>
      </c>
    </row>
    <row r="19" spans="1:61">
      <c r="A19" t="s">
        <v>110</v>
      </c>
      <c r="B19" t="s">
        <v>111</v>
      </c>
      <c r="C19">
        <v>119995</v>
      </c>
      <c r="D19">
        <v>119902</v>
      </c>
      <c r="E19">
        <v>10.57</v>
      </c>
      <c r="F19">
        <v>10.26</v>
      </c>
      <c r="G19">
        <v>23.6</v>
      </c>
      <c r="H19" t="s">
        <v>112</v>
      </c>
      <c r="I19">
        <v>3</v>
      </c>
      <c r="J19">
        <v>3127411</v>
      </c>
      <c r="K19">
        <v>120019681.621069</v>
      </c>
      <c r="L19">
        <v>0.015070222287627</v>
      </c>
      <c r="M19">
        <v>1996</v>
      </c>
      <c r="N19">
        <v>4</v>
      </c>
      <c r="O19">
        <v>30</v>
      </c>
      <c r="P19">
        <v>1997</v>
      </c>
      <c r="Q19">
        <v>2</v>
      </c>
      <c r="R19">
        <v>23</v>
      </c>
      <c r="S19">
        <v>-844.023710566886</v>
      </c>
      <c r="T19">
        <v>-26991.2457818731</v>
      </c>
      <c r="U19">
        <v>-11779.1002719087</v>
      </c>
      <c r="V19">
        <v>8553.30937339371</v>
      </c>
      <c r="W19">
        <v>-32477.9121420885</v>
      </c>
      <c r="X19">
        <v>-14082.3087244015</v>
      </c>
      <c r="Y19">
        <v>11.1228659083374</v>
      </c>
      <c r="Z19">
        <v>0.759895809543966</v>
      </c>
      <c r="AA19">
        <v>7064.45009653504</v>
      </c>
      <c r="AB19">
        <v>3626316.34273773</v>
      </c>
      <c r="AC19">
        <v>15.2258214467902</v>
      </c>
      <c r="AD19">
        <v>4365418.02943512</v>
      </c>
      <c r="AE19">
        <v>3170075.33170865</v>
      </c>
      <c r="AF19">
        <v>278378.719074514</v>
      </c>
      <c r="AG19">
        <v>853121.089899526</v>
      </c>
      <c r="AH19">
        <v>1195342.69772647</v>
      </c>
      <c r="AI19">
        <v>37.7070754682094</v>
      </c>
      <c r="AJ19">
        <v>280382038230.238</v>
      </c>
      <c r="AK19">
        <v>0.510808407971353</v>
      </c>
      <c r="AL19">
        <v>23.4140010176716</v>
      </c>
      <c r="AM19">
        <v>0.287964847085796</v>
      </c>
      <c r="AN19">
        <v>155.762181056559</v>
      </c>
      <c r="AO19">
        <v>37.5465596054118</v>
      </c>
      <c r="AP19">
        <v>44.6061687178973</v>
      </c>
      <c r="AQ19">
        <v>167356801.999297</v>
      </c>
      <c r="AR19">
        <v>-0.0088899714519961</v>
      </c>
      <c r="AS19">
        <v>0.00359168296964809</v>
      </c>
      <c r="AT19">
        <v>-3.91792697239325e-5</v>
      </c>
      <c r="AU19">
        <v>-0.00663874767657696</v>
      </c>
      <c r="AV19">
        <v>0.00626856060697469</v>
      </c>
      <c r="AW19">
        <v>-0.000120985917936045</v>
      </c>
      <c r="AX19">
        <f t="shared" si="5"/>
        <v>-0.00225122377541914</v>
      </c>
      <c r="AY19">
        <f t="shared" si="6"/>
        <v>0.339103681159924</v>
      </c>
      <c r="AZ19">
        <f t="shared" si="4"/>
        <v>33.9103681159924</v>
      </c>
      <c r="BA19">
        <f t="shared" si="7"/>
        <v>-0.0026768776373266</v>
      </c>
      <c r="BB19">
        <f t="shared" si="8"/>
        <v>-0.427032265485027</v>
      </c>
      <c r="BC19">
        <v>-147462986183.307</v>
      </c>
      <c r="BD19">
        <v>-2694146448.42966</v>
      </c>
      <c r="BE19">
        <v>-845694934.811689</v>
      </c>
      <c r="BF19">
        <v>2421961.78471538</v>
      </c>
      <c r="BG19">
        <v>3245703.92993632</v>
      </c>
      <c r="BH19">
        <v>823.742145220935</v>
      </c>
      <c r="BI19">
        <v>34.0113601469454</v>
      </c>
    </row>
    <row r="20" customFormat="1" spans="1:61">
      <c r="A20" t="s">
        <v>113</v>
      </c>
      <c r="B20" t="s">
        <v>114</v>
      </c>
      <c r="C20">
        <v>83983</v>
      </c>
      <c r="D20">
        <v>58524</v>
      </c>
      <c r="E20">
        <v>5.63</v>
      </c>
      <c r="F20">
        <v>4.72</v>
      </c>
      <c r="G20">
        <v>22.7</v>
      </c>
      <c r="H20" t="s">
        <v>115</v>
      </c>
      <c r="I20">
        <v>4</v>
      </c>
      <c r="J20">
        <v>3389195</v>
      </c>
      <c r="K20">
        <v>84083445.0965898</v>
      </c>
      <c r="L20">
        <v>0.0503871222955693</v>
      </c>
      <c r="M20">
        <v>2123</v>
      </c>
      <c r="N20">
        <v>1</v>
      </c>
      <c r="O20">
        <v>2</v>
      </c>
      <c r="P20">
        <v>2123</v>
      </c>
      <c r="Q20">
        <v>3</v>
      </c>
      <c r="R20">
        <v>16</v>
      </c>
      <c r="S20">
        <v>4597.83907865186</v>
      </c>
      <c r="T20">
        <v>-30493.6866680314</v>
      </c>
      <c r="U20">
        <v>-13145.9050407063</v>
      </c>
      <c r="V20">
        <v>-2959.89218555948</v>
      </c>
      <c r="W20">
        <v>-30109.8544711978</v>
      </c>
      <c r="X20">
        <v>-17862.0533449091</v>
      </c>
      <c r="Y20">
        <v>8.91676420259044</v>
      </c>
      <c r="Z20">
        <v>4.09325522722339</v>
      </c>
      <c r="AA20">
        <v>2442.1101414276</v>
      </c>
      <c r="AB20">
        <v>378880.033077016</v>
      </c>
      <c r="AC20">
        <v>14.6816214354922</v>
      </c>
      <c r="AD20">
        <v>804669.729464754</v>
      </c>
      <c r="AE20">
        <v>281873.116605326</v>
      </c>
      <c r="AF20">
        <v>56338.7191924785</v>
      </c>
      <c r="AG20">
        <v>297862.491934602</v>
      </c>
      <c r="AH20">
        <v>522796.612859429</v>
      </c>
      <c r="AI20">
        <v>185.472321431575</v>
      </c>
      <c r="AJ20">
        <v>136097350029.444</v>
      </c>
      <c r="AK20">
        <v>0.117559660983352</v>
      </c>
      <c r="AL20">
        <v>31.1312903801362</v>
      </c>
      <c r="AM20">
        <v>6.56748264198841</v>
      </c>
      <c r="AN20">
        <v>157.206753121127</v>
      </c>
      <c r="AO20">
        <v>3.85835410360229</v>
      </c>
      <c r="AP20">
        <v>155.867258208479</v>
      </c>
      <c r="AQ20">
        <v>208137599.99683</v>
      </c>
      <c r="AR20">
        <v>-0.00186646603312575</v>
      </c>
      <c r="AS20">
        <v>0.00113828179631913</v>
      </c>
      <c r="AT20">
        <v>0.000760794779784832</v>
      </c>
      <c r="AU20">
        <v>-0.000669919855663928</v>
      </c>
      <c r="AV20">
        <v>0.0020372564382287</v>
      </c>
      <c r="AW20">
        <v>0.00109439775590106</v>
      </c>
      <c r="AX20">
        <f t="shared" si="5"/>
        <v>-0.00119654617746182</v>
      </c>
      <c r="AY20">
        <f t="shared" si="6"/>
        <v>1.78610346796779</v>
      </c>
      <c r="AZ20">
        <f t="shared" si="4"/>
        <v>178.610346796779</v>
      </c>
      <c r="BA20">
        <f t="shared" si="7"/>
        <v>-0.00089897464190957</v>
      </c>
      <c r="BB20">
        <f t="shared" si="8"/>
        <v>-0.441267297057206</v>
      </c>
      <c r="BC20">
        <v>-119557099920.1</v>
      </c>
      <c r="BD20">
        <v>4322403706.75217</v>
      </c>
      <c r="BE20">
        <v>10852491057.3544</v>
      </c>
      <c r="BF20">
        <v>12429.4721366833</v>
      </c>
      <c r="BG20">
        <v>42385.2799335588</v>
      </c>
      <c r="BH20">
        <v>29.9558077968756</v>
      </c>
      <c r="BI20">
        <v>241.006274984651</v>
      </c>
    </row>
    <row r="21" spans="1:61">
      <c r="A21" t="s">
        <v>116</v>
      </c>
      <c r="B21" t="s">
        <v>117</v>
      </c>
      <c r="C21">
        <v>287543</v>
      </c>
      <c r="D21">
        <v>70176</v>
      </c>
      <c r="E21">
        <v>21.46</v>
      </c>
      <c r="F21">
        <v>21.39</v>
      </c>
      <c r="G21">
        <v>19.9</v>
      </c>
      <c r="H21" t="s">
        <v>118</v>
      </c>
      <c r="I21">
        <v>4</v>
      </c>
      <c r="J21">
        <v>54354410</v>
      </c>
      <c r="K21">
        <v>288574937.05737</v>
      </c>
      <c r="L21">
        <v>5.20524098422531e-5</v>
      </c>
      <c r="M21">
        <v>2183</v>
      </c>
      <c r="N21">
        <v>12</v>
      </c>
      <c r="O21">
        <v>3</v>
      </c>
      <c r="P21">
        <v>2185</v>
      </c>
      <c r="Q21">
        <v>6</v>
      </c>
      <c r="R21">
        <v>4</v>
      </c>
      <c r="S21">
        <v>-27867.5200924613</v>
      </c>
      <c r="T21">
        <v>17576.964496157</v>
      </c>
      <c r="U21">
        <v>6375.98396870104</v>
      </c>
      <c r="V21">
        <v>-21901.227445369</v>
      </c>
      <c r="W21">
        <v>8051.77841547844</v>
      </c>
      <c r="X21">
        <v>26628.0003559509</v>
      </c>
      <c r="Y21">
        <v>23.1618217239433</v>
      </c>
      <c r="Z21">
        <v>3.69912297603095</v>
      </c>
      <c r="AA21">
        <v>2768.91952158093</v>
      </c>
      <c r="AB21">
        <v>5060341.7461527</v>
      </c>
      <c r="AC21">
        <v>39.1332909354284</v>
      </c>
      <c r="AD21">
        <v>8877316.89591218</v>
      </c>
      <c r="AE21">
        <v>2931868.65018163</v>
      </c>
      <c r="AF21">
        <v>357861.810245211</v>
      </c>
      <c r="AG21">
        <v>3331385.93404048</v>
      </c>
      <c r="AH21">
        <v>5945448.24573055</v>
      </c>
      <c r="AI21">
        <v>202.7869920217</v>
      </c>
      <c r="AJ21">
        <v>246438187337.767</v>
      </c>
      <c r="AK21">
        <v>0.401641011159617</v>
      </c>
      <c r="AL21">
        <v>53.7600140780222</v>
      </c>
      <c r="AM21">
        <v>36.5782097340017</v>
      </c>
      <c r="AN21">
        <v>108.799885677341</v>
      </c>
      <c r="AO21">
        <v>10.0596752867091</v>
      </c>
      <c r="AP21">
        <v>8.48321013720277</v>
      </c>
      <c r="AQ21">
        <v>266803199.997829</v>
      </c>
      <c r="AR21">
        <v>-0.00604625051328017</v>
      </c>
      <c r="AS21">
        <v>0.000778324521637609</v>
      </c>
      <c r="AT21">
        <v>-0.00304458402388267</v>
      </c>
      <c r="AU21">
        <v>-0.00201785988842294</v>
      </c>
      <c r="AV21">
        <v>0.000450888288550587</v>
      </c>
      <c r="AW21">
        <v>-0.00679236780848698</v>
      </c>
      <c r="AX21">
        <f t="shared" si="5"/>
        <v>-0.00402839062485723</v>
      </c>
      <c r="AY21">
        <f t="shared" si="6"/>
        <v>1.99636785882375</v>
      </c>
      <c r="AZ21">
        <f t="shared" si="4"/>
        <v>199.636785882375</v>
      </c>
      <c r="BA21">
        <f t="shared" si="7"/>
        <v>0.000327436233087022</v>
      </c>
      <c r="BB21">
        <f t="shared" si="8"/>
        <v>0.726202568134093</v>
      </c>
      <c r="BC21">
        <v>87344044026.3439</v>
      </c>
      <c r="BD21">
        <v>109257111174.107</v>
      </c>
      <c r="BE21">
        <v>48690497188.6011</v>
      </c>
      <c r="BF21">
        <v>166501.595397437</v>
      </c>
      <c r="BG21">
        <v>498803.559284382</v>
      </c>
      <c r="BH21">
        <v>332.301963886945</v>
      </c>
      <c r="BI21">
        <v>199.578846733417</v>
      </c>
    </row>
    <row r="22" spans="1:61">
      <c r="A22" t="s">
        <v>119</v>
      </c>
      <c r="B22" t="s">
        <v>120</v>
      </c>
      <c r="C22">
        <v>140937</v>
      </c>
      <c r="D22">
        <v>140903</v>
      </c>
      <c r="E22">
        <v>17.62</v>
      </c>
      <c r="F22">
        <v>17.46</v>
      </c>
      <c r="G22">
        <v>20.4</v>
      </c>
      <c r="H22" t="s">
        <v>121</v>
      </c>
      <c r="I22">
        <v>4</v>
      </c>
      <c r="J22">
        <v>3690051</v>
      </c>
      <c r="K22">
        <v>142611976.631055</v>
      </c>
      <c r="L22">
        <v>0.00217526381910187</v>
      </c>
      <c r="M22">
        <v>2188</v>
      </c>
      <c r="N22">
        <v>11</v>
      </c>
      <c r="O22">
        <v>27</v>
      </c>
      <c r="P22">
        <v>2191</v>
      </c>
      <c r="Q22">
        <v>2</v>
      </c>
      <c r="R22">
        <v>21</v>
      </c>
      <c r="S22">
        <v>-16671.4152906737</v>
      </c>
      <c r="T22">
        <v>25136.3813570853</v>
      </c>
      <c r="U22">
        <v>14564.3628159302</v>
      </c>
      <c r="V22">
        <v>-17981.6345062193</v>
      </c>
      <c r="W22">
        <v>14143.2389842712</v>
      </c>
      <c r="X22">
        <v>19130.7478322404</v>
      </c>
      <c r="Y22">
        <v>11.9757139970412</v>
      </c>
      <c r="Z22">
        <v>7.04032232947097</v>
      </c>
      <c r="AA22">
        <v>954.799598381277</v>
      </c>
      <c r="AB22">
        <v>12776.4878975749</v>
      </c>
      <c r="AC22">
        <v>20.7779221532875</v>
      </c>
      <c r="AD22">
        <v>49068.3102432973</v>
      </c>
      <c r="AE22">
        <v>15469.4773607653</v>
      </c>
      <c r="AF22">
        <v>2061.02191800722</v>
      </c>
      <c r="AG22">
        <v>17209.7371091627</v>
      </c>
      <c r="AH22">
        <v>33598.832882532</v>
      </c>
      <c r="AI22">
        <v>217.194363448552</v>
      </c>
      <c r="AJ22">
        <v>180601313918.271</v>
      </c>
      <c r="AK22">
        <v>0.42340228922598</v>
      </c>
      <c r="AL22">
        <v>46.1207280102794</v>
      </c>
      <c r="AM22">
        <v>15.3411413075105</v>
      </c>
      <c r="AN22">
        <v>52.4675197410743</v>
      </c>
      <c r="AO22">
        <v>102.685524589591</v>
      </c>
      <c r="AP22">
        <v>90.6726381075603</v>
      </c>
      <c r="AQ22">
        <v>210470399.997217</v>
      </c>
      <c r="AR22">
        <v>0.000896476710480106</v>
      </c>
      <c r="AS22">
        <v>-0.000386362306027372</v>
      </c>
      <c r="AT22">
        <v>-0.000569638221653818</v>
      </c>
      <c r="AU22">
        <v>0.000243211609014833</v>
      </c>
      <c r="AV22">
        <v>-0.000692566495351891</v>
      </c>
      <c r="AW22">
        <v>-0.00108929233386035</v>
      </c>
      <c r="AX22">
        <f t="shared" si="5"/>
        <v>0.000653265101465273</v>
      </c>
      <c r="AY22">
        <f t="shared" si="6"/>
        <v>2.68599473566014</v>
      </c>
      <c r="AZ22">
        <f t="shared" si="4"/>
        <v>268.599473566014</v>
      </c>
      <c r="BA22">
        <f t="shared" si="7"/>
        <v>0.000306204189324519</v>
      </c>
      <c r="BB22">
        <f t="shared" si="8"/>
        <v>-0.442129660299171</v>
      </c>
      <c r="BC22">
        <v>156045888762.698</v>
      </c>
      <c r="BD22">
        <v>48229700346.5296</v>
      </c>
      <c r="BE22">
        <v>5435376188.92214</v>
      </c>
      <c r="BF22">
        <v>76440.9075619719</v>
      </c>
      <c r="BG22">
        <v>279043.723405674</v>
      </c>
      <c r="BH22">
        <v>202.602815843702</v>
      </c>
      <c r="BI22">
        <v>265.045016216544</v>
      </c>
    </row>
    <row r="23" spans="1:61">
      <c r="A23" t="s">
        <v>122</v>
      </c>
      <c r="B23" t="s">
        <v>123</v>
      </c>
      <c r="C23">
        <v>144553</v>
      </c>
      <c r="D23">
        <v>142108</v>
      </c>
      <c r="E23">
        <v>5.97</v>
      </c>
      <c r="F23">
        <v>5.49</v>
      </c>
      <c r="G23">
        <v>20.7</v>
      </c>
      <c r="H23" t="s">
        <v>124</v>
      </c>
      <c r="I23">
        <v>4</v>
      </c>
      <c r="J23">
        <v>3557843</v>
      </c>
      <c r="K23">
        <v>177840690.505757</v>
      </c>
      <c r="L23">
        <v>0.0192469945009307</v>
      </c>
      <c r="M23">
        <v>2110</v>
      </c>
      <c r="N23">
        <v>1</v>
      </c>
      <c r="O23">
        <v>1</v>
      </c>
      <c r="P23">
        <v>2110</v>
      </c>
      <c r="Q23">
        <v>6</v>
      </c>
      <c r="R23">
        <v>29</v>
      </c>
      <c r="S23">
        <v>-16759.0334159521</v>
      </c>
      <c r="T23">
        <v>19973.9627328927</v>
      </c>
      <c r="U23">
        <v>7410.22690590645</v>
      </c>
      <c r="V23">
        <v>-24732.7277968646</v>
      </c>
      <c r="W23">
        <v>15276.8281950582</v>
      </c>
      <c r="X23">
        <v>12656.7496964865</v>
      </c>
      <c r="Y23">
        <v>10.6380861219859</v>
      </c>
      <c r="Z23">
        <v>6.78233215278289</v>
      </c>
      <c r="AA23">
        <v>1036.61198051108</v>
      </c>
      <c r="AB23">
        <v>442867.038378477</v>
      </c>
      <c r="AC23">
        <v>18.8315151925264</v>
      </c>
      <c r="AD23">
        <v>611358.988205201</v>
      </c>
      <c r="AE23">
        <v>336192.009390066</v>
      </c>
      <c r="AF23">
        <v>22086.6724465887</v>
      </c>
      <c r="AG23">
        <v>168791.153740107</v>
      </c>
      <c r="AH23">
        <v>275166.978815135</v>
      </c>
      <c r="AI23">
        <v>81.8481615057878</v>
      </c>
      <c r="AJ23">
        <v>143515618012.475</v>
      </c>
      <c r="AK23">
        <v>0.0470166370582429</v>
      </c>
      <c r="AL23">
        <v>32.715456186919</v>
      </c>
      <c r="AM23">
        <v>10.9674051664643</v>
      </c>
      <c r="AN23">
        <v>114.98390861494</v>
      </c>
      <c r="AO23">
        <v>28.6734548383039</v>
      </c>
      <c r="AP23">
        <v>173.88682270874</v>
      </c>
      <c r="AQ23">
        <v>310003200.001336</v>
      </c>
      <c r="AR23">
        <v>-0.00114000396265074</v>
      </c>
      <c r="AS23">
        <v>-0.000432678418113448</v>
      </c>
      <c r="AT23">
        <v>-0.000411845405095016</v>
      </c>
      <c r="AU23">
        <v>-0.000641874574892782</v>
      </c>
      <c r="AV23">
        <v>-0.000866529492016689</v>
      </c>
      <c r="AW23">
        <v>-0.000591470297967057</v>
      </c>
      <c r="AX23">
        <f t="shared" si="5"/>
        <v>-0.000498129387757958</v>
      </c>
      <c r="AY23">
        <f t="shared" si="6"/>
        <v>0.776054087889624</v>
      </c>
      <c r="AZ23">
        <f t="shared" si="4"/>
        <v>77.6054087889624</v>
      </c>
      <c r="BA23">
        <f t="shared" si="7"/>
        <v>0.000433851073903241</v>
      </c>
      <c r="BB23">
        <f t="shared" si="8"/>
        <v>-0.500676639283831</v>
      </c>
      <c r="BC23">
        <v>82536784020.9793</v>
      </c>
      <c r="BD23">
        <v>97317635625.8078</v>
      </c>
      <c r="BE23">
        <v>51285194428.6527</v>
      </c>
      <c r="BF23">
        <v>119.33298662668</v>
      </c>
      <c r="BG23">
        <v>3105.39368802322</v>
      </c>
      <c r="BH23">
        <v>2.98606070139654</v>
      </c>
      <c r="BI23">
        <v>2502.29277403246</v>
      </c>
    </row>
    <row r="24" spans="1:63">
      <c r="A24" t="s">
        <v>125</v>
      </c>
      <c r="B24" t="s">
        <v>126</v>
      </c>
      <c r="C24">
        <v>243146</v>
      </c>
      <c r="D24">
        <v>242505</v>
      </c>
      <c r="E24">
        <v>26.02</v>
      </c>
      <c r="F24">
        <v>25.96</v>
      </c>
      <c r="G24">
        <v>19.3</v>
      </c>
      <c r="H24" t="s">
        <v>127</v>
      </c>
      <c r="I24">
        <v>4</v>
      </c>
      <c r="J24">
        <v>20153201</v>
      </c>
      <c r="K24">
        <v>243615911.326482</v>
      </c>
      <c r="L24">
        <v>0.0495002234532254</v>
      </c>
      <c r="M24">
        <v>2130</v>
      </c>
      <c r="N24">
        <v>5</v>
      </c>
      <c r="O24">
        <v>10</v>
      </c>
      <c r="P24">
        <v>2131</v>
      </c>
      <c r="Q24">
        <v>9</v>
      </c>
      <c r="R24">
        <v>30</v>
      </c>
      <c r="S24">
        <v>-17946.5188494395</v>
      </c>
      <c r="T24">
        <v>-13277.4763235178</v>
      </c>
      <c r="U24">
        <v>-5360.29921737007</v>
      </c>
      <c r="V24">
        <v>-8772.07183873159</v>
      </c>
      <c r="W24">
        <v>-8203.67372856738</v>
      </c>
      <c r="X24">
        <v>-2835.42098490548</v>
      </c>
      <c r="Y24">
        <v>10.7837359395335</v>
      </c>
      <c r="Z24">
        <v>5.59844424716369</v>
      </c>
      <c r="AA24">
        <v>1511.67296726551</v>
      </c>
      <c r="AB24">
        <v>586802.237341315</v>
      </c>
      <c r="AC24">
        <v>6.41133398008794</v>
      </c>
      <c r="AD24">
        <v>583689.325709554</v>
      </c>
      <c r="AE24">
        <v>513928.502195307</v>
      </c>
      <c r="AF24">
        <v>20288.0621414236</v>
      </c>
      <c r="AG24">
        <v>70193.8800513049</v>
      </c>
      <c r="AH24">
        <v>67.3609066219051</v>
      </c>
      <c r="AI24">
        <v>13.5740328112287</v>
      </c>
      <c r="AJ24">
        <v>136351053762.957</v>
      </c>
      <c r="AK24">
        <v>0.780802753981399</v>
      </c>
      <c r="AL24">
        <v>27.1973161216795</v>
      </c>
      <c r="AM24">
        <v>15.7328431774957</v>
      </c>
      <c r="AN24">
        <v>101.446071047465</v>
      </c>
      <c r="AO24">
        <v>172.593833580821</v>
      </c>
      <c r="AP24">
        <v>144.409091696217</v>
      </c>
      <c r="AQ24">
        <v>289440000.000676</v>
      </c>
      <c r="AR24">
        <v>0.00211770880342172</v>
      </c>
      <c r="AS24">
        <v>-0.000231746266670482</v>
      </c>
      <c r="AT24">
        <v>-0.000111397371543636</v>
      </c>
      <c r="AU24">
        <v>0.00184293235941862</v>
      </c>
      <c r="AV24">
        <v>-0.000487914960497688</v>
      </c>
      <c r="AW24">
        <v>-0.000110568611699093</v>
      </c>
      <c r="AX24">
        <f t="shared" si="5"/>
        <v>0.0002747764440031</v>
      </c>
      <c r="AY24">
        <f t="shared" si="6"/>
        <v>0.149097411306936</v>
      </c>
      <c r="AZ24">
        <f t="shared" si="4"/>
        <v>14.9097411306936</v>
      </c>
      <c r="BA24">
        <f t="shared" si="7"/>
        <v>0.000256168693827206</v>
      </c>
      <c r="BB24">
        <f t="shared" si="8"/>
        <v>-0.525027339940358</v>
      </c>
      <c r="BC24">
        <f>(AT24-AW24)</f>
        <v>-8.28759844542998e-7</v>
      </c>
      <c r="BD24">
        <f>BC24/AW24</f>
        <v>0.0074954350227208</v>
      </c>
      <c r="BE24">
        <v>-80845449791.3301</v>
      </c>
      <c r="BF24">
        <v>193871412584.512</v>
      </c>
      <c r="BG24">
        <v>107157376594.006</v>
      </c>
      <c r="BH24">
        <v>511960.594884177</v>
      </c>
      <c r="BI24">
        <v>585507.29117973</v>
      </c>
      <c r="BJ24">
        <v>73.5466962955522</v>
      </c>
      <c r="BK24">
        <v>14.3656947488685</v>
      </c>
    </row>
    <row r="25" spans="1:63">
      <c r="A25" t="s">
        <v>128</v>
      </c>
      <c r="B25" t="s">
        <v>129</v>
      </c>
      <c r="C25">
        <v>296225</v>
      </c>
      <c r="D25">
        <v>296178</v>
      </c>
      <c r="E25">
        <v>12.3</v>
      </c>
      <c r="F25">
        <v>12.19</v>
      </c>
      <c r="G25">
        <v>21.1</v>
      </c>
      <c r="H25" t="s">
        <v>130</v>
      </c>
      <c r="I25">
        <v>4</v>
      </c>
      <c r="J25">
        <v>20085640</v>
      </c>
      <c r="K25">
        <v>296689412.955492</v>
      </c>
      <c r="L25">
        <v>0.00210343330792697</v>
      </c>
      <c r="M25">
        <v>2138</v>
      </c>
      <c r="N25">
        <v>10</v>
      </c>
      <c r="O25">
        <v>25</v>
      </c>
      <c r="P25">
        <v>2141</v>
      </c>
      <c r="Q25">
        <v>8</v>
      </c>
      <c r="R25">
        <v>30</v>
      </c>
      <c r="S25">
        <v>13074.4971136117</v>
      </c>
      <c r="T25">
        <v>22654.8199270243</v>
      </c>
      <c r="U25">
        <v>9666.04866847356</v>
      </c>
      <c r="V25">
        <v>11150.1137443059</v>
      </c>
      <c r="W25">
        <v>20002.3349927989</v>
      </c>
      <c r="X25">
        <v>10439.8392811609</v>
      </c>
      <c r="Y25">
        <v>3.36714709964339</v>
      </c>
      <c r="Z25">
        <v>7.03850391844571</v>
      </c>
      <c r="AA25">
        <v>955.353024259978</v>
      </c>
      <c r="AB25">
        <v>85498.8156171441</v>
      </c>
      <c r="AC25">
        <v>4.29906333005459</v>
      </c>
      <c r="AD25">
        <v>97350.4487146017</v>
      </c>
      <c r="AE25">
        <v>77747.1723066163</v>
      </c>
      <c r="AF25">
        <v>3862.30231953449</v>
      </c>
      <c r="AG25">
        <v>18647.0758115867</v>
      </c>
      <c r="AH25">
        <v>19603.2764079854</v>
      </c>
      <c r="AI25">
        <v>25.2141342590246</v>
      </c>
      <c r="AJ25">
        <v>236502802703.274</v>
      </c>
      <c r="AK25">
        <v>0.485944054241202</v>
      </c>
      <c r="AL25">
        <v>25.8674528544734</v>
      </c>
      <c r="AM25">
        <v>-9.2249299840162</v>
      </c>
      <c r="AN25">
        <v>132.430453461189</v>
      </c>
      <c r="AO25">
        <v>112.626999301317</v>
      </c>
      <c r="AP25">
        <v>61.6145498797222</v>
      </c>
      <c r="AQ25">
        <v>201830400.001755</v>
      </c>
      <c r="AR25">
        <v>0.000382458506806828</v>
      </c>
      <c r="AS25">
        <v>-4.12009446272829e-5</v>
      </c>
      <c r="AT25">
        <v>-0.000108906499968435</v>
      </c>
      <c r="AU25">
        <v>0.000309052763443177</v>
      </c>
      <c r="AV25">
        <v>-7.45648602636538e-5</v>
      </c>
      <c r="AW25">
        <v>-0.000191999258828821</v>
      </c>
      <c r="AX25">
        <f t="shared" si="5"/>
        <v>7.3405743363651e-5</v>
      </c>
      <c r="AY25">
        <f t="shared" si="6"/>
        <v>0.237518482429449</v>
      </c>
      <c r="AZ25">
        <f t="shared" si="4"/>
        <v>23.7518482429449</v>
      </c>
      <c r="BA25">
        <f t="shared" si="7"/>
        <v>3.33639156363709e-5</v>
      </c>
      <c r="BB25">
        <f t="shared" si="8"/>
        <v>-0.447448241952033</v>
      </c>
      <c r="BC25">
        <f>(AT25-AW25)</f>
        <v>8.3092758860386e-5</v>
      </c>
      <c r="BD25">
        <f>BC25/AW25</f>
        <v>-0.432776456363658</v>
      </c>
      <c r="BE25">
        <v>126334768111.166</v>
      </c>
      <c r="BF25">
        <v>-168505370320.965</v>
      </c>
      <c r="BG25">
        <v>-70826826130.0802</v>
      </c>
      <c r="BH25">
        <v>103004.876240772</v>
      </c>
      <c r="BI25">
        <v>127115.56210173</v>
      </c>
      <c r="BJ25">
        <v>24.1106858609585</v>
      </c>
      <c r="BK25">
        <v>23.407324721793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Cupid</cp:lastModifiedBy>
  <dcterms:created xsi:type="dcterms:W3CDTF">2024-05-31T14:59:00Z</dcterms:created>
  <dcterms:modified xsi:type="dcterms:W3CDTF">2024-09-24T07:42:38Z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E92C31D9239E4877A12E32B94FF174ED_12</vt:lpwstr>
  </property>
  <property fmtid="{D5CDD505-2E9C-101B-9397-08002B2CF9AE}" pid="3" name="KSOProductBuildVer">
    <vt:lpwstr>2052-12.1.0.18276</vt:lpwstr>
  </property>
</Properties>
</file>