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showInkAnnotation="0"/>
  <mc:AlternateContent xmlns:mc="http://schemas.openxmlformats.org/markup-compatibility/2006">
    <mc:Choice Requires="x15">
      <x15ac:absPath xmlns:x15ac="http://schemas.microsoft.com/office/spreadsheetml/2010/11/ac" url="C:\Users\BN Gaming\Desktop\"/>
    </mc:Choice>
  </mc:AlternateContent>
  <xr:revisionPtr revIDLastSave="0" documentId="13_ncr:1_{7FE0B802-FCBB-433E-9124-C2BC4193BAF4}" xr6:coauthVersionLast="36" xr6:coauthVersionMax="36" xr10:uidLastSave="{00000000-0000-0000-0000-000000000000}"/>
  <bookViews>
    <workbookView xWindow="0" yWindow="0" windowWidth="15345" windowHeight="2760" tabRatio="595" xr2:uid="{00000000-000D-0000-FFFF-FFFF00000000}"/>
  </bookViews>
  <sheets>
    <sheet name="Sheet1" sheetId="1" r:id="rId1"/>
    <sheet name="Sheet2" sheetId="13" r:id="rId2"/>
    <sheet name="conditional-formatting" sheetId="2" r:id="rId3"/>
    <sheet name="data-validation-CD" sheetId="3" r:id="rId4"/>
    <sheet name="pivot" sheetId="4" r:id="rId5"/>
    <sheet name="Sheet10" sheetId="21" r:id="rId6"/>
    <sheet name="Scenario Summary" sheetId="9" r:id="rId7"/>
    <sheet name="Scenario Summary 2" sheetId="10" r:id="rId8"/>
    <sheet name="consolidate" sheetId="14" r:id="rId9"/>
    <sheet name="c2" sheetId="15" r:id="rId10"/>
    <sheet name="Sheet6" sheetId="17" r:id="rId11"/>
    <sheet name="macro" sheetId="18" r:id="rId12"/>
    <sheet name="Scenario Summary 3" sheetId="11" r:id="rId13"/>
    <sheet name="Scenario PivotTable" sheetId="12" r:id="rId14"/>
    <sheet name="scenerio" sheetId="6" r:id="rId15"/>
    <sheet name="Sheet8" sheetId="19" r:id="rId16"/>
    <sheet name="Sheet12" sheetId="23" r:id="rId17"/>
    <sheet name="m1" sheetId="24" r:id="rId18"/>
    <sheet name="m2" sheetId="25" r:id="rId19"/>
  </sheets>
  <definedNames>
    <definedName name="board">scenerio!$I$12</definedName>
    <definedName name="buttons">scenerio!$I$11</definedName>
    <definedName name="China">'data-validation-CD'!$E$6:$E$8</definedName>
    <definedName name="India">'data-validation-CD'!$F$6:$F$8</definedName>
    <definedName name="Pakistan">'data-validation-CD'!$C$6:$C$10</definedName>
    <definedName name="screw">scenerio!$I$13</definedName>
    <definedName name="total">scenerio!$I$14</definedName>
    <definedName name="Turkey">'data-validation-CD'!$D$6:$D$9</definedName>
    <definedName name="wire">scenerio!$I$10</definedName>
    <definedName name="wood">scenerio!$I$9</definedName>
  </definedNames>
  <calcPr calcId="191029"/>
  <pivotCaches>
    <pivotCache cacheId="0" r:id="rId20"/>
    <pivotCache cacheId="1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6" i="23" l="1"/>
  <c r="G10" i="23" s="1"/>
  <c r="M18" i="19"/>
  <c r="Q18" i="19" s="1"/>
  <c r="M11" i="6"/>
  <c r="O13" i="19"/>
  <c r="O12" i="19"/>
  <c r="O11" i="19"/>
  <c r="O10" i="19"/>
  <c r="O9" i="19"/>
  <c r="O7" i="19"/>
  <c r="O8" i="19"/>
  <c r="O13" i="18"/>
  <c r="O12" i="18"/>
  <c r="O11" i="18"/>
  <c r="O10" i="18"/>
  <c r="O9" i="18"/>
  <c r="O8" i="18"/>
  <c r="H7" i="12"/>
  <c r="H8" i="12"/>
  <c r="H9" i="12"/>
  <c r="H10" i="12"/>
  <c r="H11" i="12"/>
  <c r="H12" i="12"/>
  <c r="H6" i="12"/>
  <c r="E15" i="18"/>
  <c r="H6" i="18"/>
  <c r="H6" i="14"/>
  <c r="E15" i="14" s="1"/>
  <c r="D4" i="17"/>
  <c r="E4" i="17"/>
  <c r="F4" i="17"/>
  <c r="F6" i="17" s="1"/>
  <c r="G4" i="17"/>
  <c r="G6" i="17" s="1"/>
  <c r="H4" i="17"/>
  <c r="D5" i="17"/>
  <c r="D6" i="17" s="1"/>
  <c r="E6" i="17"/>
  <c r="D7" i="17"/>
  <c r="E7" i="17"/>
  <c r="F7" i="17"/>
  <c r="G7" i="17"/>
  <c r="H7" i="17"/>
  <c r="D8" i="17"/>
  <c r="E8" i="17"/>
  <c r="F8" i="17"/>
  <c r="F9" i="17" s="1"/>
  <c r="G8" i="17"/>
  <c r="H8" i="17"/>
  <c r="D10" i="17"/>
  <c r="E10" i="17"/>
  <c r="F10" i="17"/>
  <c r="G10" i="17"/>
  <c r="H10" i="17"/>
  <c r="D11" i="17"/>
  <c r="E11" i="17"/>
  <c r="F11" i="17"/>
  <c r="F12" i="17" s="1"/>
  <c r="G11" i="17"/>
  <c r="G12" i="17" s="1"/>
  <c r="H11" i="17"/>
  <c r="D13" i="17"/>
  <c r="E13" i="17"/>
  <c r="F13" i="17"/>
  <c r="G13" i="17"/>
  <c r="H13" i="17"/>
  <c r="D14" i="17"/>
  <c r="D15" i="17" s="1"/>
  <c r="E14" i="17"/>
  <c r="F14" i="17"/>
  <c r="G14" i="17"/>
  <c r="H14" i="17"/>
  <c r="H15" i="17" s="1"/>
  <c r="D16" i="17"/>
  <c r="E16" i="17"/>
  <c r="F16" i="17"/>
  <c r="G16" i="17"/>
  <c r="H16" i="17"/>
  <c r="D17" i="17"/>
  <c r="E17" i="17"/>
  <c r="F17" i="17"/>
  <c r="G17" i="17"/>
  <c r="H17" i="17"/>
  <c r="D19" i="17"/>
  <c r="E19" i="17"/>
  <c r="F19" i="17"/>
  <c r="G19" i="17"/>
  <c r="H19" i="17"/>
  <c r="D20" i="17"/>
  <c r="E20" i="17"/>
  <c r="F20" i="17"/>
  <c r="F21" i="17" s="1"/>
  <c r="G20" i="17"/>
  <c r="H20" i="17"/>
  <c r="P5" i="23" l="1"/>
  <c r="H22" i="19"/>
  <c r="E15" i="12"/>
  <c r="H18" i="17"/>
  <c r="D18" i="17"/>
  <c r="E21" i="17"/>
  <c r="E18" i="17"/>
  <c r="E15" i="17"/>
  <c r="G21" i="17"/>
  <c r="E9" i="17"/>
  <c r="H6" i="17"/>
  <c r="F15" i="17"/>
  <c r="E12" i="17"/>
  <c r="D9" i="17"/>
  <c r="D12" i="17"/>
  <c r="H21" i="17"/>
  <c r="D21" i="17"/>
  <c r="G15" i="17"/>
  <c r="G18" i="17"/>
  <c r="H12" i="17"/>
  <c r="F18" i="17"/>
  <c r="H9" i="17"/>
  <c r="G9" i="17"/>
  <c r="I24" i="6"/>
  <c r="I14" i="6"/>
  <c r="M14" i="6" l="1"/>
  <c r="C2" i="6"/>
  <c r="D11" i="6"/>
  <c r="G5" i="2"/>
  <c r="G6" i="2"/>
  <c r="G7" i="2"/>
  <c r="G8" i="2"/>
  <c r="G9" i="2"/>
  <c r="G10" i="2"/>
  <c r="G11" i="2"/>
  <c r="G12" i="2"/>
  <c r="G13" i="2"/>
  <c r="H4" i="1"/>
  <c r="G3" i="1"/>
  <c r="H3" i="1" s="1"/>
  <c r="G4" i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XEL4" i="1"/>
  <c r="XEL3" i="1"/>
  <c r="XEL5" i="1" l="1"/>
</calcChain>
</file>

<file path=xl/sharedStrings.xml><?xml version="1.0" encoding="utf-8"?>
<sst xmlns="http://schemas.openxmlformats.org/spreadsheetml/2006/main" count="329" uniqueCount="171">
  <si>
    <t>column</t>
  </si>
  <si>
    <t>rows</t>
  </si>
  <si>
    <t>cell</t>
  </si>
  <si>
    <t>Name</t>
  </si>
  <si>
    <t>Salary</t>
  </si>
  <si>
    <t>Incentive</t>
  </si>
  <si>
    <t>Leaves</t>
  </si>
  <si>
    <t>Deduction</t>
  </si>
  <si>
    <t>Final Salary</t>
  </si>
  <si>
    <t>Ali</t>
  </si>
  <si>
    <t>Hamza</t>
  </si>
  <si>
    <t>Aqsa</t>
  </si>
  <si>
    <t>Sana</t>
  </si>
  <si>
    <t>Rafia</t>
  </si>
  <si>
    <t>Faheem</t>
  </si>
  <si>
    <t>Azka</t>
  </si>
  <si>
    <t>hassan</t>
  </si>
  <si>
    <t>Usama</t>
  </si>
  <si>
    <t>Mustafa</t>
  </si>
  <si>
    <t>Arfa</t>
  </si>
  <si>
    <t>Kiran</t>
  </si>
  <si>
    <t>Rafay</t>
  </si>
  <si>
    <t>march</t>
  </si>
  <si>
    <t>april</t>
  </si>
  <si>
    <t>may</t>
  </si>
  <si>
    <t>Product</t>
  </si>
  <si>
    <t>P-ID</t>
  </si>
  <si>
    <t>Quantity</t>
  </si>
  <si>
    <t>Price</t>
  </si>
  <si>
    <t>Total</t>
  </si>
  <si>
    <t>Laptop</t>
  </si>
  <si>
    <t>HeadPhone</t>
  </si>
  <si>
    <t>Keyboard</t>
  </si>
  <si>
    <t>Mouse</t>
  </si>
  <si>
    <t>Computer</t>
  </si>
  <si>
    <t>p10045</t>
  </si>
  <si>
    <t>p10044</t>
  </si>
  <si>
    <t>p1122</t>
  </si>
  <si>
    <t>p2200</t>
  </si>
  <si>
    <t>p12002</t>
  </si>
  <si>
    <t>p1124</t>
  </si>
  <si>
    <t>p12022</t>
  </si>
  <si>
    <t>p10444</t>
  </si>
  <si>
    <t>p10047</t>
  </si>
  <si>
    <t>product</t>
  </si>
  <si>
    <t>for column</t>
  </si>
  <si>
    <t>for entire row</t>
  </si>
  <si>
    <t>PC</t>
  </si>
  <si>
    <t>Pakistan</t>
  </si>
  <si>
    <t>Turkey</t>
  </si>
  <si>
    <t>China</t>
  </si>
  <si>
    <t>India</t>
  </si>
  <si>
    <t>Karachi</t>
  </si>
  <si>
    <t>Lahore</t>
  </si>
  <si>
    <t>Islamabad</t>
  </si>
  <si>
    <t>Mansehrah</t>
  </si>
  <si>
    <t>Gilgit</t>
  </si>
  <si>
    <t>Istanbul</t>
  </si>
  <si>
    <t>Bursa</t>
  </si>
  <si>
    <t>Konya</t>
  </si>
  <si>
    <t>Beligik</t>
  </si>
  <si>
    <t>Chichago</t>
  </si>
  <si>
    <t>Beging</t>
  </si>
  <si>
    <t>Shanghai</t>
  </si>
  <si>
    <t>Mumbai</t>
  </si>
  <si>
    <t>Maharastra</t>
  </si>
  <si>
    <t>Dehli</t>
  </si>
  <si>
    <t>Countries</t>
  </si>
  <si>
    <t>Cities</t>
  </si>
  <si>
    <t>For entire column</t>
  </si>
  <si>
    <t>col</t>
  </si>
  <si>
    <t>person</t>
  </si>
  <si>
    <t>department</t>
  </si>
  <si>
    <t>ali</t>
  </si>
  <si>
    <t>hamza</t>
  </si>
  <si>
    <t>haris</t>
  </si>
  <si>
    <t>mehmood</t>
  </si>
  <si>
    <t>zafir</t>
  </si>
  <si>
    <t>zain</t>
  </si>
  <si>
    <t>hammad</t>
  </si>
  <si>
    <t>shaheer</t>
  </si>
  <si>
    <t>rafay</t>
  </si>
  <si>
    <t>electronics</t>
  </si>
  <si>
    <t>garments</t>
  </si>
  <si>
    <t>furniture</t>
  </si>
  <si>
    <t>Row Labels</t>
  </si>
  <si>
    <t>Grand Total</t>
  </si>
  <si>
    <t>Sum of 2021</t>
  </si>
  <si>
    <t>total</t>
  </si>
  <si>
    <t>price</t>
  </si>
  <si>
    <t>wire</t>
  </si>
  <si>
    <t>wood</t>
  </si>
  <si>
    <t>screw</t>
  </si>
  <si>
    <t>buttons</t>
  </si>
  <si>
    <t>$I$9</t>
  </si>
  <si>
    <t>$I$10</t>
  </si>
  <si>
    <t>$I$11</t>
  </si>
  <si>
    <t>$I$12</t>
  </si>
  <si>
    <t>$I$13</t>
  </si>
  <si>
    <t>$I$14</t>
  </si>
  <si>
    <t>Created by kinza on 20-06-2022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</si>
  <si>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</si>
  <si>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</si>
  <si>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</si>
  <si>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</si>
  <si>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</si>
  <si>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</si>
  <si>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</si>
  <si>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board</t>
  </si>
  <si>
    <t>low</t>
  </si>
  <si>
    <t>high</t>
  </si>
  <si>
    <t>components</t>
  </si>
  <si>
    <t>$I$9:$I$13 by</t>
  </si>
  <si>
    <t>kinza</t>
  </si>
  <si>
    <t>qty</t>
  </si>
  <si>
    <t>rice/kg</t>
  </si>
  <si>
    <t>qty/kg</t>
  </si>
  <si>
    <t>price/kg</t>
  </si>
  <si>
    <t>name</t>
  </si>
  <si>
    <t>jan</t>
  </si>
  <si>
    <t>feb</t>
  </si>
  <si>
    <t>sana</t>
  </si>
  <si>
    <t>aqsa</t>
  </si>
  <si>
    <t>rafiya</t>
  </si>
  <si>
    <t>ashad</t>
  </si>
  <si>
    <t>Advanced</t>
  </si>
  <si>
    <t>price/product</t>
  </si>
  <si>
    <t>total_price</t>
  </si>
  <si>
    <t>sub total</t>
  </si>
  <si>
    <t>mouse</t>
  </si>
  <si>
    <t>keyboard</t>
  </si>
  <si>
    <t>n n nj;n</t>
  </si>
  <si>
    <t xml:space="preserve"> n n </t>
  </si>
  <si>
    <t>web developer</t>
  </si>
  <si>
    <t>project manager</t>
  </si>
  <si>
    <t>faculty</t>
  </si>
  <si>
    <t>hurarira</t>
  </si>
  <si>
    <t>fatima</t>
  </si>
  <si>
    <t>total-price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</si>
  <si>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</si>
  <si>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</si>
  <si>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</si>
  <si>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</si>
  <si>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</si>
  <si>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</si>
  <si>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</si>
  <si>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</si>
  <si>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</si>
  <si>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</si>
  <si>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</si>
  <si>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</si>
  <si>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</si>
  <si>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J</t>
  </si>
  <si>
    <t>price /kg</t>
  </si>
  <si>
    <t>produt</t>
  </si>
  <si>
    <t>rice</t>
  </si>
  <si>
    <t>t-price</t>
  </si>
  <si>
    <t>Joining date</t>
  </si>
  <si>
    <t>E-Id</t>
  </si>
  <si>
    <t>E-Name</t>
  </si>
  <si>
    <t>Shift</t>
  </si>
  <si>
    <t>Email</t>
  </si>
  <si>
    <t>Joining Date</t>
  </si>
  <si>
    <t>Morning</t>
  </si>
  <si>
    <t>Kinzaaptech@gmail.com</t>
  </si>
  <si>
    <t>Laraib Khan</t>
  </si>
  <si>
    <t>L12@gmail.com</t>
  </si>
  <si>
    <t>Evening</t>
  </si>
  <si>
    <t>Sana@gmail.com</t>
  </si>
  <si>
    <t>pe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</si>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</sst>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0" borderId="14" xfId="0" applyFill="1" applyBorder="1" applyAlignment="1"/>
    <xf numFmtId="0" fontId="4" fillId="4" borderId="0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right"/>
    </xf>
    <xf numFmtId="0" fontId="0" fillId="5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0" fillId="0" borderId="10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3" xfId="0" applyBorder="1"/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vertical="top"/>
    </xf>
    <xf numFmtId="0" fontId="8" fillId="0" borderId="0" xfId="0" applyFont="1"/>
    <xf numFmtId="0" fontId="2" fillId="6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14" fontId="0" fillId="0" borderId="16" xfId="0" applyNumberFormat="1" applyBorder="1"/>
    <xf numFmtId="0" fontId="10" fillId="0" borderId="1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5"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ont>
        <color theme="4" tint="-0.24994659260841701"/>
      </font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85725</xdr:rowOff>
    </xdr:from>
    <xdr:to>
      <xdr:col>6</xdr:col>
      <xdr:colOff>0</xdr:colOff>
      <xdr:row>2</xdr:row>
      <xdr:rowOff>47625</xdr:rowOff>
    </xdr:to>
    <xdr:sp macro="[0]!faculty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57425" y="85725"/>
          <a:ext cx="19716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faculty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6</xdr:row>
      <xdr:rowOff>123825</xdr:rowOff>
    </xdr:from>
    <xdr:to>
      <xdr:col>11</xdr:col>
      <xdr:colOff>285750</xdr:colOff>
      <xdr:row>8</xdr:row>
      <xdr:rowOff>104775</xdr:rowOff>
    </xdr:to>
    <xdr:sp macro="[0]!Macro3" textlink="">
      <xdr:nvSpPr>
        <xdr:cNvPr id="2" name="Rectangle 1">
          <a:extLst>
            <a:ext uri="{FF2B5EF4-FFF2-40B4-BE49-F238E27FC236}">
              <a16:creationId xmlns:a16="http://schemas.microsoft.com/office/drawing/2014/main" id="{0DD77482-FA72-4CE9-B694-63A1BC847787}"/>
            </a:ext>
          </a:extLst>
        </xdr:cNvPr>
        <xdr:cNvSpPr/>
      </xdr:nvSpPr>
      <xdr:spPr>
        <a:xfrm>
          <a:off x="6619875" y="1266825"/>
          <a:ext cx="1619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za" refreshedDate="44727.427697222221" createdVersion="5" refreshedVersion="5" minRefreshableVersion="3" recordCount="9" xr:uid="{00000000-000A-0000-FFFF-FFFF00000000}">
  <cacheSource type="worksheet">
    <worksheetSource ref="D2:G11" sheet="pivot"/>
  </cacheSource>
  <cacheFields count="4">
    <cacheField name="person" numFmtId="0">
      <sharedItems count="9">
        <s v="ali"/>
        <s v="hamza"/>
        <s v="haris"/>
        <s v="mehmood"/>
        <s v="zafir"/>
        <s v="zain"/>
        <s v="hammad"/>
        <s v="shaheer"/>
        <s v="rafay"/>
      </sharedItems>
    </cacheField>
    <cacheField name="department" numFmtId="0">
      <sharedItems count="3">
        <s v="electronics"/>
        <s v="garments"/>
        <s v="furniture"/>
      </sharedItems>
    </cacheField>
    <cacheField name="2021" numFmtId="0">
      <sharedItems containsSemiMixedTypes="0" containsString="0" containsNumber="1" containsInteger="1" minValue="1200" maxValue="30000"/>
    </cacheField>
    <cacheField name="2022" numFmtId="0">
      <sharedItems containsSemiMixedTypes="0" containsString="0" containsNumber="1" containsInteger="1" minValue="2000" maxValue="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nza" refreshedDate="44732.052152546297" createdVersion="6" refreshedVersion="6" minRefreshableVersion="3" recordCount="2" xr:uid="{642816F5-2415-4D67-AFCA-18F4068FF245}">
  <cacheSource type="scenario"/>
  <cacheFields count="3">
    <cacheField name="$I$9:$I$13" numFmtId="0">
      <sharedItems containsNonDate="0" count="2">
        <s v="low"/>
        <s v="high"/>
      </sharedItems>
    </cacheField>
    <cacheField name="$I$9:$I$13 by" numFmtId="0">
      <sharedItems containsNonDate="0" count="1">
        <s v="kinza"/>
      </sharedItems>
    </cacheField>
    <cacheField name="res total" numFmtId="0">
      <sharedItems containsSemiMixedTypes="0" containsNonDate="0" containsString="0" containsNumber="1" containsInteger="1" minValue="1300" maxValue="1600" count="2">
        <n v="1300"/>
        <n v="16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n v="4000"/>
    <n v="5000"/>
  </r>
  <r>
    <x v="1"/>
    <x v="1"/>
    <n v="12000"/>
    <n v="7000"/>
  </r>
  <r>
    <x v="2"/>
    <x v="2"/>
    <n v="20000"/>
    <n v="45000"/>
  </r>
  <r>
    <x v="3"/>
    <x v="0"/>
    <n v="2000"/>
    <n v="32000"/>
  </r>
  <r>
    <x v="4"/>
    <x v="1"/>
    <n v="27000"/>
    <n v="12000"/>
  </r>
  <r>
    <x v="5"/>
    <x v="0"/>
    <n v="12000"/>
    <n v="2000"/>
  </r>
  <r>
    <x v="6"/>
    <x v="0"/>
    <n v="1200"/>
    <n v="24000"/>
  </r>
  <r>
    <x v="7"/>
    <x v="2"/>
    <n v="30000"/>
    <n v="23000"/>
  </r>
  <r>
    <x v="8"/>
    <x v="2"/>
    <n v="23000"/>
    <n v="2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10:K23" firstHeaderRow="1" firstDataRow="1" firstDataCol="1"/>
  <pivotFields count="4">
    <pivotField axis="axisRow" showAll="0">
      <items count="10">
        <item x="0"/>
        <item x="6"/>
        <item x="1"/>
        <item x="2"/>
        <item x="3"/>
        <item x="8"/>
        <item x="7"/>
        <item x="4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  <pivotField showAll="0"/>
  </pivotFields>
  <rowFields count="2">
    <field x="1"/>
    <field x="0"/>
  </rowFields>
  <rowItems count="13">
    <i>
      <x/>
    </i>
    <i r="1">
      <x/>
    </i>
    <i r="1">
      <x v="1"/>
    </i>
    <i r="1">
      <x v="4"/>
    </i>
    <i r="1">
      <x v="8"/>
    </i>
    <i>
      <x v="1"/>
    </i>
    <i r="1">
      <x v="3"/>
    </i>
    <i r="1">
      <x v="5"/>
    </i>
    <i r="1">
      <x v="6"/>
    </i>
    <i>
      <x v="2"/>
    </i>
    <i r="1">
      <x v="2"/>
    </i>
    <i r="1">
      <x v="7"/>
    </i>
    <i t="grand">
      <x/>
    </i>
  </rowItems>
  <colItems count="1">
    <i/>
  </colItems>
  <dataFields count="1">
    <dataField name="Sum of 2021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01ADB-C21E-472D-A4B5-5BEDB766D148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3:B5" firstHeaderRow="1" firstDataRow="1" firstDataCol="1" rowPageCount="1" colPageCount="1"/>
  <pivotFields count="3">
    <pivotField axis="axisRow" showAll="0" defaultSubtotal="0">
      <items count="2">
        <item x="1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pageFields count="1">
    <pageField fld="1" item="0" hier="-1"/>
  </pageFields>
  <dataFields count="1">
    <dataField name="tota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2:H15" totalsRowShown="0" headerRowDxfId="34" headerRowBorderDxfId="33" tableBorderDxfId="32" totalsRowBorderDxfId="31">
  <tableColumns count="6">
    <tableColumn id="1" xr3:uid="{00000000-0010-0000-0000-000001000000}" name="Name" dataDxfId="30"/>
    <tableColumn id="2" xr3:uid="{00000000-0010-0000-0000-000002000000}" name="Salary" dataDxfId="29"/>
    <tableColumn id="3" xr3:uid="{00000000-0010-0000-0000-000003000000}" name="Incentive" dataDxfId="28"/>
    <tableColumn id="4" xr3:uid="{00000000-0010-0000-0000-000004000000}" name="Leaves" dataDxfId="27"/>
    <tableColumn id="5" xr3:uid="{00000000-0010-0000-0000-000005000000}" name="Deduction" dataDxfId="26">
      <calculatedColumnFormula>Table1[[#This Row],[Salary]]/30*Table1[[#This Row],[Leaves]]</calculatedColumnFormula>
    </tableColumn>
    <tableColumn id="6" xr3:uid="{00000000-0010-0000-0000-000006000000}" name="Final Salary" dataDxfId="25">
      <calculatedColumnFormula>Table1[[#This Row],[Salary]]-Table1[[#This Row],[Deduction]]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4:G13" totalsRowShown="0" headerRowDxfId="24" dataDxfId="22" headerRowBorderDxfId="23" tableBorderDxfId="21" totalsRowBorderDxfId="20">
  <tableColumns count="5">
    <tableColumn id="1" xr3:uid="{00000000-0010-0000-0100-000001000000}" name="Product" dataDxfId="19"/>
    <tableColumn id="2" xr3:uid="{00000000-0010-0000-0100-000002000000}" name="P-ID" dataDxfId="18"/>
    <tableColumn id="3" xr3:uid="{00000000-0010-0000-0100-000003000000}" name="Quantity" dataDxfId="17"/>
    <tableColumn id="4" xr3:uid="{00000000-0010-0000-0100-000004000000}" name="Price" dataDxfId="16"/>
    <tableColumn id="5" xr3:uid="{00000000-0010-0000-0100-000005000000}" name="Total" dataDxfId="15">
      <calculatedColumnFormula>Table2[[#This Row],[Price]]*Table2[[#This Row],[Quantity]]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12@gmail.com" TargetMode="External"/><Relationship Id="rId2" Type="http://schemas.openxmlformats.org/officeDocument/2006/relationships/hyperlink" Target="mailto:Kinzaaptech@gmail.com" TargetMode="External"/><Relationship Id="rId1" Type="http://schemas.openxmlformats.org/officeDocument/2006/relationships/hyperlink" Target="mailto:Kinzaaptech@gmail.com" TargetMode="External"/><Relationship Id="rId4" Type="http://schemas.openxmlformats.org/officeDocument/2006/relationships/hyperlink" Target="mailto:S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L15"/>
  <sheetViews>
    <sheetView tabSelected="1" workbookViewId="0">
      <selection activeCell="J5" sqref="J5"/>
    </sheetView>
  </sheetViews>
  <sheetFormatPr defaultRowHeight="15" x14ac:dyDescent="0.25"/>
  <cols>
    <col min="1" max="1" width="5.85546875" customWidth="1"/>
    <col min="2" max="2" width="11" customWidth="1"/>
    <col min="3" max="3" width="8.140625" bestFit="1" customWidth="1"/>
    <col min="4" max="6" width="11" customWidth="1"/>
    <col min="7" max="7" width="20.28515625" customWidth="1"/>
    <col min="8" max="8" width="26.140625" customWidth="1"/>
    <col min="10" max="10" width="14.7109375" customWidth="1"/>
    <col min="11" max="11" width="15.85546875" customWidth="1"/>
    <col min="16366" max="16366" width="18.85546875" customWidth="1"/>
  </cols>
  <sheetData>
    <row r="1" spans="2:14 16365:16366" x14ac:dyDescent="0.25">
      <c r="N1">
        <v>9</v>
      </c>
    </row>
    <row r="2" spans="2:14 16365:16366" x14ac:dyDescent="0.25">
      <c r="B2" s="22"/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</row>
    <row r="3" spans="2:14 16365:16366" x14ac:dyDescent="0.25">
      <c r="C3" s="5" t="s">
        <v>9</v>
      </c>
      <c r="D3" s="6">
        <v>20000</v>
      </c>
      <c r="E3" s="6">
        <v>2000</v>
      </c>
      <c r="F3" s="6">
        <v>2</v>
      </c>
      <c r="G3" s="7">
        <f>Table1[[#This Row],[Salary]]/30*Table1[[#This Row],[Leaves]]</f>
        <v>1333.3333333333333</v>
      </c>
      <c r="H3" s="8">
        <f>Table1[[#This Row],[Salary]]-Table1[[#This Row],[Deduction]]</f>
        <v>18666.666666666668</v>
      </c>
      <c r="J3" t="s">
        <v>170</v>
      </c>
      <c r="K3" t="s">
        <v>4</v>
      </c>
      <c r="XEK3" t="s">
        <v>0</v>
      </c>
      <c r="XEL3">
        <f>COLUMNS(2:2)</f>
        <v>16384</v>
      </c>
    </row>
    <row r="4" spans="2:14 16365:16366" x14ac:dyDescent="0.25">
      <c r="C4" s="5" t="s">
        <v>10</v>
      </c>
      <c r="D4" s="6">
        <v>30000</v>
      </c>
      <c r="E4" s="6">
        <v>3500</v>
      </c>
      <c r="F4" s="6">
        <v>1</v>
      </c>
      <c r="G4" s="7">
        <f>Table1[[#This Row],[Salary]]/30*Table1[[#This Row],[Leaves]]</f>
        <v>1000</v>
      </c>
      <c r="H4" s="6">
        <f>Table1[[#This Row],[Salary]]-Table1[[#This Row],[Deduction]]</f>
        <v>29000</v>
      </c>
      <c r="J4" t="s">
        <v>122</v>
      </c>
      <c r="K4">
        <f>VLOOKUP(J4,Table1[],2,0)</f>
        <v>34000</v>
      </c>
      <c r="XEK4" t="s">
        <v>1</v>
      </c>
      <c r="XEL4">
        <f>ROWS(XEI:XEI)</f>
        <v>1048576</v>
      </c>
    </row>
    <row r="5" spans="2:14 16365:16366" x14ac:dyDescent="0.25">
      <c r="C5" s="5" t="s">
        <v>11</v>
      </c>
      <c r="D5" s="6">
        <v>34000</v>
      </c>
      <c r="E5" s="6">
        <v>4000</v>
      </c>
      <c r="F5" s="6">
        <v>3</v>
      </c>
      <c r="G5" s="7">
        <f>Table1[[#This Row],[Salary]]/30*Table1[[#This Row],[Leaves]]</f>
        <v>3400</v>
      </c>
      <c r="H5" s="6">
        <f>Table1[[#This Row],[Salary]]-Table1[[#This Row],[Deduction]]</f>
        <v>30600</v>
      </c>
      <c r="XEK5" t="s">
        <v>2</v>
      </c>
      <c r="XEL5">
        <f>XEL3*XEL4</f>
        <v>17179869184</v>
      </c>
    </row>
    <row r="6" spans="2:14 16365:16366" x14ac:dyDescent="0.25">
      <c r="C6" s="5" t="s">
        <v>12</v>
      </c>
      <c r="D6" s="6">
        <v>45000</v>
      </c>
      <c r="E6" s="6">
        <v>2300</v>
      </c>
      <c r="F6" s="6">
        <v>1</v>
      </c>
      <c r="G6" s="7">
        <f>Table1[[#This Row],[Salary]]/30*Table1[[#This Row],[Leaves]]</f>
        <v>1500</v>
      </c>
      <c r="H6" s="6">
        <f>Table1[[#This Row],[Salary]]-Table1[[#This Row],[Deduction]]</f>
        <v>43500</v>
      </c>
    </row>
    <row r="7" spans="2:14 16365:16366" x14ac:dyDescent="0.25">
      <c r="C7" s="5" t="s">
        <v>13</v>
      </c>
      <c r="D7" s="6">
        <v>23000</v>
      </c>
      <c r="E7" s="6">
        <v>1200</v>
      </c>
      <c r="F7" s="6">
        <v>2</v>
      </c>
      <c r="G7" s="7">
        <f>Table1[[#This Row],[Salary]]/30*Table1[[#This Row],[Leaves]]</f>
        <v>1533.3333333333333</v>
      </c>
      <c r="H7" s="6">
        <f>Table1[[#This Row],[Salary]]-Table1[[#This Row],[Deduction]]</f>
        <v>21466.666666666668</v>
      </c>
    </row>
    <row r="8" spans="2:14 16365:16366" x14ac:dyDescent="0.25">
      <c r="C8" s="5" t="s">
        <v>14</v>
      </c>
      <c r="D8" s="6">
        <v>25000</v>
      </c>
      <c r="E8" s="6">
        <v>3400</v>
      </c>
      <c r="F8" s="6">
        <v>3</v>
      </c>
      <c r="G8" s="7">
        <f>Table1[[#This Row],[Salary]]/30*Table1[[#This Row],[Leaves]]</f>
        <v>2500</v>
      </c>
      <c r="H8" s="6">
        <f>Table1[[#This Row],[Salary]]-Table1[[#This Row],[Deduction]]</f>
        <v>22500</v>
      </c>
    </row>
    <row r="9" spans="2:14 16365:16366" x14ac:dyDescent="0.25">
      <c r="C9" s="5" t="s">
        <v>15</v>
      </c>
      <c r="D9" s="6">
        <v>40000</v>
      </c>
      <c r="E9" s="6">
        <v>5000</v>
      </c>
      <c r="F9" s="6">
        <v>4</v>
      </c>
      <c r="G9" s="7">
        <f>Table1[[#This Row],[Salary]]/30*Table1[[#This Row],[Leaves]]</f>
        <v>5333.333333333333</v>
      </c>
      <c r="H9" s="6">
        <f>Table1[[#This Row],[Salary]]-Table1[[#This Row],[Deduction]]</f>
        <v>34666.666666666664</v>
      </c>
    </row>
    <row r="10" spans="2:14 16365:16366" x14ac:dyDescent="0.25">
      <c r="C10" s="5" t="s">
        <v>16</v>
      </c>
      <c r="D10" s="6">
        <v>35000</v>
      </c>
      <c r="E10" s="6">
        <v>12000</v>
      </c>
      <c r="F10" s="6">
        <v>2</v>
      </c>
      <c r="G10" s="7">
        <f>Table1[[#This Row],[Salary]]/30*Table1[[#This Row],[Leaves]]</f>
        <v>2333.3333333333335</v>
      </c>
      <c r="H10" s="6">
        <f>Table1[[#This Row],[Salary]]-Table1[[#This Row],[Deduction]]</f>
        <v>32666.666666666668</v>
      </c>
    </row>
    <row r="11" spans="2:14 16365:16366" x14ac:dyDescent="0.25">
      <c r="C11" s="5" t="s">
        <v>17</v>
      </c>
      <c r="D11" s="6">
        <v>60000</v>
      </c>
      <c r="E11" s="6">
        <v>2300</v>
      </c>
      <c r="F11" s="6">
        <v>2</v>
      </c>
      <c r="G11" s="7">
        <f>Table1[[#This Row],[Salary]]/30*Table1[[#This Row],[Leaves]]</f>
        <v>4000</v>
      </c>
      <c r="H11" s="6">
        <f>Table1[[#This Row],[Salary]]-Table1[[#This Row],[Deduction]]</f>
        <v>56000</v>
      </c>
    </row>
    <row r="12" spans="2:14 16365:16366" x14ac:dyDescent="0.25">
      <c r="C12" s="5" t="s">
        <v>18</v>
      </c>
      <c r="D12" s="6">
        <v>20000</v>
      </c>
      <c r="E12" s="6">
        <v>1200</v>
      </c>
      <c r="F12" s="6">
        <v>1</v>
      </c>
      <c r="G12" s="7">
        <f>Table1[[#This Row],[Salary]]/30*Table1[[#This Row],[Leaves]]</f>
        <v>666.66666666666663</v>
      </c>
      <c r="H12" s="6">
        <f>Table1[[#This Row],[Salary]]-Table1[[#This Row],[Deduction]]</f>
        <v>19333.333333333332</v>
      </c>
    </row>
    <row r="13" spans="2:14 16365:16366" x14ac:dyDescent="0.25">
      <c r="C13" s="5" t="s">
        <v>19</v>
      </c>
      <c r="D13" s="6">
        <v>35000</v>
      </c>
      <c r="E13" s="6">
        <v>1500</v>
      </c>
      <c r="F13" s="6">
        <v>0</v>
      </c>
      <c r="G13" s="7">
        <f>Table1[[#This Row],[Salary]]/30*Table1[[#This Row],[Leaves]]</f>
        <v>0</v>
      </c>
      <c r="H13" s="6">
        <f>Table1[[#This Row],[Salary]]-Table1[[#This Row],[Deduction]]</f>
        <v>35000</v>
      </c>
    </row>
    <row r="14" spans="2:14 16365:16366" x14ac:dyDescent="0.25">
      <c r="C14" s="5" t="s">
        <v>20</v>
      </c>
      <c r="D14" s="6">
        <v>30000</v>
      </c>
      <c r="E14" s="6">
        <v>1700</v>
      </c>
      <c r="F14" s="6">
        <v>0</v>
      </c>
      <c r="G14" s="7">
        <f>Table1[[#This Row],[Salary]]/30*Table1[[#This Row],[Leaves]]</f>
        <v>0</v>
      </c>
      <c r="H14" s="6">
        <f>Table1[[#This Row],[Salary]]-Table1[[#This Row],[Deduction]]</f>
        <v>30000</v>
      </c>
    </row>
    <row r="15" spans="2:14 16365:16366" x14ac:dyDescent="0.25">
      <c r="B15" s="22"/>
      <c r="C15" s="5" t="s">
        <v>21</v>
      </c>
      <c r="D15" s="6">
        <v>45000</v>
      </c>
      <c r="E15" s="6">
        <v>1900</v>
      </c>
      <c r="F15" s="6">
        <v>1</v>
      </c>
      <c r="G15" s="7">
        <f>Table1[[#This Row],[Salary]]/30*Table1[[#This Row],[Leaves]]</f>
        <v>1500</v>
      </c>
      <c r="H15" s="6">
        <f>Table1[[#This Row],[Salary]]-Table1[[#This Row],[Deduction]]</f>
        <v>43500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C540-6E78-4A0E-A59A-954DEA3C66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Q13"/>
  <sheetViews>
    <sheetView workbookViewId="0">
      <selection activeCell="K21" sqref="K21"/>
    </sheetView>
  </sheetViews>
  <sheetFormatPr defaultRowHeight="15" x14ac:dyDescent="0.25"/>
  <cols>
    <col min="3" max="7" width="11" customWidth="1"/>
    <col min="10" max="10" width="13.42578125" customWidth="1"/>
  </cols>
  <sheetData>
    <row r="3" spans="3:17" x14ac:dyDescent="0.25">
      <c r="J3" t="s">
        <v>45</v>
      </c>
      <c r="M3" t="s">
        <v>46</v>
      </c>
      <c r="P3" t="s">
        <v>69</v>
      </c>
    </row>
    <row r="4" spans="3:17" x14ac:dyDescent="0.25">
      <c r="C4" s="9" t="s">
        <v>25</v>
      </c>
      <c r="D4" s="10" t="s">
        <v>26</v>
      </c>
      <c r="E4" s="10" t="s">
        <v>27</v>
      </c>
      <c r="F4" s="10" t="s">
        <v>28</v>
      </c>
      <c r="G4" s="11" t="s">
        <v>29</v>
      </c>
      <c r="J4" s="55" t="s">
        <v>44</v>
      </c>
      <c r="K4" s="55"/>
      <c r="M4" s="55" t="s">
        <v>25</v>
      </c>
      <c r="N4" s="55"/>
      <c r="P4" s="55" t="s">
        <v>70</v>
      </c>
      <c r="Q4" s="55"/>
    </row>
    <row r="5" spans="3:17" x14ac:dyDescent="0.25">
      <c r="C5" s="12" t="s">
        <v>30</v>
      </c>
      <c r="D5" s="13" t="s">
        <v>37</v>
      </c>
      <c r="E5" s="13">
        <v>5</v>
      </c>
      <c r="F5" s="13">
        <v>67000</v>
      </c>
      <c r="G5" s="14">
        <f>Table2[[#This Row],[Price]]*Table2[[#This Row],[Quantity]]</f>
        <v>335000</v>
      </c>
      <c r="J5" s="56"/>
      <c r="K5" s="56"/>
      <c r="M5" s="56"/>
      <c r="N5" s="56"/>
      <c r="P5" s="56"/>
      <c r="Q5" s="56"/>
    </row>
    <row r="6" spans="3:17" x14ac:dyDescent="0.25">
      <c r="C6" s="12" t="s">
        <v>31</v>
      </c>
      <c r="D6" s="13" t="s">
        <v>38</v>
      </c>
      <c r="E6" s="13">
        <v>54</v>
      </c>
      <c r="F6" s="13">
        <v>5000</v>
      </c>
      <c r="G6" s="14">
        <f>Table2[[#This Row],[Price]]*Table2[[#This Row],[Quantity]]</f>
        <v>270000</v>
      </c>
    </row>
    <row r="7" spans="3:17" x14ac:dyDescent="0.25">
      <c r="C7" s="12" t="s">
        <v>32</v>
      </c>
      <c r="D7" s="13" t="s">
        <v>39</v>
      </c>
      <c r="E7" s="13">
        <v>4</v>
      </c>
      <c r="F7" s="13">
        <v>15000</v>
      </c>
      <c r="G7" s="14">
        <f>Table2[[#This Row],[Price]]*Table2[[#This Row],[Quantity]]</f>
        <v>60000</v>
      </c>
    </row>
    <row r="8" spans="3:17" x14ac:dyDescent="0.25">
      <c r="C8" s="12" t="s">
        <v>33</v>
      </c>
      <c r="D8" s="13" t="s">
        <v>36</v>
      </c>
      <c r="E8" s="13">
        <v>3</v>
      </c>
      <c r="F8" s="13">
        <v>1000</v>
      </c>
      <c r="G8" s="14">
        <f>Table2[[#This Row],[Price]]*Table2[[#This Row],[Quantity]]</f>
        <v>3000</v>
      </c>
    </row>
    <row r="9" spans="3:17" x14ac:dyDescent="0.25">
      <c r="C9" s="12" t="s">
        <v>30</v>
      </c>
      <c r="D9" s="13" t="s">
        <v>40</v>
      </c>
      <c r="E9" s="13">
        <v>2</v>
      </c>
      <c r="F9" s="13">
        <v>100000</v>
      </c>
      <c r="G9" s="14">
        <f>Table2[[#This Row],[Price]]*Table2[[#This Row],[Quantity]]</f>
        <v>200000</v>
      </c>
    </row>
    <row r="10" spans="3:17" x14ac:dyDescent="0.25">
      <c r="C10" s="12" t="s">
        <v>32</v>
      </c>
      <c r="D10" s="13" t="s">
        <v>41</v>
      </c>
      <c r="E10" s="13">
        <v>12</v>
      </c>
      <c r="F10" s="13">
        <v>18000</v>
      </c>
      <c r="G10" s="14">
        <f>Table2[[#This Row],[Price]]*Table2[[#This Row],[Quantity]]</f>
        <v>216000</v>
      </c>
      <c r="J10" t="s">
        <v>44</v>
      </c>
      <c r="M10" t="s">
        <v>44</v>
      </c>
    </row>
    <row r="11" spans="3:17" x14ac:dyDescent="0.25">
      <c r="C11" s="12" t="s">
        <v>33</v>
      </c>
      <c r="D11" s="13" t="s">
        <v>42</v>
      </c>
      <c r="E11" s="13">
        <v>3</v>
      </c>
      <c r="F11" s="13">
        <v>800</v>
      </c>
      <c r="G11" s="14">
        <f>Table2[[#This Row],[Price]]*Table2[[#This Row],[Quantity]]</f>
        <v>2400</v>
      </c>
      <c r="J11" t="s">
        <v>33</v>
      </c>
      <c r="M11" t="s">
        <v>33</v>
      </c>
    </row>
    <row r="12" spans="3:17" x14ac:dyDescent="0.25">
      <c r="C12" s="12" t="s">
        <v>47</v>
      </c>
      <c r="D12" s="13" t="s">
        <v>43</v>
      </c>
      <c r="E12" s="13">
        <v>2</v>
      </c>
      <c r="F12" s="13">
        <v>700</v>
      </c>
      <c r="G12" s="14">
        <f>Table2[[#This Row],[Price]]*Table2[[#This Row],[Quantity]]</f>
        <v>1400</v>
      </c>
    </row>
    <row r="13" spans="3:17" x14ac:dyDescent="0.25">
      <c r="C13" s="15" t="s">
        <v>34</v>
      </c>
      <c r="D13" s="16" t="s">
        <v>35</v>
      </c>
      <c r="E13" s="16">
        <v>12</v>
      </c>
      <c r="F13" s="16">
        <v>55000</v>
      </c>
      <c r="G13" s="17">
        <f>Table2[[#This Row],[Price]]*Table2[[#This Row],[Quantity]]</f>
        <v>660000</v>
      </c>
    </row>
  </sheetData>
  <mergeCells count="6">
    <mergeCell ref="J4:K4"/>
    <mergeCell ref="J5:K5"/>
    <mergeCell ref="M4:N4"/>
    <mergeCell ref="M5:N5"/>
    <mergeCell ref="P4:Q4"/>
    <mergeCell ref="P5:Q5"/>
  </mergeCells>
  <conditionalFormatting sqref="C5 C10:C13 C7:C8">
    <cfRule type="expression" dxfId="13" priority="4">
      <formula>$C5=$M$11</formula>
    </cfRule>
    <cfRule type="expression" dxfId="12" priority="5">
      <formula>C5=$J$11</formula>
    </cfRule>
    <cfRule type="expression" dxfId="11" priority="14">
      <formula>C5=$J$5</formula>
    </cfRule>
  </conditionalFormatting>
  <conditionalFormatting sqref="J5:K5">
    <cfRule type="notContainsBlanks" dxfId="10" priority="10">
      <formula>LEN(TRIM(J5))&gt;0</formula>
    </cfRule>
    <cfRule type="containsBlanks" dxfId="9" priority="13">
      <formula>LEN(TRIM(J5))=0</formula>
    </cfRule>
  </conditionalFormatting>
  <conditionalFormatting sqref="M5:N5">
    <cfRule type="containsBlanks" dxfId="8" priority="11">
      <formula>LEN(TRIM(M5))=0</formula>
    </cfRule>
    <cfRule type="notContainsBlanks" dxfId="7" priority="12">
      <formula>LEN(TRIM(M5))&gt;0</formula>
    </cfRule>
  </conditionalFormatting>
  <conditionalFormatting sqref="C5:G5 C10:G13 D9:G9 C7:G8 D6:G6">
    <cfRule type="expression" dxfId="6" priority="9">
      <formula>$C5=$M$5</formula>
    </cfRule>
  </conditionalFormatting>
  <conditionalFormatting sqref="P5:Q5">
    <cfRule type="containsBlanks" dxfId="5" priority="7">
      <formula>LEN(TRIM(P5))=0</formula>
    </cfRule>
    <cfRule type="notContainsBlanks" dxfId="4" priority="8">
      <formula>LEN(TRIM(P5))&gt;0</formula>
    </cfRule>
  </conditionalFormatting>
  <conditionalFormatting sqref="C4:G5 C10:G13 D9:G9 C7:G8 D6:G6">
    <cfRule type="expression" dxfId="3" priority="6">
      <formula>C$4=$P$5</formula>
    </cfRule>
  </conditionalFormatting>
  <conditionalFormatting sqref="C5:G5">
    <cfRule type="expression" dxfId="2" priority="3">
      <formula>$C5=$M$11</formula>
    </cfRule>
  </conditionalFormatting>
  <conditionalFormatting sqref="C5:G13">
    <cfRule type="expression" dxfId="1" priority="2">
      <formula>$C5=$M$11</formula>
    </cfRule>
  </conditionalFormatting>
  <conditionalFormatting sqref="C5:C13">
    <cfRule type="expression" dxfId="0" priority="1">
      <formula>C5=$J$11</formula>
    </cfRule>
  </conditionalFormatting>
  <dataValidations count="2">
    <dataValidation type="list" allowBlank="1" showInputMessage="1" showErrorMessage="1" sqref="J5:K5 M5:N5 J11 M11" xr:uid="{00000000-0002-0000-0100-000000000000}">
      <formula1>$C$5:$C$13</formula1>
    </dataValidation>
    <dataValidation type="list" allowBlank="1" showInputMessage="1" showErrorMessage="1" sqref="P5:Q5" xr:uid="{00000000-0002-0000-0100-000001000000}">
      <formula1>$C$4:$G$4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F16"/>
  <sheetViews>
    <sheetView workbookViewId="0">
      <selection activeCell="D9" sqref="D9"/>
    </sheetView>
  </sheetViews>
  <sheetFormatPr defaultRowHeight="15" x14ac:dyDescent="0.25"/>
  <cols>
    <col min="2" max="2" width="16" customWidth="1"/>
    <col min="3" max="3" width="17.5703125" customWidth="1"/>
    <col min="4" max="4" width="14.28515625" customWidth="1"/>
    <col min="6" max="6" width="10.85546875" bestFit="1" customWidth="1"/>
  </cols>
  <sheetData>
    <row r="5" spans="3:6" x14ac:dyDescent="0.25">
      <c r="C5" s="19" t="s">
        <v>48</v>
      </c>
      <c r="D5" s="19" t="s">
        <v>49</v>
      </c>
      <c r="E5" s="19" t="s">
        <v>50</v>
      </c>
      <c r="F5" s="19" t="s">
        <v>51</v>
      </c>
    </row>
    <row r="6" spans="3:6" x14ac:dyDescent="0.25">
      <c r="C6" s="20" t="s">
        <v>52</v>
      </c>
      <c r="D6" s="20" t="s">
        <v>57</v>
      </c>
      <c r="E6" s="20" t="s">
        <v>61</v>
      </c>
      <c r="F6" s="20" t="s">
        <v>64</v>
      </c>
    </row>
    <row r="7" spans="3:6" x14ac:dyDescent="0.25">
      <c r="C7" s="20" t="s">
        <v>53</v>
      </c>
      <c r="D7" s="20" t="s">
        <v>58</v>
      </c>
      <c r="E7" s="20" t="s">
        <v>62</v>
      </c>
      <c r="F7" s="20" t="s">
        <v>65</v>
      </c>
    </row>
    <row r="8" spans="3:6" x14ac:dyDescent="0.25">
      <c r="C8" s="20" t="s">
        <v>54</v>
      </c>
      <c r="D8" s="20" t="s">
        <v>59</v>
      </c>
      <c r="E8" s="20" t="s">
        <v>63</v>
      </c>
      <c r="F8" s="20" t="s">
        <v>66</v>
      </c>
    </row>
    <row r="9" spans="3:6" x14ac:dyDescent="0.25">
      <c r="C9" s="20" t="s">
        <v>55</v>
      </c>
      <c r="D9" s="20" t="s">
        <v>60</v>
      </c>
      <c r="E9" s="20"/>
      <c r="F9" s="20"/>
    </row>
    <row r="10" spans="3:6" x14ac:dyDescent="0.25">
      <c r="C10" s="20" t="s">
        <v>56</v>
      </c>
      <c r="D10" s="20"/>
      <c r="E10" s="20"/>
      <c r="F10" s="20"/>
    </row>
    <row r="15" spans="3:6" x14ac:dyDescent="0.25">
      <c r="C15" s="21" t="s">
        <v>67</v>
      </c>
      <c r="D15" s="21" t="s">
        <v>68</v>
      </c>
    </row>
    <row r="16" spans="3:6" x14ac:dyDescent="0.25">
      <c r="C16" t="s">
        <v>51</v>
      </c>
      <c r="D16" s="18" t="s">
        <v>64</v>
      </c>
    </row>
  </sheetData>
  <dataValidations count="2">
    <dataValidation type="list" allowBlank="1" showInputMessage="1" showErrorMessage="1" sqref="C16" xr:uid="{00000000-0002-0000-0200-000000000000}">
      <formula1>$C$5:$F$5</formula1>
    </dataValidation>
    <dataValidation type="list" allowBlank="1" showInputMessage="1" showErrorMessage="1" sqref="D16" xr:uid="{00000000-0002-0000-0200-000001000000}">
      <formula1>INDIRECT($C$16)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K23"/>
  <sheetViews>
    <sheetView workbookViewId="0">
      <selection activeCell="I2" sqref="I2"/>
    </sheetView>
  </sheetViews>
  <sheetFormatPr defaultRowHeight="15" x14ac:dyDescent="0.25"/>
  <cols>
    <col min="4" max="4" width="12.85546875" customWidth="1"/>
    <col min="5" max="5" width="15.5703125" customWidth="1"/>
    <col min="6" max="6" width="11.28515625" customWidth="1"/>
    <col min="10" max="10" width="13.85546875" customWidth="1"/>
    <col min="11" max="12" width="11.5703125" bestFit="1" customWidth="1"/>
  </cols>
  <sheetData>
    <row r="2" spans="4:11" x14ac:dyDescent="0.25">
      <c r="D2" s="1" t="s">
        <v>71</v>
      </c>
      <c r="E2" s="1" t="s">
        <v>72</v>
      </c>
      <c r="F2" s="1">
        <v>2021</v>
      </c>
      <c r="G2" s="1">
        <v>2022</v>
      </c>
      <c r="H2" s="22"/>
      <c r="I2" s="22" t="s">
        <v>169</v>
      </c>
    </row>
    <row r="3" spans="4:11" x14ac:dyDescent="0.25">
      <c r="D3" s="1" t="s">
        <v>73</v>
      </c>
      <c r="E3" s="1" t="s">
        <v>82</v>
      </c>
      <c r="F3" s="1">
        <v>4000</v>
      </c>
      <c r="G3" s="1">
        <v>5000</v>
      </c>
      <c r="H3" s="22"/>
      <c r="I3" s="22"/>
    </row>
    <row r="4" spans="4:11" x14ac:dyDescent="0.25">
      <c r="D4" s="1" t="s">
        <v>74</v>
      </c>
      <c r="E4" s="1" t="s">
        <v>83</v>
      </c>
      <c r="F4" s="1">
        <v>12000</v>
      </c>
      <c r="G4" s="1">
        <v>7000</v>
      </c>
      <c r="H4" s="22"/>
      <c r="I4" s="22"/>
    </row>
    <row r="5" spans="4:11" x14ac:dyDescent="0.25">
      <c r="D5" s="1" t="s">
        <v>75</v>
      </c>
      <c r="E5" s="1" t="s">
        <v>84</v>
      </c>
      <c r="F5" s="1">
        <v>20000</v>
      </c>
      <c r="G5" s="1">
        <v>45000</v>
      </c>
      <c r="H5" s="22"/>
      <c r="I5" s="22"/>
    </row>
    <row r="6" spans="4:11" x14ac:dyDescent="0.25">
      <c r="D6" s="1" t="s">
        <v>76</v>
      </c>
      <c r="E6" s="1" t="s">
        <v>82</v>
      </c>
      <c r="F6" s="1">
        <v>2000</v>
      </c>
      <c r="G6" s="1">
        <v>32000</v>
      </c>
      <c r="H6" s="22"/>
      <c r="I6" s="22"/>
    </row>
    <row r="7" spans="4:11" x14ac:dyDescent="0.25">
      <c r="D7" s="1" t="s">
        <v>77</v>
      </c>
      <c r="E7" s="1" t="s">
        <v>83</v>
      </c>
      <c r="F7" s="1">
        <v>27000</v>
      </c>
      <c r="G7" s="1">
        <v>12000</v>
      </c>
      <c r="H7" s="22"/>
      <c r="I7" s="22"/>
    </row>
    <row r="8" spans="4:11" x14ac:dyDescent="0.25">
      <c r="D8" s="1" t="s">
        <v>78</v>
      </c>
      <c r="E8" s="1" t="s">
        <v>82</v>
      </c>
      <c r="F8" s="1">
        <v>12000</v>
      </c>
      <c r="G8" s="1">
        <v>2000</v>
      </c>
      <c r="H8" s="22"/>
      <c r="I8" s="22"/>
    </row>
    <row r="9" spans="4:11" x14ac:dyDescent="0.25">
      <c r="D9" s="1" t="s">
        <v>79</v>
      </c>
      <c r="E9" s="1" t="s">
        <v>82</v>
      </c>
      <c r="F9" s="1">
        <v>1200</v>
      </c>
      <c r="G9" s="1">
        <v>24000</v>
      </c>
      <c r="H9" s="22"/>
      <c r="I9" s="22"/>
    </row>
    <row r="10" spans="4:11" x14ac:dyDescent="0.25">
      <c r="D10" s="1" t="s">
        <v>80</v>
      </c>
      <c r="E10" s="1" t="s">
        <v>84</v>
      </c>
      <c r="F10" s="1">
        <v>30000</v>
      </c>
      <c r="G10" s="1">
        <v>23000</v>
      </c>
      <c r="H10" s="22"/>
      <c r="I10" s="22"/>
      <c r="J10" s="23" t="s">
        <v>85</v>
      </c>
      <c r="K10" t="s">
        <v>87</v>
      </c>
    </row>
    <row r="11" spans="4:11" x14ac:dyDescent="0.25">
      <c r="D11" s="1" t="s">
        <v>81</v>
      </c>
      <c r="E11" s="1" t="s">
        <v>84</v>
      </c>
      <c r="F11" s="1">
        <v>23000</v>
      </c>
      <c r="G11" s="1">
        <v>24000</v>
      </c>
      <c r="H11" s="22"/>
      <c r="I11" s="22"/>
      <c r="J11" s="24" t="s">
        <v>82</v>
      </c>
      <c r="K11" s="26">
        <v>19200</v>
      </c>
    </row>
    <row r="12" spans="4:11" x14ac:dyDescent="0.25">
      <c r="D12" s="6"/>
      <c r="E12" s="6"/>
      <c r="F12" s="6"/>
      <c r="G12" s="6"/>
      <c r="H12" s="22"/>
      <c r="I12" s="22"/>
      <c r="J12" s="25" t="s">
        <v>73</v>
      </c>
      <c r="K12" s="26">
        <v>4000</v>
      </c>
    </row>
    <row r="13" spans="4:11" x14ac:dyDescent="0.25">
      <c r="D13" s="22"/>
      <c r="E13" s="22"/>
      <c r="F13" s="22"/>
      <c r="G13" s="22"/>
      <c r="H13" s="22"/>
      <c r="I13" s="22"/>
      <c r="J13" s="25" t="s">
        <v>79</v>
      </c>
      <c r="K13" s="26">
        <v>1200</v>
      </c>
    </row>
    <row r="14" spans="4:11" x14ac:dyDescent="0.25">
      <c r="D14" s="22"/>
      <c r="E14" s="22"/>
      <c r="F14" s="22"/>
      <c r="G14" s="22"/>
      <c r="H14" s="22"/>
      <c r="I14" s="22"/>
      <c r="J14" s="25" t="s">
        <v>76</v>
      </c>
      <c r="K14" s="26">
        <v>2000</v>
      </c>
    </row>
    <row r="15" spans="4:11" x14ac:dyDescent="0.25">
      <c r="D15" s="22"/>
      <c r="E15" s="22"/>
      <c r="F15" s="22"/>
      <c r="G15" s="22"/>
      <c r="H15" s="22"/>
      <c r="I15" s="22"/>
      <c r="J15" s="25" t="s">
        <v>78</v>
      </c>
      <c r="K15" s="26">
        <v>12000</v>
      </c>
    </row>
    <row r="16" spans="4:11" x14ac:dyDescent="0.25">
      <c r="J16" s="24" t="s">
        <v>84</v>
      </c>
      <c r="K16" s="26">
        <v>73000</v>
      </c>
    </row>
    <row r="17" spans="10:11" x14ac:dyDescent="0.25">
      <c r="J17" s="25" t="s">
        <v>75</v>
      </c>
      <c r="K17" s="26">
        <v>20000</v>
      </c>
    </row>
    <row r="18" spans="10:11" x14ac:dyDescent="0.25">
      <c r="J18" s="25" t="s">
        <v>81</v>
      </c>
      <c r="K18" s="26">
        <v>23000</v>
      </c>
    </row>
    <row r="19" spans="10:11" x14ac:dyDescent="0.25">
      <c r="J19" s="25" t="s">
        <v>80</v>
      </c>
      <c r="K19" s="26">
        <v>30000</v>
      </c>
    </row>
    <row r="20" spans="10:11" x14ac:dyDescent="0.25">
      <c r="J20" s="24" t="s">
        <v>83</v>
      </c>
      <c r="K20" s="26">
        <v>39000</v>
      </c>
    </row>
    <row r="21" spans="10:11" x14ac:dyDescent="0.25">
      <c r="J21" s="25" t="s">
        <v>74</v>
      </c>
      <c r="K21" s="26">
        <v>12000</v>
      </c>
    </row>
    <row r="22" spans="10:11" x14ac:dyDescent="0.25">
      <c r="J22" s="25" t="s">
        <v>77</v>
      </c>
      <c r="K22" s="26">
        <v>27000</v>
      </c>
    </row>
    <row r="23" spans="10:11" x14ac:dyDescent="0.25">
      <c r="J23" s="24" t="s">
        <v>86</v>
      </c>
      <c r="K23" s="26">
        <v>131200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AB6-75DC-47E7-8FDA-BA0F61DAC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0189-580B-4C0B-BDFB-9FE9B63823E7}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5.5703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31" t="s">
        <v>101</v>
      </c>
      <c r="C2" s="31"/>
      <c r="D2" s="36"/>
      <c r="E2" s="36"/>
      <c r="F2" s="36"/>
    </row>
    <row r="3" spans="2:6" ht="15.75" collapsed="1" x14ac:dyDescent="0.25">
      <c r="B3" s="30"/>
      <c r="C3" s="30"/>
      <c r="D3" s="37" t="s">
        <v>103</v>
      </c>
      <c r="E3" s="37" t="s">
        <v>109</v>
      </c>
      <c r="F3" s="37" t="s">
        <v>110</v>
      </c>
    </row>
    <row r="4" spans="2:6" ht="22.5" hidden="1" outlineLevel="1" x14ac:dyDescent="0.25">
      <c r="B4" s="33"/>
      <c r="C4" s="33"/>
      <c r="D4" s="28"/>
      <c r="E4" s="39" t="s">
        <v>100</v>
      </c>
      <c r="F4" s="39" t="s">
        <v>100</v>
      </c>
    </row>
    <row r="5" spans="2:6" x14ac:dyDescent="0.25">
      <c r="B5" s="34" t="s">
        <v>102</v>
      </c>
      <c r="C5" s="34"/>
      <c r="D5" s="32"/>
      <c r="E5" s="32"/>
      <c r="F5" s="32"/>
    </row>
    <row r="6" spans="2:6" outlineLevel="1" x14ac:dyDescent="0.25">
      <c r="B6" s="33"/>
      <c r="C6" s="33" t="s">
        <v>94</v>
      </c>
      <c r="D6" s="28">
        <v>200</v>
      </c>
      <c r="E6" s="38">
        <v>180</v>
      </c>
      <c r="F6" s="38">
        <v>220</v>
      </c>
    </row>
    <row r="7" spans="2:6" outlineLevel="1" x14ac:dyDescent="0.25">
      <c r="B7" s="33"/>
      <c r="C7" s="33" t="s">
        <v>95</v>
      </c>
      <c r="D7" s="28">
        <v>250</v>
      </c>
      <c r="E7" s="38">
        <v>230</v>
      </c>
      <c r="F7" s="38">
        <v>270</v>
      </c>
    </row>
    <row r="8" spans="2:6" outlineLevel="1" x14ac:dyDescent="0.25">
      <c r="B8" s="33"/>
      <c r="C8" s="33" t="s">
        <v>96</v>
      </c>
      <c r="D8" s="28">
        <v>300</v>
      </c>
      <c r="E8" s="38">
        <v>280</v>
      </c>
      <c r="F8" s="38">
        <v>320</v>
      </c>
    </row>
    <row r="9" spans="2:6" outlineLevel="1" x14ac:dyDescent="0.25">
      <c r="B9" s="33"/>
      <c r="C9" s="33" t="s">
        <v>97</v>
      </c>
      <c r="D9" s="28">
        <v>350</v>
      </c>
      <c r="E9" s="38">
        <v>230</v>
      </c>
      <c r="F9" s="38">
        <v>370</v>
      </c>
    </row>
    <row r="10" spans="2:6" outlineLevel="1" x14ac:dyDescent="0.25">
      <c r="B10" s="33"/>
      <c r="C10" s="33" t="s">
        <v>98</v>
      </c>
      <c r="D10" s="28">
        <v>400</v>
      </c>
      <c r="E10" s="38">
        <v>380</v>
      </c>
      <c r="F10" s="38">
        <v>420</v>
      </c>
    </row>
    <row r="11" spans="2:6" x14ac:dyDescent="0.25">
      <c r="B11" s="34" t="s">
        <v>104</v>
      </c>
      <c r="C11" s="34"/>
      <c r="D11" s="32"/>
      <c r="E11" s="32"/>
      <c r="F11" s="32"/>
    </row>
    <row r="12" spans="2:6" ht="15.75" outlineLevel="1" thickBot="1" x14ac:dyDescent="0.3">
      <c r="B12" s="35"/>
      <c r="C12" s="35" t="s">
        <v>99</v>
      </c>
      <c r="D12" s="29">
        <v>1500</v>
      </c>
      <c r="E12" s="29">
        <v>1300</v>
      </c>
      <c r="F12" s="29">
        <v>1600</v>
      </c>
    </row>
    <row r="13" spans="2:6" x14ac:dyDescent="0.25">
      <c r="B13" t="s">
        <v>105</v>
      </c>
    </row>
    <row r="14" spans="2:6" x14ac:dyDescent="0.25">
      <c r="B14" t="s">
        <v>106</v>
      </c>
    </row>
    <row r="15" spans="2:6" x14ac:dyDescent="0.25">
      <c r="B15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D6E6-2DE9-475C-B2A7-E7884B2906EF}">
  <sheetPr>
    <outlinePr summaryBelow="0"/>
  </sheetPr>
  <dimension ref="B1:F15"/>
  <sheetViews>
    <sheetView showGridLines="0" workbookViewId="0">
      <selection activeCell="H22" sqref="H22"/>
    </sheetView>
  </sheetViews>
  <sheetFormatPr defaultRowHeight="15" outlineLevelRow="1" outlineLevelCol="1" x14ac:dyDescent="0.25"/>
  <cols>
    <col min="3" max="3" width="5.5703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31" t="s">
        <v>101</v>
      </c>
      <c r="C2" s="31"/>
      <c r="D2" s="36"/>
      <c r="E2" s="36"/>
      <c r="F2" s="36"/>
    </row>
    <row r="3" spans="2:6" ht="15.75" collapsed="1" x14ac:dyDescent="0.25">
      <c r="B3" s="30"/>
      <c r="C3" s="30"/>
      <c r="D3" s="37" t="s">
        <v>103</v>
      </c>
      <c r="E3" s="37" t="s">
        <v>109</v>
      </c>
      <c r="F3" s="37" t="s">
        <v>110</v>
      </c>
    </row>
    <row r="4" spans="2:6" ht="22.5" hidden="1" outlineLevel="1" x14ac:dyDescent="0.25">
      <c r="B4" s="33"/>
      <c r="C4" s="33"/>
      <c r="D4" s="28"/>
      <c r="E4" s="39" t="s">
        <v>100</v>
      </c>
      <c r="F4" s="39" t="s">
        <v>100</v>
      </c>
    </row>
    <row r="5" spans="2:6" x14ac:dyDescent="0.25">
      <c r="B5" s="34" t="s">
        <v>102</v>
      </c>
      <c r="C5" s="34"/>
      <c r="D5" s="32"/>
      <c r="E5" s="32"/>
      <c r="F5" s="32"/>
    </row>
    <row r="6" spans="2:6" outlineLevel="1" x14ac:dyDescent="0.25">
      <c r="B6" s="33"/>
      <c r="C6" s="33" t="s">
        <v>94</v>
      </c>
      <c r="D6" s="28">
        <v>220</v>
      </c>
      <c r="E6" s="38">
        <v>180</v>
      </c>
      <c r="F6" s="38">
        <v>220</v>
      </c>
    </row>
    <row r="7" spans="2:6" outlineLevel="1" x14ac:dyDescent="0.25">
      <c r="B7" s="33"/>
      <c r="C7" s="33" t="s">
        <v>95</v>
      </c>
      <c r="D7" s="28">
        <v>270</v>
      </c>
      <c r="E7" s="38">
        <v>230</v>
      </c>
      <c r="F7" s="38">
        <v>270</v>
      </c>
    </row>
    <row r="8" spans="2:6" outlineLevel="1" x14ac:dyDescent="0.25">
      <c r="B8" s="33"/>
      <c r="C8" s="33" t="s">
        <v>96</v>
      </c>
      <c r="D8" s="28">
        <v>320</v>
      </c>
      <c r="E8" s="38">
        <v>280</v>
      </c>
      <c r="F8" s="38">
        <v>320</v>
      </c>
    </row>
    <row r="9" spans="2:6" outlineLevel="1" x14ac:dyDescent="0.25">
      <c r="B9" s="33"/>
      <c r="C9" s="33" t="s">
        <v>97</v>
      </c>
      <c r="D9" s="28">
        <v>370</v>
      </c>
      <c r="E9" s="38">
        <v>230</v>
      </c>
      <c r="F9" s="38">
        <v>370</v>
      </c>
    </row>
    <row r="10" spans="2:6" outlineLevel="1" x14ac:dyDescent="0.25">
      <c r="B10" s="33"/>
      <c r="C10" s="33" t="s">
        <v>98</v>
      </c>
      <c r="D10" s="28">
        <v>420</v>
      </c>
      <c r="E10" s="38">
        <v>380</v>
      </c>
      <c r="F10" s="38">
        <v>420</v>
      </c>
    </row>
    <row r="11" spans="2:6" x14ac:dyDescent="0.25">
      <c r="B11" s="34" t="s">
        <v>104</v>
      </c>
      <c r="C11" s="34"/>
      <c r="D11" s="32"/>
      <c r="E11" s="32"/>
      <c r="F11" s="32"/>
    </row>
    <row r="12" spans="2:6" ht="15.75" outlineLevel="1" thickBot="1" x14ac:dyDescent="0.3">
      <c r="B12" s="35"/>
      <c r="C12" s="35" t="s">
        <v>99</v>
      </c>
      <c r="D12" s="29">
        <v>1600</v>
      </c>
      <c r="E12" s="29">
        <v>1300</v>
      </c>
      <c r="F12" s="29">
        <v>1600</v>
      </c>
    </row>
    <row r="13" spans="2:6" x14ac:dyDescent="0.25">
      <c r="B13" t="s">
        <v>105</v>
      </c>
    </row>
    <row r="14" spans="2:6" x14ac:dyDescent="0.25">
      <c r="B14" t="s">
        <v>106</v>
      </c>
    </row>
    <row r="15" spans="2:6" x14ac:dyDescent="0.25">
      <c r="B1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AA1E-15EA-4D55-8691-F128AE5D763E}">
  <dimension ref="B3:I15"/>
  <sheetViews>
    <sheetView workbookViewId="0">
      <selection activeCell="K7" sqref="K7"/>
    </sheetView>
  </sheetViews>
  <sheetFormatPr defaultRowHeight="15" x14ac:dyDescent="0.25"/>
  <cols>
    <col min="5" max="9" width="13.42578125" customWidth="1"/>
  </cols>
  <sheetData>
    <row r="3" spans="2:9" x14ac:dyDescent="0.25">
      <c r="B3" s="1" t="s">
        <v>118</v>
      </c>
      <c r="C3" s="1" t="s">
        <v>119</v>
      </c>
      <c r="D3" s="1" t="s">
        <v>120</v>
      </c>
      <c r="E3" s="1" t="s">
        <v>22</v>
      </c>
      <c r="F3" s="1" t="s">
        <v>23</v>
      </c>
      <c r="G3" s="1" t="s">
        <v>24</v>
      </c>
    </row>
    <row r="4" spans="2:9" x14ac:dyDescent="0.25">
      <c r="B4" s="1" t="s">
        <v>73</v>
      </c>
      <c r="C4" s="1">
        <v>23400</v>
      </c>
      <c r="D4" s="1">
        <v>79000</v>
      </c>
      <c r="E4" s="6">
        <v>34000</v>
      </c>
      <c r="F4" s="6">
        <v>23007</v>
      </c>
      <c r="G4" s="6">
        <v>23451</v>
      </c>
    </row>
    <row r="5" spans="2:9" x14ac:dyDescent="0.25">
      <c r="B5" s="1" t="s">
        <v>74</v>
      </c>
      <c r="C5" s="1">
        <v>34000</v>
      </c>
      <c r="D5" s="43">
        <v>45000</v>
      </c>
      <c r="E5" s="44" t="s">
        <v>118</v>
      </c>
      <c r="F5" s="45" t="s">
        <v>114</v>
      </c>
      <c r="G5" s="48" t="s">
        <v>126</v>
      </c>
      <c r="H5" s="45" t="s">
        <v>127</v>
      </c>
      <c r="I5" s="22"/>
    </row>
    <row r="6" spans="2:9" x14ac:dyDescent="0.25">
      <c r="B6" s="1" t="s">
        <v>121</v>
      </c>
      <c r="C6" s="1">
        <v>45300</v>
      </c>
      <c r="D6" s="43">
        <v>34000</v>
      </c>
      <c r="E6" s="46">
        <v>45600</v>
      </c>
      <c r="F6" s="47">
        <v>34211</v>
      </c>
      <c r="G6" s="49">
        <v>5600</v>
      </c>
      <c r="H6" s="47">
        <f>G6*F6</f>
        <v>191581600</v>
      </c>
      <c r="I6" s="22"/>
    </row>
    <row r="7" spans="2:9" x14ac:dyDescent="0.25">
      <c r="B7" s="1" t="s">
        <v>122</v>
      </c>
      <c r="C7" s="1">
        <v>34222</v>
      </c>
      <c r="D7" s="43">
        <v>12345</v>
      </c>
      <c r="E7" s="46">
        <v>12345</v>
      </c>
      <c r="F7" s="47">
        <v>23450</v>
      </c>
      <c r="G7" s="49">
        <v>12345</v>
      </c>
      <c r="H7" s="47"/>
      <c r="I7" s="22"/>
    </row>
    <row r="8" spans="2:9" x14ac:dyDescent="0.25">
      <c r="B8" s="1" t="s">
        <v>123</v>
      </c>
      <c r="C8" s="1">
        <v>12000</v>
      </c>
      <c r="D8" s="43">
        <v>6755</v>
      </c>
      <c r="E8" s="46">
        <v>23459</v>
      </c>
      <c r="F8" s="47">
        <v>23411</v>
      </c>
      <c r="G8" s="49">
        <v>43210</v>
      </c>
      <c r="H8" s="47"/>
      <c r="I8" s="22"/>
    </row>
    <row r="9" spans="2:9" x14ac:dyDescent="0.25">
      <c r="B9" s="1" t="s">
        <v>124</v>
      </c>
      <c r="C9" s="1">
        <v>45699</v>
      </c>
      <c r="D9" s="43">
        <v>45600</v>
      </c>
      <c r="E9" s="46">
        <v>7800</v>
      </c>
      <c r="F9" s="47">
        <v>34221</v>
      </c>
      <c r="G9" s="49">
        <v>34221</v>
      </c>
      <c r="H9" s="47"/>
      <c r="I9" s="22"/>
    </row>
    <row r="10" spans="2:9" x14ac:dyDescent="0.25">
      <c r="E10" s="46"/>
      <c r="F10" s="47"/>
      <c r="G10" s="49"/>
      <c r="H10" s="47"/>
      <c r="I10" s="22"/>
    </row>
    <row r="11" spans="2:9" x14ac:dyDescent="0.25">
      <c r="E11" s="46"/>
      <c r="F11" s="47"/>
      <c r="G11" s="49"/>
      <c r="H11" s="47"/>
      <c r="I11" s="22"/>
    </row>
    <row r="12" spans="2:9" x14ac:dyDescent="0.25">
      <c r="E12" s="46"/>
      <c r="F12" s="47"/>
      <c r="G12" s="49"/>
      <c r="H12" s="47"/>
      <c r="I12" s="22"/>
    </row>
    <row r="14" spans="2:9" x14ac:dyDescent="0.25">
      <c r="E14" s="57" t="s">
        <v>128</v>
      </c>
      <c r="F14" s="57"/>
    </row>
    <row r="15" spans="2:9" x14ac:dyDescent="0.25">
      <c r="E15" s="56">
        <f>SUM(H6:H12)</f>
        <v>191581600</v>
      </c>
      <c r="F15" s="56"/>
    </row>
  </sheetData>
  <mergeCells count="2">
    <mergeCell ref="E14:F14"/>
    <mergeCell ref="E15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840E-1685-4230-A48B-2AD6A8204920}">
  <dimension ref="B3:G9"/>
  <sheetViews>
    <sheetView workbookViewId="0">
      <selection activeCell="I4" sqref="I4:I5"/>
    </sheetView>
  </sheetViews>
  <sheetFormatPr defaultRowHeight="15" x14ac:dyDescent="0.25"/>
  <sheetData>
    <row r="3" spans="2:7" x14ac:dyDescent="0.25">
      <c r="B3" s="1" t="s">
        <v>118</v>
      </c>
      <c r="C3" s="1" t="s">
        <v>119</v>
      </c>
      <c r="D3" s="1" t="s">
        <v>120</v>
      </c>
      <c r="E3" s="1" t="s">
        <v>22</v>
      </c>
      <c r="F3" s="1" t="s">
        <v>23</v>
      </c>
      <c r="G3" s="1" t="s">
        <v>24</v>
      </c>
    </row>
    <row r="4" spans="2:7" x14ac:dyDescent="0.25">
      <c r="B4" s="1" t="s">
        <v>73</v>
      </c>
      <c r="C4" s="1">
        <v>20000</v>
      </c>
      <c r="D4" s="1">
        <v>12000</v>
      </c>
      <c r="E4" s="1">
        <v>45000</v>
      </c>
      <c r="F4" s="1">
        <v>67000</v>
      </c>
      <c r="G4" s="1">
        <v>44444</v>
      </c>
    </row>
    <row r="5" spans="2:7" x14ac:dyDescent="0.25">
      <c r="B5" s="1" t="s">
        <v>74</v>
      </c>
      <c r="C5" s="1">
        <v>23000</v>
      </c>
      <c r="D5" s="1">
        <v>23000</v>
      </c>
      <c r="E5" s="1">
        <v>12345</v>
      </c>
      <c r="F5" s="1">
        <v>56766</v>
      </c>
      <c r="G5" s="1">
        <v>3455</v>
      </c>
    </row>
    <row r="6" spans="2:7" x14ac:dyDescent="0.25">
      <c r="B6" s="1" t="s">
        <v>121</v>
      </c>
      <c r="C6" s="1">
        <v>23456</v>
      </c>
      <c r="D6" s="1">
        <v>45000</v>
      </c>
      <c r="E6" s="1">
        <v>56700</v>
      </c>
      <c r="F6" s="1">
        <v>55544</v>
      </c>
      <c r="G6" s="1">
        <v>4566</v>
      </c>
    </row>
    <row r="7" spans="2:7" x14ac:dyDescent="0.25">
      <c r="B7" s="1" t="s">
        <v>122</v>
      </c>
      <c r="C7" s="1">
        <v>34590</v>
      </c>
      <c r="D7" s="1">
        <v>43211</v>
      </c>
      <c r="E7" s="1">
        <v>34000</v>
      </c>
      <c r="F7" s="1">
        <v>3334</v>
      </c>
      <c r="G7" s="1">
        <v>55567</v>
      </c>
    </row>
    <row r="8" spans="2:7" x14ac:dyDescent="0.25">
      <c r="B8" s="1" t="s">
        <v>123</v>
      </c>
      <c r="C8" s="1">
        <v>5690</v>
      </c>
      <c r="D8" s="1">
        <v>2345</v>
      </c>
      <c r="E8" s="1">
        <v>34444</v>
      </c>
      <c r="F8" s="1">
        <v>4433</v>
      </c>
      <c r="G8" s="1">
        <v>44322</v>
      </c>
    </row>
    <row r="9" spans="2:7" x14ac:dyDescent="0.25">
      <c r="B9" s="1" t="s">
        <v>124</v>
      </c>
      <c r="C9" s="1">
        <v>3211</v>
      </c>
      <c r="D9" s="1">
        <v>34000</v>
      </c>
      <c r="E9" s="1">
        <v>34555</v>
      </c>
      <c r="F9" s="1">
        <v>34590</v>
      </c>
      <c r="G9" s="1">
        <v>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C23E-B780-48B5-9F04-105BE6E1F1E0}">
  <dimension ref="B3:I21"/>
  <sheetViews>
    <sheetView workbookViewId="0">
      <selection activeCell="E14" sqref="E14:F14"/>
    </sheetView>
  </sheetViews>
  <sheetFormatPr defaultRowHeight="15" outlineLevelRow="1" x14ac:dyDescent="0.25"/>
  <cols>
    <col min="2" max="2" width="10.85546875" customWidth="1"/>
    <col min="3" max="3" width="20" customWidth="1"/>
    <col min="5" max="9" width="13.42578125" customWidth="1"/>
  </cols>
  <sheetData>
    <row r="3" spans="2:9" x14ac:dyDescent="0.25">
      <c r="D3" t="s">
        <v>119</v>
      </c>
      <c r="E3" t="s">
        <v>120</v>
      </c>
      <c r="F3" t="s">
        <v>22</v>
      </c>
      <c r="G3" t="s">
        <v>23</v>
      </c>
      <c r="H3" t="s">
        <v>24</v>
      </c>
    </row>
    <row r="4" spans="2:9" hidden="1" outlineLevel="1" x14ac:dyDescent="0.25">
      <c r="C4" t="s">
        <v>125</v>
      </c>
      <c r="D4">
        <f>'c2'!$C$4</f>
        <v>20000</v>
      </c>
      <c r="E4">
        <f>'c2'!$D$4</f>
        <v>12000</v>
      </c>
      <c r="F4">
        <f>'c2'!$E$4</f>
        <v>45000</v>
      </c>
      <c r="G4">
        <f>'c2'!$F$4</f>
        <v>67000</v>
      </c>
      <c r="H4">
        <f>'c2'!$G$4</f>
        <v>44444</v>
      </c>
    </row>
    <row r="5" spans="2:9" hidden="1" outlineLevel="1" collapsed="1" x14ac:dyDescent="0.25">
      <c r="C5" t="s">
        <v>125</v>
      </c>
      <c r="D5">
        <f>consolidate!$C$4</f>
        <v>23400</v>
      </c>
      <c r="E5" s="41" t="s">
        <v>118</v>
      </c>
      <c r="F5" s="41" t="s">
        <v>114</v>
      </c>
      <c r="G5" s="42" t="s">
        <v>126</v>
      </c>
      <c r="H5" s="41" t="s">
        <v>127</v>
      </c>
      <c r="I5" s="22"/>
    </row>
    <row r="6" spans="2:9" collapsed="1" x14ac:dyDescent="0.25">
      <c r="B6" t="s">
        <v>73</v>
      </c>
      <c r="D6">
        <f>SUM(D4:D5)</f>
        <v>43400</v>
      </c>
      <c r="E6" s="13">
        <f>SUM(E4:E5)</f>
        <v>12000</v>
      </c>
      <c r="F6" s="13">
        <f>SUM(F4:F5)</f>
        <v>45000</v>
      </c>
      <c r="G6" s="14">
        <f>SUM(G4:G5)</f>
        <v>67000</v>
      </c>
      <c r="H6" s="13">
        <f>G6*F6</f>
        <v>3015000000</v>
      </c>
      <c r="I6" s="22"/>
    </row>
    <row r="7" spans="2:9" outlineLevel="1" x14ac:dyDescent="0.25">
      <c r="C7" t="s">
        <v>125</v>
      </c>
      <c r="D7">
        <f>'c2'!$C$5</f>
        <v>23000</v>
      </c>
      <c r="E7" s="13">
        <f>'c2'!$D$5</f>
        <v>23000</v>
      </c>
      <c r="F7" s="13">
        <f>'c2'!$E$5</f>
        <v>12345</v>
      </c>
      <c r="G7" s="14">
        <f>'c2'!$F$5</f>
        <v>56766</v>
      </c>
      <c r="H7" s="13">
        <f>'c2'!$G$5</f>
        <v>3455</v>
      </c>
      <c r="I7" s="22"/>
    </row>
    <row r="8" spans="2:9" outlineLevel="1" collapsed="1" x14ac:dyDescent="0.25">
      <c r="C8" t="s">
        <v>125</v>
      </c>
      <c r="D8">
        <f>consolidate!$C$5</f>
        <v>34000</v>
      </c>
      <c r="E8" s="13">
        <f>consolidate!$D$5</f>
        <v>45000</v>
      </c>
      <c r="F8" s="13" t="str">
        <f>consolidate!$E$5</f>
        <v>name</v>
      </c>
      <c r="G8" s="14" t="str">
        <f>consolidate!$F$5</f>
        <v>qty</v>
      </c>
      <c r="H8" s="13" t="str">
        <f>consolidate!$G$5</f>
        <v>price/product</v>
      </c>
      <c r="I8" s="22"/>
    </row>
    <row r="9" spans="2:9" x14ac:dyDescent="0.25">
      <c r="B9" t="s">
        <v>74</v>
      </c>
      <c r="D9">
        <f>SUM(D7:D8)</f>
        <v>57000</v>
      </c>
      <c r="E9" s="13">
        <f>SUM(E7:E8)</f>
        <v>68000</v>
      </c>
      <c r="F9" s="13">
        <f>SUM(F7:F8)</f>
        <v>12345</v>
      </c>
      <c r="G9" s="14">
        <f>SUM(G7:G8)</f>
        <v>56766</v>
      </c>
      <c r="H9" s="13">
        <f>SUM(H7:H8)</f>
        <v>3455</v>
      </c>
      <c r="I9" s="22"/>
    </row>
    <row r="10" spans="2:9" hidden="1" outlineLevel="1" x14ac:dyDescent="0.25">
      <c r="C10" t="s">
        <v>125</v>
      </c>
      <c r="D10">
        <f>'c2'!$C$6</f>
        <v>23456</v>
      </c>
      <c r="E10" s="13">
        <f>'c2'!$D$6</f>
        <v>45000</v>
      </c>
      <c r="F10" s="13">
        <f>'c2'!$E$6</f>
        <v>56700</v>
      </c>
      <c r="G10" s="14">
        <f>'c2'!$F$6</f>
        <v>55544</v>
      </c>
      <c r="H10" s="13">
        <f>'c2'!$G$6</f>
        <v>4566</v>
      </c>
      <c r="I10" s="22"/>
    </row>
    <row r="11" spans="2:9" hidden="1" outlineLevel="1" collapsed="1" x14ac:dyDescent="0.25">
      <c r="C11" t="s">
        <v>125</v>
      </c>
      <c r="D11">
        <f>consolidate!$C$6</f>
        <v>45300</v>
      </c>
      <c r="E11" s="13">
        <f>consolidate!$D$6</f>
        <v>34000</v>
      </c>
      <c r="F11" s="13">
        <f>consolidate!$E$6</f>
        <v>45600</v>
      </c>
      <c r="G11" s="14">
        <f>consolidate!$F$6</f>
        <v>34211</v>
      </c>
      <c r="H11" s="13">
        <f>consolidate!$G$6</f>
        <v>5600</v>
      </c>
      <c r="I11" s="22"/>
    </row>
    <row r="12" spans="2:9" collapsed="1" x14ac:dyDescent="0.25">
      <c r="B12" t="s">
        <v>121</v>
      </c>
      <c r="D12">
        <f>SUM(D10:D11)</f>
        <v>68756</v>
      </c>
      <c r="E12" s="13">
        <f>SUM(E10:E11)</f>
        <v>79000</v>
      </c>
      <c r="F12" s="13">
        <f>SUM(F10:F11)</f>
        <v>102300</v>
      </c>
      <c r="G12" s="14">
        <f>SUM(G10:G11)</f>
        <v>89755</v>
      </c>
      <c r="H12" s="13">
        <f>SUM(H10:H11)</f>
        <v>10166</v>
      </c>
      <c r="I12" s="22"/>
    </row>
    <row r="13" spans="2:9" hidden="1" outlineLevel="1" x14ac:dyDescent="0.25">
      <c r="C13" t="s">
        <v>125</v>
      </c>
      <c r="D13">
        <f>'c2'!$C$7</f>
        <v>34590</v>
      </c>
      <c r="E13">
        <f>'c2'!$D$7</f>
        <v>43211</v>
      </c>
      <c r="F13">
        <f>'c2'!$E$7</f>
        <v>34000</v>
      </c>
      <c r="G13">
        <f>'c2'!$F$7</f>
        <v>3334</v>
      </c>
      <c r="H13">
        <f>'c2'!$G$7</f>
        <v>55567</v>
      </c>
    </row>
    <row r="14" spans="2:9" hidden="1" outlineLevel="1" collapsed="1" x14ac:dyDescent="0.25">
      <c r="C14" t="s">
        <v>125</v>
      </c>
      <c r="D14">
        <f>consolidate!$C$7</f>
        <v>34222</v>
      </c>
      <c r="E14" s="27">
        <f>consolidate!$D$7</f>
        <v>12345</v>
      </c>
      <c r="F14" s="27">
        <f>consolidate!$E$7</f>
        <v>12345</v>
      </c>
      <c r="G14">
        <f>consolidate!$F$7</f>
        <v>23450</v>
      </c>
      <c r="H14">
        <f>consolidate!$G$7</f>
        <v>12345</v>
      </c>
    </row>
    <row r="15" spans="2:9" collapsed="1" x14ac:dyDescent="0.25">
      <c r="B15" t="s">
        <v>122</v>
      </c>
      <c r="D15">
        <f>SUM(D13:D14)</f>
        <v>68812</v>
      </c>
      <c r="E15">
        <f>SUM(E13:E14)</f>
        <v>55556</v>
      </c>
      <c r="F15">
        <f>SUM(F13:F14)</f>
        <v>46345</v>
      </c>
      <c r="G15">
        <f>SUM(G13:G14)</f>
        <v>26784</v>
      </c>
      <c r="H15">
        <f>SUM(H13:H14)</f>
        <v>67912</v>
      </c>
    </row>
    <row r="16" spans="2:9" hidden="1" outlineLevel="1" x14ac:dyDescent="0.25">
      <c r="C16" t="s">
        <v>125</v>
      </c>
      <c r="D16">
        <f>'c2'!$C$8</f>
        <v>5690</v>
      </c>
      <c r="E16">
        <f>'c2'!$D$8</f>
        <v>2345</v>
      </c>
      <c r="F16">
        <f>'c2'!$E$8</f>
        <v>34444</v>
      </c>
      <c r="G16">
        <f>'c2'!$F$8</f>
        <v>4433</v>
      </c>
      <c r="H16">
        <f>'c2'!$G$8</f>
        <v>44322</v>
      </c>
    </row>
    <row r="17" spans="2:8" hidden="1" outlineLevel="1" collapsed="1" x14ac:dyDescent="0.25">
      <c r="C17" t="s">
        <v>125</v>
      </c>
      <c r="D17">
        <f>consolidate!$C$8</f>
        <v>12000</v>
      </c>
      <c r="E17">
        <f>consolidate!$D$8</f>
        <v>6755</v>
      </c>
      <c r="F17">
        <f>consolidate!$E$8</f>
        <v>23459</v>
      </c>
      <c r="G17">
        <f>consolidate!$F$8</f>
        <v>23411</v>
      </c>
      <c r="H17">
        <f>consolidate!$G$8</f>
        <v>43210</v>
      </c>
    </row>
    <row r="18" spans="2:8" collapsed="1" x14ac:dyDescent="0.25">
      <c r="B18" t="s">
        <v>123</v>
      </c>
      <c r="D18">
        <f>SUM(D16:D17)</f>
        <v>17690</v>
      </c>
      <c r="E18">
        <f>SUM(E16:E17)</f>
        <v>9100</v>
      </c>
      <c r="F18">
        <f>SUM(F16:F17)</f>
        <v>57903</v>
      </c>
      <c r="G18">
        <f>SUM(G16:G17)</f>
        <v>27844</v>
      </c>
      <c r="H18">
        <f>SUM(H16:H17)</f>
        <v>87532</v>
      </c>
    </row>
    <row r="19" spans="2:8" hidden="1" outlineLevel="1" x14ac:dyDescent="0.25">
      <c r="C19" t="s">
        <v>125</v>
      </c>
      <c r="D19">
        <f>'c2'!$C$9</f>
        <v>3211</v>
      </c>
      <c r="E19">
        <f>'c2'!$D$9</f>
        <v>34000</v>
      </c>
      <c r="F19">
        <f>'c2'!$E$9</f>
        <v>34555</v>
      </c>
      <c r="G19">
        <f>'c2'!$F$9</f>
        <v>34590</v>
      </c>
      <c r="H19">
        <f>'c2'!$G$9</f>
        <v>66666</v>
      </c>
    </row>
    <row r="20" spans="2:8" hidden="1" outlineLevel="1" collapsed="1" x14ac:dyDescent="0.25">
      <c r="C20" t="s">
        <v>125</v>
      </c>
      <c r="D20">
        <f>consolidate!$C$9</f>
        <v>45699</v>
      </c>
      <c r="E20">
        <f>consolidate!$D$9</f>
        <v>45600</v>
      </c>
      <c r="F20">
        <f>consolidate!$E$9</f>
        <v>7800</v>
      </c>
      <c r="G20">
        <f>consolidate!$F$9</f>
        <v>34221</v>
      </c>
      <c r="H20">
        <f>consolidate!$G$9</f>
        <v>34221</v>
      </c>
    </row>
    <row r="21" spans="2:8" collapsed="1" x14ac:dyDescent="0.25">
      <c r="B21" t="s">
        <v>124</v>
      </c>
      <c r="D21">
        <f>SUM(D19:D20)</f>
        <v>48910</v>
      </c>
      <c r="E21">
        <f>SUM(E19:E20)</f>
        <v>79600</v>
      </c>
      <c r="F21">
        <f>SUM(F19:F20)</f>
        <v>42355</v>
      </c>
      <c r="G21">
        <f>SUM(G19:G20)</f>
        <v>68811</v>
      </c>
      <c r="H21">
        <f>SUM(H19:H20)</f>
        <v>100887</v>
      </c>
    </row>
  </sheetData>
  <dataConsolidate topLabels="1" link="1">
    <dataRefs count="2">
      <dataRef ref="B3:G9" sheet="c2"/>
      <dataRef ref="B3:G9" sheet="consolidate"/>
    </dataRefs>
  </dataConsolid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D272-1EA4-44B5-9ED8-29680BC2A789}">
  <dimension ref="B3:O376"/>
  <sheetViews>
    <sheetView workbookViewId="0">
      <pane ySplit="3" topLeftCell="A4" activePane="bottomLeft" state="frozen"/>
      <selection pane="bottomLeft" activeCell="L7" sqref="L7:O7"/>
    </sheetView>
  </sheetViews>
  <sheetFormatPr defaultRowHeight="15" x14ac:dyDescent="0.25"/>
  <cols>
    <col min="5" max="9" width="13.42578125" customWidth="1"/>
  </cols>
  <sheetData>
    <row r="3" spans="2:15" ht="18.75" customHeight="1" x14ac:dyDescent="0.25"/>
    <row r="4" spans="2:15" ht="43.5" customHeight="1" x14ac:dyDescent="0.25"/>
    <row r="5" spans="2:15" x14ac:dyDescent="0.25">
      <c r="E5" s="41" t="s">
        <v>118</v>
      </c>
      <c r="F5" s="41" t="s">
        <v>114</v>
      </c>
      <c r="G5" s="42" t="s">
        <v>126</v>
      </c>
      <c r="H5" s="41" t="s">
        <v>127</v>
      </c>
      <c r="I5" s="22"/>
    </row>
    <row r="6" spans="2:15" x14ac:dyDescent="0.25">
      <c r="E6" s="13"/>
      <c r="F6" s="13">
        <v>400</v>
      </c>
      <c r="G6" s="14">
        <v>1200</v>
      </c>
      <c r="H6" s="13">
        <f>G6*F6</f>
        <v>480000</v>
      </c>
      <c r="I6" s="22"/>
    </row>
    <row r="7" spans="2:15" x14ac:dyDescent="0.25">
      <c r="E7" s="13"/>
      <c r="F7" s="13"/>
      <c r="G7" s="14">
        <v>34</v>
      </c>
      <c r="H7" s="13">
        <v>4432</v>
      </c>
      <c r="I7" s="22"/>
      <c r="L7" s="50" t="s">
        <v>118</v>
      </c>
      <c r="M7" s="50" t="s">
        <v>114</v>
      </c>
      <c r="N7" s="50" t="s">
        <v>89</v>
      </c>
      <c r="O7" s="50" t="s">
        <v>127</v>
      </c>
    </row>
    <row r="8" spans="2:15" x14ac:dyDescent="0.25">
      <c r="E8" s="13"/>
      <c r="F8" s="13"/>
      <c r="G8" s="14">
        <v>43</v>
      </c>
      <c r="H8" s="13">
        <v>1200</v>
      </c>
      <c r="I8" s="22"/>
      <c r="L8" s="51" t="s">
        <v>73</v>
      </c>
      <c r="M8" s="51">
        <v>3</v>
      </c>
      <c r="N8" s="51">
        <v>2300</v>
      </c>
      <c r="O8" s="52">
        <f>N8*M8</f>
        <v>6900</v>
      </c>
    </row>
    <row r="9" spans="2:15" x14ac:dyDescent="0.25">
      <c r="E9" s="13"/>
      <c r="F9" s="13"/>
      <c r="G9" s="14"/>
      <c r="H9" s="13"/>
      <c r="I9" s="22"/>
      <c r="L9" s="51" t="s">
        <v>121</v>
      </c>
      <c r="M9" s="51">
        <v>4</v>
      </c>
      <c r="N9" s="51">
        <v>5600</v>
      </c>
      <c r="O9" s="52">
        <f t="shared" ref="O9:O13" si="0">N9*M9</f>
        <v>22400</v>
      </c>
    </row>
    <row r="10" spans="2:15" x14ac:dyDescent="0.25">
      <c r="E10" s="13"/>
      <c r="F10" s="13"/>
      <c r="G10" s="14"/>
      <c r="H10" s="13"/>
      <c r="I10" s="22"/>
      <c r="L10" s="51" t="s">
        <v>123</v>
      </c>
      <c r="M10" s="51">
        <v>5</v>
      </c>
      <c r="N10" s="51">
        <v>4321</v>
      </c>
      <c r="O10" s="52">
        <f t="shared" si="0"/>
        <v>21605</v>
      </c>
    </row>
    <row r="11" spans="2:15" x14ac:dyDescent="0.25">
      <c r="E11" s="13"/>
      <c r="F11" s="13"/>
      <c r="G11" s="14"/>
      <c r="H11" s="13"/>
      <c r="I11" s="22"/>
      <c r="L11" s="51" t="s">
        <v>136</v>
      </c>
      <c r="M11" s="51">
        <v>68</v>
      </c>
      <c r="N11" s="51">
        <v>4400</v>
      </c>
      <c r="O11" s="52">
        <f t="shared" si="0"/>
        <v>299200</v>
      </c>
    </row>
    <row r="12" spans="2:15" x14ac:dyDescent="0.25">
      <c r="E12" s="13"/>
      <c r="F12" s="13"/>
      <c r="G12" s="14"/>
      <c r="H12" s="13"/>
      <c r="I12" s="22"/>
      <c r="L12" s="51" t="s">
        <v>122</v>
      </c>
      <c r="M12" s="51">
        <v>5</v>
      </c>
      <c r="N12" s="51">
        <v>7800</v>
      </c>
      <c r="O12" s="52">
        <f t="shared" si="0"/>
        <v>39000</v>
      </c>
    </row>
    <row r="13" spans="2:15" x14ac:dyDescent="0.25">
      <c r="L13" s="51" t="s">
        <v>137</v>
      </c>
      <c r="M13" s="51">
        <v>3</v>
      </c>
      <c r="N13" s="51">
        <v>8700</v>
      </c>
      <c r="O13" s="52">
        <f t="shared" si="0"/>
        <v>26100</v>
      </c>
    </row>
    <row r="14" spans="2:15" x14ac:dyDescent="0.25">
      <c r="E14" s="57" t="s">
        <v>128</v>
      </c>
      <c r="F14" s="57"/>
    </row>
    <row r="15" spans="2:15" x14ac:dyDescent="0.25">
      <c r="E15" s="56">
        <f>SUM(H6:H12)</f>
        <v>485632</v>
      </c>
      <c r="F15" s="56"/>
    </row>
    <row r="16" spans="2:15" x14ac:dyDescent="0.25">
      <c r="B16" s="58" t="s">
        <v>133</v>
      </c>
      <c r="C16" s="58"/>
      <c r="D16" s="58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6" spans="3:7" x14ac:dyDescent="0.25">
      <c r="C66" s="56" t="s">
        <v>134</v>
      </c>
      <c r="D66" s="56"/>
      <c r="E66" s="56"/>
      <c r="F66" s="56"/>
    </row>
    <row r="67" spans="3:7" x14ac:dyDescent="0.25">
      <c r="C67" s="58"/>
      <c r="D67" s="58"/>
      <c r="E67" s="58"/>
      <c r="F67" s="58"/>
    </row>
    <row r="68" spans="3:7" x14ac:dyDescent="0.25">
      <c r="C68" s="1"/>
      <c r="D68" s="1"/>
      <c r="E68" s="1"/>
      <c r="F68" s="1"/>
      <c r="G68" s="1"/>
    </row>
    <row r="69" spans="3:7" x14ac:dyDescent="0.25">
      <c r="C69" s="1"/>
      <c r="D69" s="1"/>
      <c r="E69" s="1"/>
      <c r="F69" s="1"/>
      <c r="G69" s="1"/>
    </row>
    <row r="70" spans="3:7" x14ac:dyDescent="0.25">
      <c r="C70" s="1"/>
      <c r="D70" s="1"/>
      <c r="E70" s="1"/>
      <c r="F70" s="1"/>
      <c r="G70" s="1"/>
    </row>
    <row r="71" spans="3:7" x14ac:dyDescent="0.25">
      <c r="C71" s="1"/>
      <c r="D71" s="1"/>
      <c r="E71" s="1"/>
      <c r="F71" s="1"/>
      <c r="G71" s="1"/>
    </row>
    <row r="72" spans="3:7" x14ac:dyDescent="0.25">
      <c r="C72" s="1"/>
      <c r="D72" s="1"/>
      <c r="E72" s="1"/>
      <c r="F72" s="1"/>
      <c r="G72" s="1"/>
    </row>
    <row r="73" spans="3:7" x14ac:dyDescent="0.25">
      <c r="C73" s="1"/>
      <c r="D73" s="1"/>
      <c r="E73" s="1"/>
      <c r="F73" s="1"/>
      <c r="G73" s="1"/>
    </row>
    <row r="74" spans="3:7" x14ac:dyDescent="0.25">
      <c r="C74" s="1"/>
      <c r="D74" s="1"/>
      <c r="E74" s="1"/>
      <c r="F74" s="1"/>
      <c r="G74" s="1"/>
    </row>
    <row r="75" spans="3:7" x14ac:dyDescent="0.25">
      <c r="C75" s="1"/>
      <c r="D75" s="1"/>
      <c r="E75" s="1"/>
      <c r="F75" s="1"/>
      <c r="G75" s="1"/>
    </row>
    <row r="76" spans="3:7" x14ac:dyDescent="0.25">
      <c r="C76" s="1"/>
      <c r="D76" s="1"/>
      <c r="E76" s="1"/>
      <c r="F76" s="1"/>
      <c r="G76" s="1"/>
    </row>
    <row r="77" spans="3:7" x14ac:dyDescent="0.25">
      <c r="C77" s="1"/>
      <c r="D77" s="1"/>
      <c r="E77" s="1"/>
      <c r="F77" s="1"/>
      <c r="G77" s="1"/>
    </row>
    <row r="78" spans="3:7" x14ac:dyDescent="0.25">
      <c r="C78" s="1"/>
      <c r="D78" s="1"/>
      <c r="E78" s="1"/>
      <c r="F78" s="1"/>
      <c r="G78" s="1"/>
    </row>
    <row r="79" spans="3:7" x14ac:dyDescent="0.25">
      <c r="C79" s="1"/>
      <c r="D79" s="1"/>
      <c r="E79" s="1"/>
      <c r="F79" s="1"/>
      <c r="G79" s="1"/>
    </row>
    <row r="80" spans="3:7" x14ac:dyDescent="0.25">
      <c r="C80" s="1"/>
      <c r="D80" s="1"/>
      <c r="E80" s="1"/>
      <c r="F80" s="1"/>
      <c r="G80" s="1"/>
    </row>
    <row r="81" spans="3:7" x14ac:dyDescent="0.25">
      <c r="C81" s="1"/>
      <c r="D81" s="1"/>
      <c r="E81" s="1"/>
      <c r="F81" s="1"/>
      <c r="G81" s="1"/>
    </row>
    <row r="82" spans="3:7" x14ac:dyDescent="0.25">
      <c r="C82" s="1"/>
      <c r="D82" s="1"/>
      <c r="E82" s="1"/>
      <c r="F82" s="1"/>
      <c r="G82" s="1"/>
    </row>
    <row r="83" spans="3:7" x14ac:dyDescent="0.25">
      <c r="C83" s="1"/>
      <c r="D83" s="1"/>
      <c r="E83" s="1"/>
      <c r="F83" s="1"/>
      <c r="G83" s="1"/>
    </row>
    <row r="84" spans="3:7" x14ac:dyDescent="0.25">
      <c r="C84" s="1"/>
      <c r="D84" s="1"/>
      <c r="E84" s="1"/>
      <c r="F84" s="1"/>
      <c r="G84" s="1"/>
    </row>
    <row r="85" spans="3:7" x14ac:dyDescent="0.25">
      <c r="C85" s="1"/>
      <c r="D85" s="1"/>
      <c r="E85" s="1"/>
      <c r="F85" s="1"/>
      <c r="G85" s="1"/>
    </row>
    <row r="86" spans="3:7" x14ac:dyDescent="0.25">
      <c r="C86" s="1"/>
      <c r="D86" s="1"/>
      <c r="E86" s="1"/>
      <c r="F86" s="1"/>
      <c r="G86" s="1"/>
    </row>
    <row r="87" spans="3:7" x14ac:dyDescent="0.25">
      <c r="C87" s="1"/>
      <c r="D87" s="1"/>
      <c r="E87" s="1"/>
      <c r="F87" s="1"/>
      <c r="G87" s="1"/>
    </row>
    <row r="88" spans="3:7" x14ac:dyDescent="0.25">
      <c r="C88" s="1"/>
      <c r="D88" s="1"/>
      <c r="E88" s="1"/>
      <c r="F88" s="1"/>
      <c r="G88" s="1"/>
    </row>
    <row r="89" spans="3:7" x14ac:dyDescent="0.25">
      <c r="C89" s="1"/>
      <c r="D89" s="1"/>
      <c r="E89" s="1"/>
      <c r="F89" s="1"/>
      <c r="G89" s="1"/>
    </row>
    <row r="90" spans="3:7" x14ac:dyDescent="0.25">
      <c r="C90" s="1"/>
      <c r="D90" s="1"/>
      <c r="E90" s="1"/>
      <c r="F90" s="1"/>
      <c r="G90" s="1"/>
    </row>
    <row r="91" spans="3:7" x14ac:dyDescent="0.25">
      <c r="C91" s="1"/>
      <c r="D91" s="1"/>
      <c r="E91" s="1"/>
      <c r="F91" s="1"/>
      <c r="G91" s="1"/>
    </row>
    <row r="92" spans="3:7" x14ac:dyDescent="0.25">
      <c r="C92" s="1"/>
      <c r="D92" s="1"/>
      <c r="E92" s="1"/>
      <c r="F92" s="1"/>
      <c r="G92" s="1"/>
    </row>
    <row r="93" spans="3:7" x14ac:dyDescent="0.25">
      <c r="C93" s="1"/>
      <c r="D93" s="1"/>
      <c r="E93" s="1"/>
      <c r="F93" s="1"/>
      <c r="G93" s="1"/>
    </row>
    <row r="94" spans="3:7" x14ac:dyDescent="0.25">
      <c r="C94" s="1"/>
      <c r="D94" s="1"/>
      <c r="E94" s="1"/>
      <c r="F94" s="1"/>
      <c r="G94" s="1"/>
    </row>
    <row r="95" spans="3:7" x14ac:dyDescent="0.25">
      <c r="C95" s="1"/>
      <c r="D95" s="1"/>
      <c r="E95" s="1"/>
      <c r="F95" s="1"/>
      <c r="G95" s="1"/>
    </row>
    <row r="96" spans="3:7" x14ac:dyDescent="0.25">
      <c r="C96" s="1"/>
      <c r="D96" s="1"/>
      <c r="E96" s="1"/>
      <c r="F96" s="1"/>
      <c r="G96" s="1"/>
    </row>
    <row r="97" spans="3:7" x14ac:dyDescent="0.25">
      <c r="C97" s="1"/>
      <c r="D97" s="1"/>
      <c r="E97" s="1"/>
      <c r="F97" s="1"/>
      <c r="G97" s="1"/>
    </row>
    <row r="98" spans="3:7" x14ac:dyDescent="0.25">
      <c r="C98" s="1"/>
      <c r="D98" s="1"/>
      <c r="E98" s="1"/>
      <c r="F98" s="1"/>
      <c r="G98" s="1"/>
    </row>
    <row r="99" spans="3:7" x14ac:dyDescent="0.25">
      <c r="C99" s="1"/>
      <c r="D99" s="1"/>
      <c r="E99" s="1"/>
      <c r="F99" s="1"/>
      <c r="G99" s="1"/>
    </row>
    <row r="100" spans="3:7" x14ac:dyDescent="0.25">
      <c r="C100" s="1"/>
      <c r="D100" s="1"/>
      <c r="E100" s="1"/>
      <c r="F100" s="1"/>
      <c r="G100" s="1"/>
    </row>
    <row r="101" spans="3:7" x14ac:dyDescent="0.25">
      <c r="C101" s="1"/>
      <c r="D101" s="1"/>
      <c r="E101" s="1"/>
      <c r="F101" s="1"/>
      <c r="G101" s="1"/>
    </row>
    <row r="102" spans="3:7" x14ac:dyDescent="0.25">
      <c r="C102" s="1"/>
      <c r="D102" s="1"/>
      <c r="E102" s="1"/>
      <c r="F102" s="1"/>
      <c r="G102" s="1"/>
    </row>
    <row r="103" spans="3:7" x14ac:dyDescent="0.25">
      <c r="C103" s="1"/>
      <c r="D103" s="1"/>
      <c r="E103" s="1"/>
      <c r="F103" s="1"/>
      <c r="G103" s="1"/>
    </row>
    <row r="104" spans="3:7" x14ac:dyDescent="0.25">
      <c r="C104" s="1"/>
      <c r="D104" s="1"/>
      <c r="E104" s="1"/>
      <c r="F104" s="1"/>
      <c r="G104" s="1"/>
    </row>
    <row r="105" spans="3:7" x14ac:dyDescent="0.25">
      <c r="C105" s="1"/>
      <c r="D105" s="1"/>
      <c r="E105" s="1"/>
      <c r="F105" s="1"/>
      <c r="G105" s="1"/>
    </row>
    <row r="106" spans="3:7" x14ac:dyDescent="0.25">
      <c r="C106" s="1"/>
      <c r="D106" s="1"/>
      <c r="E106" s="1"/>
      <c r="F106" s="1"/>
      <c r="G106" s="1"/>
    </row>
    <row r="107" spans="3:7" x14ac:dyDescent="0.25">
      <c r="C107" s="1"/>
      <c r="D107" s="1"/>
      <c r="E107" s="1"/>
      <c r="F107" s="1"/>
      <c r="G107" s="1"/>
    </row>
    <row r="108" spans="3:7" x14ac:dyDescent="0.25">
      <c r="C108" s="1"/>
      <c r="D108" s="1"/>
      <c r="E108" s="1"/>
      <c r="F108" s="1"/>
      <c r="G108" s="1"/>
    </row>
    <row r="109" spans="3:7" x14ac:dyDescent="0.25">
      <c r="C109" s="1"/>
      <c r="D109" s="1"/>
      <c r="E109" s="1"/>
      <c r="F109" s="1"/>
      <c r="G109" s="1"/>
    </row>
    <row r="110" spans="3:7" x14ac:dyDescent="0.25">
      <c r="C110" s="1"/>
      <c r="D110" s="1"/>
      <c r="E110" s="1"/>
      <c r="F110" s="1"/>
      <c r="G110" s="1"/>
    </row>
    <row r="111" spans="3:7" x14ac:dyDescent="0.25">
      <c r="C111" s="1"/>
      <c r="D111" s="1"/>
      <c r="E111" s="1"/>
      <c r="F111" s="1"/>
      <c r="G111" s="1"/>
    </row>
    <row r="112" spans="3:7" x14ac:dyDescent="0.25">
      <c r="C112" s="1"/>
      <c r="D112" s="1"/>
      <c r="E112" s="1"/>
      <c r="F112" s="1"/>
      <c r="G112" s="1"/>
    </row>
    <row r="113" spans="3:7" x14ac:dyDescent="0.25">
      <c r="C113" s="1"/>
      <c r="D113" s="1"/>
      <c r="E113" s="1"/>
      <c r="F113" s="1"/>
      <c r="G113" s="1"/>
    </row>
    <row r="114" spans="3:7" x14ac:dyDescent="0.25">
      <c r="C114" s="1"/>
      <c r="D114" s="1"/>
      <c r="E114" s="1"/>
      <c r="F114" s="1"/>
      <c r="G114" s="1"/>
    </row>
    <row r="115" spans="3:7" x14ac:dyDescent="0.25">
      <c r="C115" s="1"/>
      <c r="D115" s="1"/>
      <c r="E115" s="1"/>
      <c r="F115" s="1"/>
      <c r="G115" s="1"/>
    </row>
    <row r="116" spans="3:7" x14ac:dyDescent="0.25">
      <c r="C116" s="1"/>
      <c r="D116" s="1"/>
      <c r="E116" s="1"/>
      <c r="F116" s="1"/>
      <c r="G116" s="1"/>
    </row>
    <row r="117" spans="3:7" x14ac:dyDescent="0.25">
      <c r="C117" s="1"/>
      <c r="D117" s="1"/>
      <c r="E117" s="1"/>
      <c r="F117" s="1"/>
      <c r="G117" s="1"/>
    </row>
    <row r="118" spans="3:7" x14ac:dyDescent="0.25">
      <c r="C118" s="1"/>
      <c r="D118" s="1"/>
      <c r="E118" s="1"/>
      <c r="F118" s="1"/>
      <c r="G118" s="1"/>
    </row>
    <row r="119" spans="3:7" x14ac:dyDescent="0.25">
      <c r="C119" s="1"/>
      <c r="D119" s="1"/>
      <c r="E119" s="1"/>
      <c r="F119" s="1"/>
      <c r="G119" s="1"/>
    </row>
    <row r="120" spans="3:7" x14ac:dyDescent="0.25">
      <c r="C120" s="1"/>
      <c r="D120" s="1"/>
      <c r="E120" s="1"/>
      <c r="F120" s="1"/>
      <c r="G120" s="1"/>
    </row>
    <row r="121" spans="3:7" x14ac:dyDescent="0.25">
      <c r="C121" s="1"/>
      <c r="D121" s="1"/>
      <c r="E121" s="1"/>
      <c r="F121" s="1"/>
      <c r="G121" s="1"/>
    </row>
    <row r="122" spans="3:7" x14ac:dyDescent="0.25">
      <c r="C122" s="1"/>
      <c r="D122" s="1"/>
      <c r="E122" s="1"/>
      <c r="F122" s="1"/>
      <c r="G122" s="1"/>
    </row>
    <row r="123" spans="3:7" x14ac:dyDescent="0.25">
      <c r="C123" s="1"/>
      <c r="D123" s="1"/>
      <c r="E123" s="1"/>
      <c r="F123" s="1"/>
      <c r="G123" s="1"/>
    </row>
    <row r="124" spans="3:7" x14ac:dyDescent="0.25">
      <c r="C124" s="1"/>
      <c r="D124" s="1"/>
      <c r="E124" s="1"/>
      <c r="F124" s="1"/>
      <c r="G124" s="1"/>
    </row>
    <row r="125" spans="3:7" x14ac:dyDescent="0.25">
      <c r="C125" s="1"/>
      <c r="D125" s="1"/>
      <c r="E125" s="1"/>
      <c r="F125" s="1"/>
      <c r="G125" s="1"/>
    </row>
    <row r="126" spans="3:7" x14ac:dyDescent="0.25">
      <c r="C126" s="1"/>
      <c r="D126" s="1"/>
      <c r="E126" s="1"/>
      <c r="F126" s="1"/>
      <c r="G126" s="1"/>
    </row>
    <row r="127" spans="3:7" x14ac:dyDescent="0.25">
      <c r="C127" s="1"/>
      <c r="D127" s="1"/>
      <c r="E127" s="1"/>
      <c r="F127" s="1"/>
      <c r="G127" s="1"/>
    </row>
    <row r="128" spans="3:7" x14ac:dyDescent="0.25">
      <c r="C128" s="1"/>
      <c r="D128" s="1"/>
      <c r="E128" s="1"/>
      <c r="F128" s="1"/>
      <c r="G128" s="1"/>
    </row>
    <row r="129" spans="3:7" x14ac:dyDescent="0.25">
      <c r="C129" s="1"/>
      <c r="D129" s="1"/>
      <c r="E129" s="1"/>
      <c r="F129" s="1"/>
      <c r="G129" s="1"/>
    </row>
    <row r="130" spans="3:7" x14ac:dyDescent="0.25">
      <c r="C130" s="1"/>
      <c r="D130" s="1"/>
      <c r="E130" s="1"/>
      <c r="F130" s="1"/>
      <c r="G130" s="1"/>
    </row>
    <row r="131" spans="3:7" x14ac:dyDescent="0.25">
      <c r="C131" s="1"/>
      <c r="D131" s="1"/>
      <c r="E131" s="1"/>
      <c r="F131" s="1"/>
      <c r="G131" s="1"/>
    </row>
    <row r="132" spans="3:7" x14ac:dyDescent="0.25">
      <c r="C132" s="1"/>
      <c r="D132" s="1"/>
      <c r="E132" s="1"/>
      <c r="F132" s="1"/>
      <c r="G132" s="1"/>
    </row>
    <row r="133" spans="3:7" x14ac:dyDescent="0.25">
      <c r="C133" s="1"/>
      <c r="D133" s="1"/>
      <c r="E133" s="1"/>
      <c r="F133" s="1"/>
      <c r="G133" s="1"/>
    </row>
    <row r="134" spans="3:7" x14ac:dyDescent="0.25">
      <c r="C134" s="1"/>
      <c r="D134" s="1"/>
      <c r="E134" s="1"/>
      <c r="F134" s="1"/>
      <c r="G134" s="1"/>
    </row>
    <row r="135" spans="3:7" x14ac:dyDescent="0.25">
      <c r="C135" s="1"/>
      <c r="D135" s="1"/>
      <c r="E135" s="1"/>
      <c r="F135" s="1"/>
      <c r="G135" s="1"/>
    </row>
    <row r="136" spans="3:7" x14ac:dyDescent="0.25">
      <c r="C136" s="1"/>
      <c r="D136" s="1"/>
      <c r="E136" s="1"/>
      <c r="F136" s="1"/>
      <c r="G136" s="1"/>
    </row>
    <row r="137" spans="3:7" x14ac:dyDescent="0.25">
      <c r="C137" s="1"/>
      <c r="D137" s="1"/>
      <c r="E137" s="1"/>
      <c r="F137" s="1"/>
      <c r="G137" s="1"/>
    </row>
    <row r="138" spans="3:7" x14ac:dyDescent="0.25">
      <c r="C138" s="1"/>
      <c r="D138" s="1"/>
      <c r="E138" s="1"/>
      <c r="F138" s="1"/>
      <c r="G138" s="1"/>
    </row>
    <row r="139" spans="3:7" x14ac:dyDescent="0.25">
      <c r="C139" s="1"/>
      <c r="D139" s="1"/>
      <c r="E139" s="1"/>
      <c r="F139" s="1"/>
      <c r="G139" s="1"/>
    </row>
    <row r="140" spans="3:7" x14ac:dyDescent="0.25">
      <c r="C140" s="1"/>
      <c r="D140" s="1"/>
      <c r="E140" s="1"/>
      <c r="F140" s="1"/>
      <c r="G140" s="1"/>
    </row>
    <row r="141" spans="3:7" x14ac:dyDescent="0.25">
      <c r="C141" s="1"/>
      <c r="D141" s="1"/>
      <c r="E141" s="1"/>
      <c r="F141" s="1"/>
      <c r="G141" s="1"/>
    </row>
    <row r="142" spans="3:7" x14ac:dyDescent="0.25">
      <c r="C142" s="1"/>
      <c r="D142" s="1"/>
      <c r="E142" s="1"/>
      <c r="F142" s="1"/>
      <c r="G142" s="1"/>
    </row>
    <row r="143" spans="3:7" x14ac:dyDescent="0.25">
      <c r="C143" s="1"/>
      <c r="D143" s="1"/>
      <c r="E143" s="1"/>
      <c r="F143" s="1"/>
      <c r="G143" s="1"/>
    </row>
    <row r="144" spans="3:7" x14ac:dyDescent="0.25">
      <c r="C144" s="1"/>
      <c r="D144" s="1"/>
      <c r="E144" s="1"/>
      <c r="F144" s="1"/>
      <c r="G144" s="1"/>
    </row>
    <row r="145" spans="3:7" x14ac:dyDescent="0.25">
      <c r="C145" s="1"/>
      <c r="D145" s="1"/>
      <c r="E145" s="1"/>
      <c r="F145" s="1"/>
      <c r="G145" s="1"/>
    </row>
    <row r="146" spans="3:7" x14ac:dyDescent="0.25">
      <c r="C146" s="1"/>
      <c r="D146" s="1"/>
      <c r="E146" s="1"/>
      <c r="F146" s="1"/>
      <c r="G146" s="1"/>
    </row>
    <row r="147" spans="3:7" x14ac:dyDescent="0.25">
      <c r="C147" s="1"/>
      <c r="D147" s="1"/>
      <c r="E147" s="1"/>
      <c r="F147" s="1"/>
      <c r="G147" s="1"/>
    </row>
    <row r="148" spans="3:7" x14ac:dyDescent="0.25">
      <c r="C148" s="1"/>
      <c r="D148" s="1"/>
      <c r="E148" s="1"/>
      <c r="F148" s="1"/>
      <c r="G148" s="1"/>
    </row>
    <row r="149" spans="3:7" x14ac:dyDescent="0.25">
      <c r="C149" s="1"/>
      <c r="D149" s="1"/>
      <c r="E149" s="1"/>
      <c r="F149" s="1"/>
      <c r="G149" s="1"/>
    </row>
    <row r="150" spans="3:7" x14ac:dyDescent="0.25">
      <c r="C150" s="1"/>
      <c r="D150" s="1"/>
      <c r="E150" s="1"/>
      <c r="F150" s="1"/>
      <c r="G150" s="1"/>
    </row>
    <row r="151" spans="3:7" x14ac:dyDescent="0.25">
      <c r="C151" s="1"/>
      <c r="D151" s="1"/>
      <c r="E151" s="1"/>
      <c r="F151" s="1"/>
      <c r="G151" s="1"/>
    </row>
    <row r="152" spans="3:7" x14ac:dyDescent="0.25">
      <c r="C152" s="1"/>
      <c r="D152" s="1"/>
      <c r="E152" s="1"/>
      <c r="F152" s="1"/>
      <c r="G152" s="1"/>
    </row>
    <row r="153" spans="3:7" x14ac:dyDescent="0.25">
      <c r="C153" s="1"/>
      <c r="D153" s="1"/>
      <c r="E153" s="1"/>
      <c r="F153" s="1"/>
      <c r="G153" s="1"/>
    </row>
    <row r="154" spans="3:7" x14ac:dyDescent="0.25">
      <c r="C154" s="1"/>
      <c r="D154" s="1"/>
      <c r="E154" s="1"/>
      <c r="F154" s="1"/>
      <c r="G154" s="1"/>
    </row>
    <row r="155" spans="3:7" x14ac:dyDescent="0.25">
      <c r="C155" s="1"/>
      <c r="D155" s="1"/>
      <c r="E155" s="1"/>
      <c r="F155" s="1"/>
      <c r="G155" s="1"/>
    </row>
    <row r="156" spans="3:7" x14ac:dyDescent="0.25">
      <c r="C156" s="1"/>
      <c r="D156" s="1"/>
      <c r="E156" s="1"/>
      <c r="F156" s="1"/>
      <c r="G156" s="1"/>
    </row>
    <row r="157" spans="3:7" x14ac:dyDescent="0.25">
      <c r="C157" s="1"/>
      <c r="D157" s="1"/>
      <c r="E157" s="1"/>
      <c r="F157" s="1"/>
      <c r="G157" s="1"/>
    </row>
    <row r="158" spans="3:7" x14ac:dyDescent="0.25">
      <c r="C158" s="1"/>
      <c r="D158" s="1"/>
      <c r="E158" s="1"/>
      <c r="F158" s="1"/>
      <c r="G158" s="1"/>
    </row>
    <row r="159" spans="3:7" x14ac:dyDescent="0.25">
      <c r="C159" s="1"/>
      <c r="D159" s="1"/>
      <c r="E159" s="1"/>
      <c r="F159" s="1"/>
      <c r="G159" s="1"/>
    </row>
    <row r="160" spans="3:7" x14ac:dyDescent="0.25">
      <c r="C160" s="1"/>
      <c r="D160" s="1"/>
      <c r="E160" s="1"/>
      <c r="F160" s="1"/>
      <c r="G160" s="1"/>
    </row>
    <row r="161" spans="3:7" x14ac:dyDescent="0.25">
      <c r="C161" s="1"/>
      <c r="D161" s="1"/>
      <c r="E161" s="1"/>
      <c r="F161" s="1"/>
      <c r="G161" s="1"/>
    </row>
    <row r="162" spans="3:7" x14ac:dyDescent="0.25">
      <c r="C162" s="1"/>
      <c r="D162" s="1"/>
      <c r="E162" s="1"/>
      <c r="F162" s="1"/>
      <c r="G162" s="1"/>
    </row>
    <row r="163" spans="3:7" x14ac:dyDescent="0.25">
      <c r="C163" s="1"/>
      <c r="D163" s="1"/>
      <c r="E163" s="1"/>
      <c r="F163" s="1"/>
      <c r="G163" s="1"/>
    </row>
    <row r="164" spans="3:7" x14ac:dyDescent="0.25">
      <c r="C164" s="1"/>
      <c r="D164" s="1"/>
      <c r="E164" s="1"/>
      <c r="F164" s="1"/>
      <c r="G164" s="1"/>
    </row>
    <row r="165" spans="3:7" x14ac:dyDescent="0.25">
      <c r="C165" s="1"/>
      <c r="D165" s="1"/>
      <c r="E165" s="1"/>
      <c r="F165" s="1"/>
      <c r="G165" s="1"/>
    </row>
    <row r="166" spans="3:7" x14ac:dyDescent="0.25">
      <c r="C166" s="1"/>
      <c r="D166" s="1"/>
      <c r="E166" s="1"/>
      <c r="F166" s="1"/>
      <c r="G166" s="1"/>
    </row>
    <row r="167" spans="3:7" x14ac:dyDescent="0.25">
      <c r="C167" s="1"/>
      <c r="D167" s="1"/>
      <c r="E167" s="1"/>
      <c r="F167" s="1"/>
      <c r="G167" s="1"/>
    </row>
    <row r="168" spans="3:7" x14ac:dyDescent="0.25">
      <c r="C168" s="1"/>
      <c r="D168" s="1"/>
      <c r="E168" s="1"/>
      <c r="F168" s="1"/>
      <c r="G168" s="1"/>
    </row>
    <row r="169" spans="3:7" x14ac:dyDescent="0.25">
      <c r="C169" s="1"/>
      <c r="D169" s="1"/>
      <c r="E169" s="1"/>
      <c r="F169" s="1"/>
      <c r="G169" s="1"/>
    </row>
    <row r="170" spans="3:7" x14ac:dyDescent="0.25">
      <c r="C170" s="1"/>
      <c r="D170" s="1"/>
      <c r="E170" s="1"/>
      <c r="F170" s="1"/>
      <c r="G170" s="1"/>
    </row>
    <row r="171" spans="3:7" x14ac:dyDescent="0.25">
      <c r="C171" s="1"/>
      <c r="D171" s="1"/>
      <c r="E171" s="1"/>
      <c r="F171" s="1"/>
      <c r="G171" s="1"/>
    </row>
    <row r="172" spans="3:7" x14ac:dyDescent="0.25">
      <c r="C172" s="1"/>
      <c r="D172" s="1"/>
      <c r="E172" s="1"/>
      <c r="F172" s="1"/>
      <c r="G172" s="1"/>
    </row>
    <row r="173" spans="3:7" x14ac:dyDescent="0.25">
      <c r="C173" s="1"/>
      <c r="D173" s="1"/>
      <c r="E173" s="1"/>
      <c r="F173" s="1"/>
      <c r="G173" s="1"/>
    </row>
    <row r="174" spans="3:7" x14ac:dyDescent="0.25">
      <c r="C174" s="1"/>
      <c r="D174" s="1"/>
      <c r="E174" s="1"/>
      <c r="F174" s="1"/>
      <c r="G174" s="1"/>
    </row>
    <row r="175" spans="3:7" x14ac:dyDescent="0.25">
      <c r="C175" s="1"/>
      <c r="D175" s="1"/>
      <c r="E175" s="1"/>
      <c r="F175" s="1"/>
      <c r="G175" s="1"/>
    </row>
    <row r="176" spans="3:7" x14ac:dyDescent="0.25">
      <c r="C176" s="1"/>
      <c r="D176" s="1"/>
      <c r="E176" s="1"/>
      <c r="F176" s="1"/>
      <c r="G176" s="1"/>
    </row>
    <row r="177" spans="3:7" x14ac:dyDescent="0.25">
      <c r="C177" s="1"/>
      <c r="D177" s="1"/>
      <c r="E177" s="1"/>
      <c r="F177" s="1"/>
      <c r="G177" s="1"/>
    </row>
    <row r="178" spans="3:7" x14ac:dyDescent="0.25">
      <c r="C178" s="1"/>
      <c r="D178" s="1"/>
      <c r="E178" s="1"/>
      <c r="F178" s="1"/>
      <c r="G178" s="1"/>
    </row>
    <row r="179" spans="3:7" x14ac:dyDescent="0.25">
      <c r="C179" s="1"/>
      <c r="D179" s="1"/>
      <c r="E179" s="1"/>
      <c r="F179" s="1"/>
      <c r="G179" s="1"/>
    </row>
    <row r="180" spans="3:7" x14ac:dyDescent="0.25">
      <c r="C180" s="1"/>
      <c r="D180" s="1"/>
      <c r="E180" s="1"/>
      <c r="F180" s="1"/>
      <c r="G180" s="1"/>
    </row>
    <row r="181" spans="3:7" x14ac:dyDescent="0.25">
      <c r="C181" s="1"/>
      <c r="D181" s="1"/>
      <c r="E181" s="1"/>
      <c r="F181" s="1"/>
      <c r="G181" s="1"/>
    </row>
    <row r="182" spans="3:7" x14ac:dyDescent="0.25">
      <c r="C182" s="1"/>
      <c r="D182" s="1"/>
      <c r="E182" s="1"/>
      <c r="F182" s="1"/>
      <c r="G182" s="1"/>
    </row>
    <row r="183" spans="3:7" x14ac:dyDescent="0.25">
      <c r="C183" s="1"/>
      <c r="D183" s="1"/>
      <c r="E183" s="1"/>
      <c r="F183" s="1"/>
      <c r="G183" s="1"/>
    </row>
    <row r="184" spans="3:7" x14ac:dyDescent="0.25">
      <c r="C184" s="1"/>
      <c r="D184" s="1"/>
      <c r="E184" s="1"/>
      <c r="F184" s="1"/>
      <c r="G184" s="1"/>
    </row>
    <row r="185" spans="3:7" x14ac:dyDescent="0.25">
      <c r="C185" s="1"/>
      <c r="D185" s="1"/>
      <c r="E185" s="1"/>
      <c r="F185" s="1"/>
      <c r="G185" s="1"/>
    </row>
    <row r="186" spans="3:7" x14ac:dyDescent="0.25">
      <c r="C186" s="1"/>
      <c r="D186" s="1"/>
      <c r="E186" s="1"/>
      <c r="F186" s="1"/>
      <c r="G186" s="1"/>
    </row>
    <row r="187" spans="3:7" x14ac:dyDescent="0.25">
      <c r="C187" s="1"/>
      <c r="D187" s="1"/>
      <c r="E187" s="1"/>
      <c r="F187" s="1"/>
      <c r="G187" s="1"/>
    </row>
    <row r="188" spans="3:7" x14ac:dyDescent="0.25">
      <c r="C188" s="1"/>
      <c r="D188" s="1"/>
      <c r="E188" s="1"/>
      <c r="F188" s="1"/>
      <c r="G188" s="1"/>
    </row>
    <row r="189" spans="3:7" x14ac:dyDescent="0.25">
      <c r="C189" s="1"/>
      <c r="D189" s="1"/>
      <c r="E189" s="1"/>
      <c r="F189" s="1"/>
      <c r="G189" s="1"/>
    </row>
    <row r="190" spans="3:7" x14ac:dyDescent="0.25">
      <c r="C190" s="1"/>
      <c r="D190" s="1"/>
      <c r="E190" s="1"/>
      <c r="F190" s="1"/>
      <c r="G190" s="1"/>
    </row>
    <row r="191" spans="3:7" x14ac:dyDescent="0.25">
      <c r="C191" s="1"/>
      <c r="D191" s="1"/>
      <c r="E191" s="1"/>
      <c r="F191" s="1"/>
      <c r="G191" s="1"/>
    </row>
    <row r="192" spans="3:7" x14ac:dyDescent="0.25">
      <c r="C192" s="1"/>
      <c r="D192" s="1"/>
      <c r="E192" s="1"/>
      <c r="F192" s="1"/>
      <c r="G192" s="1"/>
    </row>
    <row r="193" spans="3:7" x14ac:dyDescent="0.25">
      <c r="C193" s="1"/>
      <c r="D193" s="1"/>
      <c r="E193" s="1"/>
      <c r="F193" s="1"/>
      <c r="G193" s="1"/>
    </row>
    <row r="194" spans="3:7" x14ac:dyDescent="0.25">
      <c r="C194" s="1"/>
      <c r="D194" s="1"/>
      <c r="E194" s="1"/>
      <c r="F194" s="1"/>
      <c r="G194" s="1"/>
    </row>
    <row r="195" spans="3:7" x14ac:dyDescent="0.25">
      <c r="C195" s="1"/>
      <c r="D195" s="1"/>
      <c r="E195" s="1"/>
      <c r="F195" s="1"/>
      <c r="G195" s="1"/>
    </row>
    <row r="196" spans="3:7" x14ac:dyDescent="0.25">
      <c r="C196" s="1"/>
      <c r="D196" s="1"/>
      <c r="E196" s="1"/>
      <c r="F196" s="1"/>
      <c r="G196" s="1"/>
    </row>
    <row r="197" spans="3:7" x14ac:dyDescent="0.25">
      <c r="C197" s="1"/>
      <c r="D197" s="1"/>
      <c r="E197" s="1"/>
      <c r="F197" s="1"/>
      <c r="G197" s="1"/>
    </row>
    <row r="198" spans="3:7" x14ac:dyDescent="0.25">
      <c r="C198" s="1"/>
      <c r="D198" s="1"/>
      <c r="E198" s="1"/>
      <c r="F198" s="1"/>
      <c r="G198" s="1"/>
    </row>
    <row r="199" spans="3:7" x14ac:dyDescent="0.25">
      <c r="C199" s="1"/>
      <c r="D199" s="1"/>
      <c r="E199" s="1"/>
      <c r="F199" s="1"/>
      <c r="G199" s="1"/>
    </row>
    <row r="200" spans="3:7" x14ac:dyDescent="0.25">
      <c r="C200" s="1"/>
      <c r="D200" s="1"/>
      <c r="E200" s="1"/>
      <c r="F200" s="1"/>
      <c r="G200" s="1"/>
    </row>
    <row r="201" spans="3:7" x14ac:dyDescent="0.25">
      <c r="C201" s="1"/>
      <c r="D201" s="1"/>
      <c r="E201" s="1"/>
      <c r="F201" s="1"/>
      <c r="G201" s="1"/>
    </row>
    <row r="202" spans="3:7" x14ac:dyDescent="0.25">
      <c r="C202" s="1"/>
      <c r="D202" s="1"/>
      <c r="E202" s="1"/>
      <c r="F202" s="1"/>
      <c r="G202" s="1"/>
    </row>
    <row r="203" spans="3:7" x14ac:dyDescent="0.25">
      <c r="C203" s="1"/>
      <c r="D203" s="1"/>
      <c r="E203" s="1"/>
      <c r="F203" s="1"/>
      <c r="G203" s="1"/>
    </row>
    <row r="204" spans="3:7" x14ac:dyDescent="0.25">
      <c r="C204" s="1"/>
      <c r="D204" s="1"/>
      <c r="E204" s="1"/>
      <c r="F204" s="1"/>
      <c r="G204" s="1"/>
    </row>
    <row r="205" spans="3:7" x14ac:dyDescent="0.25">
      <c r="C205" s="1"/>
      <c r="D205" s="1"/>
      <c r="E205" s="1"/>
      <c r="F205" s="1"/>
      <c r="G205" s="1"/>
    </row>
    <row r="206" spans="3:7" x14ac:dyDescent="0.25">
      <c r="C206" s="1"/>
      <c r="D206" s="1"/>
      <c r="E206" s="1"/>
      <c r="F206" s="1"/>
      <c r="G206" s="1"/>
    </row>
    <row r="207" spans="3:7" x14ac:dyDescent="0.25">
      <c r="C207" s="1"/>
      <c r="D207" s="1"/>
      <c r="E207" s="1"/>
      <c r="F207" s="1"/>
      <c r="G207" s="1"/>
    </row>
    <row r="208" spans="3:7" x14ac:dyDescent="0.25">
      <c r="C208" s="1"/>
      <c r="D208" s="1"/>
      <c r="E208" s="1"/>
      <c r="F208" s="1"/>
      <c r="G208" s="1"/>
    </row>
    <row r="209" spans="3:7" x14ac:dyDescent="0.25">
      <c r="C209" s="1"/>
      <c r="D209" s="1"/>
      <c r="E209" s="1"/>
      <c r="F209" s="1"/>
      <c r="G209" s="1"/>
    </row>
    <row r="210" spans="3:7" x14ac:dyDescent="0.25">
      <c r="C210" s="1"/>
      <c r="D210" s="1"/>
      <c r="E210" s="1"/>
      <c r="F210" s="1"/>
      <c r="G210" s="1"/>
    </row>
    <row r="211" spans="3:7" x14ac:dyDescent="0.25">
      <c r="C211" s="1"/>
      <c r="D211" s="1"/>
      <c r="E211" s="1"/>
      <c r="F211" s="1"/>
      <c r="G211" s="1"/>
    </row>
    <row r="212" spans="3:7" x14ac:dyDescent="0.25">
      <c r="C212" s="1"/>
      <c r="D212" s="1"/>
      <c r="E212" s="1"/>
      <c r="F212" s="1"/>
      <c r="G212" s="1"/>
    </row>
    <row r="213" spans="3:7" x14ac:dyDescent="0.25">
      <c r="C213" s="1"/>
      <c r="D213" s="1"/>
      <c r="E213" s="1"/>
      <c r="F213" s="1"/>
      <c r="G213" s="1"/>
    </row>
    <row r="214" spans="3:7" x14ac:dyDescent="0.25">
      <c r="C214" s="1"/>
      <c r="D214" s="1"/>
      <c r="E214" s="1"/>
      <c r="F214" s="1"/>
      <c r="G214" s="1"/>
    </row>
    <row r="215" spans="3:7" x14ac:dyDescent="0.25">
      <c r="C215" s="1"/>
      <c r="D215" s="1"/>
      <c r="E215" s="1"/>
      <c r="F215" s="1"/>
      <c r="G215" s="1"/>
    </row>
    <row r="216" spans="3:7" x14ac:dyDescent="0.25">
      <c r="C216" s="1"/>
      <c r="D216" s="1"/>
      <c r="E216" s="1"/>
      <c r="F216" s="1"/>
      <c r="G216" s="1"/>
    </row>
    <row r="217" spans="3:7" x14ac:dyDescent="0.25">
      <c r="C217" s="1"/>
      <c r="D217" s="1"/>
      <c r="E217" s="1"/>
      <c r="F217" s="1"/>
      <c r="G217" s="1"/>
    </row>
    <row r="218" spans="3:7" x14ac:dyDescent="0.25">
      <c r="C218" s="1"/>
      <c r="D218" s="1"/>
      <c r="E218" s="1"/>
      <c r="F218" s="1"/>
      <c r="G218" s="1"/>
    </row>
    <row r="219" spans="3:7" x14ac:dyDescent="0.25">
      <c r="C219" s="1"/>
      <c r="D219" s="1"/>
      <c r="E219" s="1"/>
      <c r="F219" s="1"/>
      <c r="G219" s="1"/>
    </row>
    <row r="220" spans="3:7" x14ac:dyDescent="0.25">
      <c r="C220" s="1"/>
      <c r="D220" s="1"/>
      <c r="E220" s="1"/>
      <c r="F220" s="1"/>
      <c r="G220" s="1"/>
    </row>
    <row r="221" spans="3:7" x14ac:dyDescent="0.25">
      <c r="C221" s="1"/>
      <c r="D221" s="1"/>
      <c r="E221" s="1"/>
      <c r="F221" s="1"/>
      <c r="G221" s="1"/>
    </row>
    <row r="222" spans="3:7" x14ac:dyDescent="0.25">
      <c r="C222" s="1"/>
      <c r="D222" s="1"/>
      <c r="E222" s="1"/>
      <c r="F222" s="1"/>
      <c r="G222" s="1"/>
    </row>
    <row r="223" spans="3:7" x14ac:dyDescent="0.25">
      <c r="C223" s="1"/>
      <c r="D223" s="1"/>
      <c r="E223" s="1"/>
      <c r="F223" s="1"/>
      <c r="G223" s="1"/>
    </row>
    <row r="224" spans="3:7" x14ac:dyDescent="0.25">
      <c r="C224" s="1"/>
      <c r="D224" s="1"/>
      <c r="E224" s="1"/>
      <c r="F224" s="1"/>
      <c r="G224" s="1"/>
    </row>
    <row r="225" spans="3:7" x14ac:dyDescent="0.25">
      <c r="C225" s="1"/>
      <c r="D225" s="1"/>
      <c r="E225" s="1"/>
      <c r="F225" s="1"/>
      <c r="G225" s="1"/>
    </row>
    <row r="226" spans="3:7" x14ac:dyDescent="0.25">
      <c r="C226" s="1"/>
      <c r="D226" s="1"/>
      <c r="E226" s="1"/>
      <c r="F226" s="1"/>
      <c r="G226" s="1"/>
    </row>
    <row r="227" spans="3:7" x14ac:dyDescent="0.25">
      <c r="C227" s="1"/>
      <c r="D227" s="1"/>
      <c r="E227" s="1"/>
      <c r="F227" s="1"/>
      <c r="G227" s="1"/>
    </row>
    <row r="228" spans="3:7" x14ac:dyDescent="0.25">
      <c r="C228" s="1"/>
      <c r="D228" s="1"/>
      <c r="E228" s="1"/>
      <c r="F228" s="1"/>
      <c r="G228" s="1"/>
    </row>
    <row r="229" spans="3:7" x14ac:dyDescent="0.25">
      <c r="C229" s="1"/>
      <c r="D229" s="1"/>
      <c r="E229" s="1"/>
      <c r="F229" s="1"/>
      <c r="G229" s="1"/>
    </row>
    <row r="230" spans="3:7" x14ac:dyDescent="0.25">
      <c r="C230" s="1"/>
      <c r="D230" s="1"/>
      <c r="E230" s="1"/>
      <c r="F230" s="1"/>
      <c r="G230" s="1"/>
    </row>
    <row r="232" spans="3:7" x14ac:dyDescent="0.25">
      <c r="D232" s="59" t="s">
        <v>135</v>
      </c>
      <c r="E232" s="59"/>
      <c r="F232" s="59"/>
    </row>
    <row r="233" spans="3:7" x14ac:dyDescent="0.25">
      <c r="D233" s="60"/>
      <c r="E233" s="60"/>
      <c r="F233" s="60"/>
    </row>
    <row r="234" spans="3:7" x14ac:dyDescent="0.25">
      <c r="C234" s="1"/>
      <c r="D234" s="1"/>
      <c r="E234" s="1"/>
      <c r="F234" s="1"/>
      <c r="G234" s="1"/>
    </row>
    <row r="235" spans="3:7" x14ac:dyDescent="0.25">
      <c r="C235" s="1"/>
      <c r="D235" s="1"/>
      <c r="E235" s="1"/>
      <c r="F235" s="1"/>
      <c r="G235" s="1"/>
    </row>
    <row r="236" spans="3:7" x14ac:dyDescent="0.25">
      <c r="C236" s="1"/>
      <c r="D236" s="1"/>
      <c r="E236" s="1"/>
      <c r="F236" s="1"/>
      <c r="G236" s="1"/>
    </row>
    <row r="237" spans="3:7" x14ac:dyDescent="0.25">
      <c r="C237" s="1"/>
      <c r="D237" s="1"/>
      <c r="E237" s="1"/>
      <c r="F237" s="1"/>
      <c r="G237" s="1"/>
    </row>
    <row r="238" spans="3:7" x14ac:dyDescent="0.25">
      <c r="C238" s="1"/>
      <c r="D238" s="1"/>
      <c r="E238" s="1"/>
      <c r="F238" s="1"/>
      <c r="G238" s="1"/>
    </row>
    <row r="239" spans="3:7" x14ac:dyDescent="0.25">
      <c r="C239" s="1"/>
      <c r="D239" s="1"/>
      <c r="E239" s="1"/>
      <c r="F239" s="1"/>
      <c r="G239" s="1"/>
    </row>
    <row r="240" spans="3:7" x14ac:dyDescent="0.25">
      <c r="C240" s="1"/>
      <c r="D240" s="1"/>
      <c r="E240" s="1"/>
      <c r="F240" s="1"/>
      <c r="G240" s="1"/>
    </row>
    <row r="241" spans="3:7" x14ac:dyDescent="0.25">
      <c r="C241" s="1"/>
      <c r="D241" s="1"/>
      <c r="E241" s="1"/>
      <c r="F241" s="1"/>
      <c r="G241" s="1"/>
    </row>
    <row r="242" spans="3:7" x14ac:dyDescent="0.25">
      <c r="C242" s="1"/>
      <c r="D242" s="1"/>
      <c r="E242" s="1"/>
      <c r="F242" s="1"/>
      <c r="G242" s="1"/>
    </row>
    <row r="243" spans="3:7" x14ac:dyDescent="0.25">
      <c r="C243" s="1"/>
      <c r="D243" s="1"/>
      <c r="E243" s="1"/>
      <c r="F243" s="1"/>
      <c r="G243" s="1"/>
    </row>
    <row r="244" spans="3:7" x14ac:dyDescent="0.25">
      <c r="C244" s="1"/>
      <c r="D244" s="1"/>
      <c r="E244" s="1"/>
      <c r="F244" s="1"/>
      <c r="G244" s="1"/>
    </row>
    <row r="245" spans="3:7" x14ac:dyDescent="0.25">
      <c r="C245" s="1"/>
      <c r="D245" s="1"/>
      <c r="E245" s="1"/>
      <c r="F245" s="1"/>
      <c r="G245" s="1"/>
    </row>
    <row r="246" spans="3:7" x14ac:dyDescent="0.25">
      <c r="C246" s="1"/>
      <c r="D246" s="1"/>
      <c r="E246" s="1"/>
      <c r="F246" s="1"/>
      <c r="G246" s="1"/>
    </row>
    <row r="247" spans="3:7" x14ac:dyDescent="0.25">
      <c r="C247" s="1"/>
      <c r="D247" s="1"/>
      <c r="E247" s="1"/>
      <c r="F247" s="1"/>
      <c r="G247" s="1"/>
    </row>
    <row r="248" spans="3:7" x14ac:dyDescent="0.25">
      <c r="C248" s="1"/>
      <c r="D248" s="1"/>
      <c r="E248" s="1"/>
      <c r="F248" s="1"/>
      <c r="G248" s="1"/>
    </row>
    <row r="249" spans="3:7" x14ac:dyDescent="0.25">
      <c r="C249" s="1"/>
      <c r="D249" s="1"/>
      <c r="E249" s="1"/>
      <c r="F249" s="1"/>
      <c r="G249" s="1"/>
    </row>
    <row r="250" spans="3:7" x14ac:dyDescent="0.25">
      <c r="C250" s="1"/>
      <c r="D250" s="1"/>
      <c r="E250" s="1"/>
      <c r="F250" s="1"/>
      <c r="G250" s="1"/>
    </row>
    <row r="251" spans="3:7" x14ac:dyDescent="0.25">
      <c r="C251" s="1"/>
      <c r="D251" s="1"/>
      <c r="E251" s="1"/>
      <c r="F251" s="1"/>
      <c r="G251" s="1"/>
    </row>
    <row r="252" spans="3:7" x14ac:dyDescent="0.25">
      <c r="C252" s="1"/>
      <c r="D252" s="1"/>
      <c r="E252" s="1"/>
      <c r="F252" s="1"/>
      <c r="G252" s="1"/>
    </row>
    <row r="253" spans="3:7" x14ac:dyDescent="0.25">
      <c r="C253" s="1"/>
      <c r="D253" s="1"/>
      <c r="E253" s="1"/>
      <c r="F253" s="1"/>
      <c r="G253" s="1"/>
    </row>
    <row r="254" spans="3:7" x14ac:dyDescent="0.25">
      <c r="C254" s="1"/>
      <c r="D254" s="1"/>
      <c r="E254" s="1"/>
      <c r="F254" s="1"/>
      <c r="G254" s="1"/>
    </row>
    <row r="255" spans="3:7" x14ac:dyDescent="0.25">
      <c r="C255" s="1"/>
      <c r="D255" s="1"/>
      <c r="E255" s="1"/>
      <c r="F255" s="1"/>
      <c r="G255" s="1"/>
    </row>
    <row r="256" spans="3:7" x14ac:dyDescent="0.25">
      <c r="C256" s="1"/>
      <c r="D256" s="1"/>
      <c r="E256" s="1"/>
      <c r="F256" s="1"/>
      <c r="G256" s="1"/>
    </row>
    <row r="257" spans="3:7" x14ac:dyDescent="0.25">
      <c r="C257" s="1"/>
      <c r="D257" s="1"/>
      <c r="E257" s="1"/>
      <c r="F257" s="1"/>
      <c r="G257" s="1"/>
    </row>
    <row r="258" spans="3:7" x14ac:dyDescent="0.25">
      <c r="C258" s="1"/>
      <c r="D258" s="1"/>
      <c r="E258" s="1"/>
      <c r="F258" s="1"/>
      <c r="G258" s="1"/>
    </row>
    <row r="259" spans="3:7" x14ac:dyDescent="0.25">
      <c r="C259" s="1"/>
      <c r="D259" s="1"/>
      <c r="E259" s="1"/>
      <c r="F259" s="1"/>
      <c r="G259" s="1"/>
    </row>
    <row r="260" spans="3:7" x14ac:dyDescent="0.25">
      <c r="C260" s="1"/>
      <c r="D260" s="1"/>
      <c r="E260" s="1"/>
      <c r="F260" s="1"/>
      <c r="G260" s="1"/>
    </row>
    <row r="261" spans="3:7" x14ac:dyDescent="0.25">
      <c r="C261" s="1"/>
      <c r="D261" s="1"/>
      <c r="E261" s="1"/>
      <c r="F261" s="1"/>
      <c r="G261" s="1"/>
    </row>
    <row r="262" spans="3:7" x14ac:dyDescent="0.25">
      <c r="C262" s="1"/>
      <c r="D262" s="1"/>
      <c r="E262" s="1"/>
      <c r="F262" s="1"/>
      <c r="G262" s="1"/>
    </row>
    <row r="263" spans="3:7" x14ac:dyDescent="0.25">
      <c r="C263" s="1"/>
      <c r="D263" s="1"/>
      <c r="E263" s="1"/>
      <c r="F263" s="1"/>
      <c r="G263" s="1"/>
    </row>
    <row r="264" spans="3:7" x14ac:dyDescent="0.25">
      <c r="C264" s="1"/>
      <c r="D264" s="1"/>
      <c r="E264" s="1"/>
      <c r="F264" s="1"/>
      <c r="G264" s="1"/>
    </row>
    <row r="265" spans="3:7" x14ac:dyDescent="0.25">
      <c r="C265" s="1"/>
      <c r="D265" s="1"/>
      <c r="E265" s="1"/>
      <c r="F265" s="1"/>
      <c r="G265" s="1"/>
    </row>
    <row r="266" spans="3:7" x14ac:dyDescent="0.25">
      <c r="C266" s="1"/>
      <c r="D266" s="1"/>
      <c r="E266" s="1"/>
      <c r="F266" s="1"/>
      <c r="G266" s="1"/>
    </row>
    <row r="267" spans="3:7" x14ac:dyDescent="0.25">
      <c r="C267" s="1"/>
      <c r="D267" s="1"/>
      <c r="E267" s="1"/>
      <c r="F267" s="1"/>
      <c r="G267" s="1"/>
    </row>
    <row r="268" spans="3:7" x14ac:dyDescent="0.25">
      <c r="C268" s="1"/>
      <c r="D268" s="1"/>
      <c r="E268" s="1"/>
      <c r="F268" s="1"/>
      <c r="G268" s="1"/>
    </row>
    <row r="269" spans="3:7" x14ac:dyDescent="0.25">
      <c r="C269" s="1"/>
      <c r="D269" s="1"/>
      <c r="E269" s="1"/>
      <c r="F269" s="1"/>
      <c r="G269" s="1"/>
    </row>
    <row r="270" spans="3:7" x14ac:dyDescent="0.25">
      <c r="C270" s="1"/>
      <c r="D270" s="1"/>
      <c r="E270" s="1"/>
      <c r="F270" s="1"/>
      <c r="G270" s="1"/>
    </row>
    <row r="271" spans="3:7" x14ac:dyDescent="0.25">
      <c r="C271" s="1"/>
      <c r="D271" s="1"/>
      <c r="E271" s="1"/>
      <c r="F271" s="1"/>
      <c r="G271" s="1"/>
    </row>
    <row r="272" spans="3:7" x14ac:dyDescent="0.25">
      <c r="C272" s="1"/>
      <c r="D272" s="1"/>
      <c r="E272" s="1"/>
      <c r="F272" s="1"/>
      <c r="G272" s="1"/>
    </row>
    <row r="273" spans="3:7" x14ac:dyDescent="0.25">
      <c r="C273" s="1"/>
      <c r="D273" s="1"/>
      <c r="E273" s="1"/>
      <c r="F273" s="1"/>
      <c r="G273" s="1"/>
    </row>
    <row r="274" spans="3:7" x14ac:dyDescent="0.25">
      <c r="C274" s="1"/>
      <c r="D274" s="1"/>
      <c r="E274" s="1"/>
      <c r="F274" s="1"/>
      <c r="G274" s="1"/>
    </row>
    <row r="275" spans="3:7" x14ac:dyDescent="0.25">
      <c r="C275" s="1"/>
      <c r="D275" s="1"/>
      <c r="E275" s="1"/>
      <c r="F275" s="1"/>
      <c r="G275" s="1"/>
    </row>
    <row r="276" spans="3:7" x14ac:dyDescent="0.25">
      <c r="C276" s="1"/>
      <c r="D276" s="1"/>
      <c r="E276" s="1"/>
      <c r="F276" s="1"/>
      <c r="G276" s="1"/>
    </row>
    <row r="277" spans="3:7" x14ac:dyDescent="0.25">
      <c r="C277" s="1"/>
      <c r="D277" s="1"/>
      <c r="E277" s="1"/>
      <c r="F277" s="1"/>
      <c r="G277" s="1"/>
    </row>
    <row r="278" spans="3:7" x14ac:dyDescent="0.25">
      <c r="C278" s="1"/>
      <c r="D278" s="1"/>
      <c r="E278" s="1"/>
      <c r="F278" s="1"/>
      <c r="G278" s="1"/>
    </row>
    <row r="279" spans="3:7" x14ac:dyDescent="0.25">
      <c r="C279" s="1"/>
      <c r="D279" s="1"/>
      <c r="E279" s="1"/>
      <c r="F279" s="1"/>
      <c r="G279" s="1"/>
    </row>
    <row r="280" spans="3:7" x14ac:dyDescent="0.25">
      <c r="C280" s="1"/>
      <c r="D280" s="1"/>
      <c r="E280" s="1"/>
      <c r="F280" s="1"/>
      <c r="G280" s="1"/>
    </row>
    <row r="281" spans="3:7" x14ac:dyDescent="0.25">
      <c r="C281" s="1"/>
      <c r="D281" s="1"/>
      <c r="E281" s="1"/>
      <c r="F281" s="1"/>
      <c r="G281" s="1"/>
    </row>
    <row r="282" spans="3:7" x14ac:dyDescent="0.25">
      <c r="C282" s="1"/>
      <c r="D282" s="1"/>
      <c r="E282" s="1"/>
      <c r="F282" s="1"/>
      <c r="G282" s="1"/>
    </row>
    <row r="283" spans="3:7" x14ac:dyDescent="0.25">
      <c r="C283" s="1"/>
      <c r="D283" s="1"/>
      <c r="E283" s="1"/>
      <c r="F283" s="1"/>
      <c r="G283" s="1"/>
    </row>
    <row r="284" spans="3:7" x14ac:dyDescent="0.25">
      <c r="C284" s="1"/>
      <c r="D284" s="1"/>
      <c r="E284" s="1"/>
      <c r="F284" s="1"/>
      <c r="G284" s="1"/>
    </row>
    <row r="285" spans="3:7" x14ac:dyDescent="0.25">
      <c r="C285" s="1"/>
      <c r="D285" s="1"/>
      <c r="E285" s="1"/>
      <c r="F285" s="1"/>
      <c r="G285" s="1"/>
    </row>
    <row r="286" spans="3:7" x14ac:dyDescent="0.25">
      <c r="C286" s="1"/>
      <c r="D286" s="1"/>
      <c r="E286" s="1"/>
      <c r="F286" s="1"/>
      <c r="G286" s="1"/>
    </row>
    <row r="287" spans="3:7" x14ac:dyDescent="0.25">
      <c r="C287" s="1"/>
      <c r="D287" s="1"/>
      <c r="E287" s="1"/>
      <c r="F287" s="1"/>
      <c r="G287" s="1"/>
    </row>
    <row r="288" spans="3:7" x14ac:dyDescent="0.25">
      <c r="C288" s="1"/>
      <c r="D288" s="1"/>
      <c r="E288" s="1"/>
      <c r="F288" s="1"/>
      <c r="G288" s="1"/>
    </row>
    <row r="289" spans="3:7" x14ac:dyDescent="0.25">
      <c r="C289" s="1"/>
      <c r="D289" s="1"/>
      <c r="E289" s="1"/>
      <c r="F289" s="1"/>
      <c r="G289" s="1"/>
    </row>
    <row r="290" spans="3:7" x14ac:dyDescent="0.25">
      <c r="C290" s="1"/>
      <c r="D290" s="1"/>
      <c r="E290" s="1"/>
      <c r="F290" s="1"/>
      <c r="G290" s="1"/>
    </row>
    <row r="291" spans="3:7" x14ac:dyDescent="0.25">
      <c r="C291" s="1"/>
      <c r="D291" s="1"/>
      <c r="E291" s="1"/>
      <c r="F291" s="1"/>
      <c r="G291" s="1"/>
    </row>
    <row r="292" spans="3:7" x14ac:dyDescent="0.25">
      <c r="C292" s="1"/>
      <c r="D292" s="1"/>
      <c r="E292" s="1"/>
      <c r="F292" s="1"/>
      <c r="G292" s="1"/>
    </row>
    <row r="293" spans="3:7" x14ac:dyDescent="0.25">
      <c r="C293" s="1"/>
      <c r="D293" s="1"/>
      <c r="E293" s="1"/>
      <c r="F293" s="1"/>
      <c r="G293" s="1"/>
    </row>
    <row r="294" spans="3:7" x14ac:dyDescent="0.25">
      <c r="C294" s="1"/>
      <c r="D294" s="1"/>
      <c r="E294" s="1"/>
      <c r="F294" s="1"/>
      <c r="G294" s="1"/>
    </row>
    <row r="295" spans="3:7" x14ac:dyDescent="0.25">
      <c r="C295" s="1"/>
      <c r="D295" s="1"/>
      <c r="E295" s="1"/>
      <c r="F295" s="1"/>
      <c r="G295" s="1"/>
    </row>
    <row r="296" spans="3:7" x14ac:dyDescent="0.25">
      <c r="C296" s="1"/>
      <c r="D296" s="1"/>
      <c r="E296" s="1"/>
      <c r="F296" s="1"/>
      <c r="G296" s="1"/>
    </row>
    <row r="297" spans="3:7" x14ac:dyDescent="0.25">
      <c r="C297" s="1"/>
      <c r="D297" s="1"/>
      <c r="E297" s="1"/>
      <c r="F297" s="1"/>
      <c r="G297" s="1"/>
    </row>
    <row r="298" spans="3:7" x14ac:dyDescent="0.25">
      <c r="C298" s="1"/>
      <c r="D298" s="1"/>
      <c r="E298" s="1"/>
      <c r="F298" s="1"/>
      <c r="G298" s="1"/>
    </row>
    <row r="299" spans="3:7" x14ac:dyDescent="0.25">
      <c r="C299" s="1"/>
      <c r="D299" s="1"/>
      <c r="E299" s="1"/>
      <c r="F299" s="1"/>
      <c r="G299" s="1"/>
    </row>
    <row r="300" spans="3:7" x14ac:dyDescent="0.25">
      <c r="C300" s="1"/>
      <c r="D300" s="1"/>
      <c r="E300" s="1"/>
      <c r="F300" s="1"/>
      <c r="G300" s="1"/>
    </row>
    <row r="301" spans="3:7" x14ac:dyDescent="0.25">
      <c r="C301" s="1"/>
      <c r="D301" s="1"/>
      <c r="E301" s="1"/>
      <c r="F301" s="1"/>
      <c r="G301" s="1"/>
    </row>
    <row r="302" spans="3:7" x14ac:dyDescent="0.25">
      <c r="C302" s="1"/>
      <c r="D302" s="1"/>
      <c r="E302" s="1"/>
      <c r="F302" s="1"/>
      <c r="G302" s="1"/>
    </row>
    <row r="303" spans="3:7" x14ac:dyDescent="0.25">
      <c r="C303" s="1"/>
      <c r="D303" s="1"/>
      <c r="E303" s="1"/>
      <c r="F303" s="1"/>
      <c r="G303" s="1"/>
    </row>
    <row r="304" spans="3:7" x14ac:dyDescent="0.25">
      <c r="C304" s="1"/>
      <c r="D304" s="1"/>
      <c r="E304" s="1"/>
      <c r="F304" s="1"/>
      <c r="G304" s="1"/>
    </row>
    <row r="305" spans="3:7" x14ac:dyDescent="0.25">
      <c r="C305" s="1"/>
      <c r="D305" s="1"/>
      <c r="E305" s="1"/>
      <c r="F305" s="1"/>
      <c r="G305" s="1"/>
    </row>
    <row r="306" spans="3:7" x14ac:dyDescent="0.25">
      <c r="C306" s="1"/>
      <c r="D306" s="1"/>
      <c r="E306" s="1"/>
      <c r="F306" s="1"/>
      <c r="G306" s="1"/>
    </row>
    <row r="307" spans="3:7" x14ac:dyDescent="0.25">
      <c r="C307" s="1"/>
      <c r="D307" s="1"/>
      <c r="E307" s="1"/>
      <c r="F307" s="1"/>
      <c r="G307" s="1"/>
    </row>
    <row r="308" spans="3:7" x14ac:dyDescent="0.25">
      <c r="C308" s="1"/>
      <c r="D308" s="1"/>
      <c r="E308" s="1"/>
      <c r="F308" s="1"/>
      <c r="G308" s="1"/>
    </row>
    <row r="309" spans="3:7" x14ac:dyDescent="0.25">
      <c r="C309" s="1"/>
      <c r="D309" s="1"/>
      <c r="E309" s="1"/>
      <c r="F309" s="1"/>
      <c r="G309" s="1"/>
    </row>
    <row r="310" spans="3:7" x14ac:dyDescent="0.25">
      <c r="C310" s="1"/>
      <c r="D310" s="1"/>
      <c r="E310" s="1"/>
      <c r="F310" s="1"/>
      <c r="G310" s="1"/>
    </row>
    <row r="311" spans="3:7" x14ac:dyDescent="0.25">
      <c r="C311" s="1"/>
      <c r="D311" s="1"/>
      <c r="E311" s="1"/>
      <c r="F311" s="1"/>
      <c r="G311" s="1"/>
    </row>
    <row r="312" spans="3:7" x14ac:dyDescent="0.25">
      <c r="C312" s="1"/>
      <c r="D312" s="1"/>
      <c r="E312" s="1"/>
      <c r="F312" s="1"/>
      <c r="G312" s="1"/>
    </row>
    <row r="313" spans="3:7" x14ac:dyDescent="0.25">
      <c r="C313" s="1"/>
      <c r="D313" s="1"/>
      <c r="E313" s="1"/>
      <c r="F313" s="1"/>
      <c r="G313" s="1"/>
    </row>
    <row r="314" spans="3:7" x14ac:dyDescent="0.25">
      <c r="C314" s="1"/>
      <c r="D314" s="1"/>
      <c r="E314" s="1"/>
      <c r="F314" s="1"/>
      <c r="G314" s="1"/>
    </row>
    <row r="315" spans="3:7" x14ac:dyDescent="0.25">
      <c r="C315" s="1"/>
      <c r="D315" s="1"/>
      <c r="E315" s="1"/>
      <c r="F315" s="1"/>
      <c r="G315" s="1"/>
    </row>
    <row r="316" spans="3:7" x14ac:dyDescent="0.25">
      <c r="C316" s="1"/>
      <c r="D316" s="1"/>
      <c r="E316" s="1"/>
      <c r="F316" s="1"/>
      <c r="G316" s="1"/>
    </row>
    <row r="317" spans="3:7" x14ac:dyDescent="0.25">
      <c r="C317" s="1"/>
      <c r="D317" s="1"/>
      <c r="E317" s="1"/>
      <c r="F317" s="1"/>
      <c r="G317" s="1"/>
    </row>
    <row r="318" spans="3:7" x14ac:dyDescent="0.25">
      <c r="C318" s="1"/>
      <c r="D318" s="1"/>
      <c r="E318" s="1"/>
      <c r="F318" s="1"/>
      <c r="G318" s="1"/>
    </row>
    <row r="319" spans="3:7" x14ac:dyDescent="0.25">
      <c r="C319" s="1"/>
      <c r="D319" s="1"/>
      <c r="E319" s="1"/>
      <c r="F319" s="1"/>
      <c r="G319" s="1"/>
    </row>
    <row r="320" spans="3:7" x14ac:dyDescent="0.25">
      <c r="C320" s="1"/>
      <c r="D320" s="1"/>
      <c r="E320" s="1"/>
      <c r="F320" s="1"/>
      <c r="G320" s="1"/>
    </row>
    <row r="321" spans="3:7" x14ac:dyDescent="0.25">
      <c r="C321" s="1"/>
      <c r="D321" s="1"/>
      <c r="E321" s="1"/>
      <c r="F321" s="1"/>
      <c r="G321" s="1"/>
    </row>
    <row r="322" spans="3:7" x14ac:dyDescent="0.25">
      <c r="C322" s="1"/>
      <c r="D322" s="1"/>
      <c r="E322" s="1"/>
      <c r="F322" s="1"/>
      <c r="G322" s="1"/>
    </row>
    <row r="323" spans="3:7" x14ac:dyDescent="0.25">
      <c r="C323" s="1"/>
      <c r="D323" s="1"/>
      <c r="E323" s="1"/>
      <c r="F323" s="1"/>
      <c r="G323" s="1"/>
    </row>
    <row r="324" spans="3:7" x14ac:dyDescent="0.25">
      <c r="C324" s="1"/>
      <c r="D324" s="1"/>
      <c r="E324" s="1"/>
      <c r="F324" s="1"/>
      <c r="G324" s="1"/>
    </row>
    <row r="325" spans="3:7" x14ac:dyDescent="0.25">
      <c r="C325" s="1"/>
      <c r="D325" s="1"/>
      <c r="E325" s="1"/>
      <c r="F325" s="1"/>
      <c r="G325" s="1"/>
    </row>
    <row r="326" spans="3:7" x14ac:dyDescent="0.25">
      <c r="C326" s="1"/>
      <c r="D326" s="1"/>
      <c r="E326" s="1"/>
      <c r="F326" s="1"/>
      <c r="G326" s="1"/>
    </row>
    <row r="327" spans="3:7" x14ac:dyDescent="0.25">
      <c r="C327" s="1"/>
      <c r="D327" s="1"/>
      <c r="E327" s="1"/>
      <c r="F327" s="1"/>
      <c r="G327" s="1"/>
    </row>
    <row r="328" spans="3:7" x14ac:dyDescent="0.25">
      <c r="C328" s="1"/>
      <c r="D328" s="1"/>
      <c r="E328" s="1"/>
      <c r="F328" s="1"/>
      <c r="G328" s="1"/>
    </row>
    <row r="329" spans="3:7" x14ac:dyDescent="0.25">
      <c r="C329" s="1"/>
      <c r="D329" s="1"/>
      <c r="E329" s="1"/>
      <c r="F329" s="1"/>
      <c r="G329" s="1"/>
    </row>
    <row r="330" spans="3:7" x14ac:dyDescent="0.25">
      <c r="C330" s="1"/>
      <c r="D330" s="1"/>
      <c r="E330" s="1"/>
      <c r="F330" s="1"/>
      <c r="G330" s="1"/>
    </row>
    <row r="331" spans="3:7" x14ac:dyDescent="0.25">
      <c r="C331" s="1"/>
      <c r="D331" s="1"/>
      <c r="E331" s="1"/>
      <c r="F331" s="1"/>
      <c r="G331" s="1"/>
    </row>
    <row r="332" spans="3:7" x14ac:dyDescent="0.25">
      <c r="C332" s="1"/>
      <c r="D332" s="1"/>
      <c r="E332" s="1"/>
      <c r="F332" s="1"/>
      <c r="G332" s="1"/>
    </row>
    <row r="333" spans="3:7" x14ac:dyDescent="0.25">
      <c r="C333" s="1"/>
      <c r="D333" s="1"/>
      <c r="E333" s="1"/>
      <c r="F333" s="1"/>
      <c r="G333" s="1"/>
    </row>
    <row r="334" spans="3:7" x14ac:dyDescent="0.25">
      <c r="C334" s="1"/>
      <c r="D334" s="1"/>
      <c r="E334" s="1"/>
      <c r="F334" s="1"/>
      <c r="G334" s="1"/>
    </row>
    <row r="335" spans="3:7" x14ac:dyDescent="0.25">
      <c r="C335" s="1"/>
      <c r="D335" s="1"/>
      <c r="E335" s="1"/>
      <c r="F335" s="1"/>
      <c r="G335" s="1"/>
    </row>
    <row r="336" spans="3:7" x14ac:dyDescent="0.25">
      <c r="C336" s="1"/>
      <c r="D336" s="1"/>
      <c r="E336" s="1"/>
      <c r="F336" s="1"/>
      <c r="G336" s="1"/>
    </row>
    <row r="337" spans="3:7" x14ac:dyDescent="0.25">
      <c r="C337" s="1"/>
      <c r="D337" s="1"/>
      <c r="E337" s="1"/>
      <c r="F337" s="1"/>
      <c r="G337" s="1"/>
    </row>
    <row r="338" spans="3:7" x14ac:dyDescent="0.25">
      <c r="C338" s="1"/>
      <c r="D338" s="1"/>
      <c r="E338" s="1"/>
      <c r="F338" s="1"/>
      <c r="G338" s="1"/>
    </row>
    <row r="339" spans="3:7" x14ac:dyDescent="0.25">
      <c r="C339" s="1"/>
      <c r="D339" s="1"/>
      <c r="E339" s="1"/>
      <c r="F339" s="1"/>
      <c r="G339" s="1"/>
    </row>
    <row r="340" spans="3:7" x14ac:dyDescent="0.25">
      <c r="C340" s="1"/>
      <c r="D340" s="1"/>
      <c r="E340" s="1"/>
      <c r="F340" s="1"/>
      <c r="G340" s="1"/>
    </row>
    <row r="341" spans="3:7" x14ac:dyDescent="0.25">
      <c r="C341" s="1"/>
      <c r="D341" s="1"/>
      <c r="E341" s="1"/>
      <c r="F341" s="1"/>
      <c r="G341" s="1"/>
    </row>
    <row r="342" spans="3:7" x14ac:dyDescent="0.25">
      <c r="C342" s="1"/>
      <c r="D342" s="1"/>
      <c r="E342" s="1"/>
      <c r="F342" s="1"/>
      <c r="G342" s="1"/>
    </row>
    <row r="343" spans="3:7" x14ac:dyDescent="0.25">
      <c r="C343" s="1"/>
      <c r="D343" s="1"/>
      <c r="E343" s="1"/>
      <c r="F343" s="1"/>
      <c r="G343" s="1"/>
    </row>
    <row r="344" spans="3:7" x14ac:dyDescent="0.25">
      <c r="C344" s="1"/>
      <c r="D344" s="1"/>
      <c r="E344" s="1"/>
      <c r="F344" s="1"/>
      <c r="G344" s="1"/>
    </row>
    <row r="345" spans="3:7" x14ac:dyDescent="0.25">
      <c r="C345" s="1"/>
      <c r="D345" s="1"/>
      <c r="E345" s="1"/>
      <c r="F345" s="1"/>
      <c r="G345" s="1"/>
    </row>
    <row r="346" spans="3:7" x14ac:dyDescent="0.25">
      <c r="C346" s="1"/>
      <c r="D346" s="1"/>
      <c r="E346" s="1"/>
      <c r="F346" s="1"/>
      <c r="G346" s="1"/>
    </row>
    <row r="347" spans="3:7" x14ac:dyDescent="0.25">
      <c r="C347" s="1"/>
      <c r="D347" s="1"/>
      <c r="E347" s="1"/>
      <c r="F347" s="1"/>
      <c r="G347" s="1"/>
    </row>
    <row r="348" spans="3:7" x14ac:dyDescent="0.25">
      <c r="C348" s="1"/>
      <c r="D348" s="1"/>
      <c r="E348" s="1"/>
      <c r="F348" s="1"/>
      <c r="G348" s="1"/>
    </row>
    <row r="349" spans="3:7" x14ac:dyDescent="0.25">
      <c r="C349" s="1"/>
      <c r="D349" s="1"/>
      <c r="E349" s="1"/>
      <c r="F349" s="1"/>
      <c r="G349" s="1"/>
    </row>
    <row r="350" spans="3:7" x14ac:dyDescent="0.25">
      <c r="C350" s="1"/>
      <c r="D350" s="1"/>
      <c r="E350" s="1"/>
      <c r="F350" s="1"/>
      <c r="G350" s="1"/>
    </row>
    <row r="351" spans="3:7" x14ac:dyDescent="0.25">
      <c r="C351" s="1"/>
      <c r="D351" s="1"/>
      <c r="E351" s="1"/>
      <c r="F351" s="1"/>
      <c r="G351" s="1"/>
    </row>
    <row r="352" spans="3:7" x14ac:dyDescent="0.25">
      <c r="C352" s="1"/>
      <c r="D352" s="1"/>
      <c r="E352" s="1"/>
      <c r="F352" s="1"/>
      <c r="G352" s="1"/>
    </row>
    <row r="353" spans="3:7" x14ac:dyDescent="0.25">
      <c r="C353" s="1"/>
      <c r="D353" s="1"/>
      <c r="E353" s="1"/>
      <c r="F353" s="1"/>
      <c r="G353" s="1"/>
    </row>
    <row r="354" spans="3:7" x14ac:dyDescent="0.25">
      <c r="C354" s="1"/>
      <c r="D354" s="1"/>
      <c r="E354" s="1"/>
      <c r="F354" s="1"/>
      <c r="G354" s="1"/>
    </row>
    <row r="355" spans="3:7" x14ac:dyDescent="0.25">
      <c r="C355" s="1"/>
      <c r="D355" s="1"/>
      <c r="E355" s="1"/>
      <c r="F355" s="1"/>
      <c r="G355" s="1"/>
    </row>
    <row r="356" spans="3:7" x14ac:dyDescent="0.25">
      <c r="C356" s="1"/>
      <c r="D356" s="1"/>
      <c r="E356" s="1"/>
      <c r="F356" s="1"/>
      <c r="G356" s="1"/>
    </row>
    <row r="357" spans="3:7" x14ac:dyDescent="0.25">
      <c r="C357" s="1"/>
      <c r="D357" s="1"/>
      <c r="E357" s="1"/>
      <c r="F357" s="1"/>
      <c r="G357" s="1"/>
    </row>
    <row r="358" spans="3:7" x14ac:dyDescent="0.25">
      <c r="C358" s="1"/>
      <c r="D358" s="1"/>
      <c r="E358" s="1"/>
      <c r="F358" s="1"/>
      <c r="G358" s="1"/>
    </row>
    <row r="359" spans="3:7" x14ac:dyDescent="0.25">
      <c r="C359" s="1"/>
      <c r="D359" s="1"/>
      <c r="E359" s="1"/>
      <c r="F359" s="1"/>
      <c r="G359" s="1"/>
    </row>
    <row r="360" spans="3:7" x14ac:dyDescent="0.25">
      <c r="C360" s="1"/>
      <c r="D360" s="1"/>
      <c r="E360" s="1"/>
      <c r="F360" s="1"/>
      <c r="G360" s="1"/>
    </row>
    <row r="361" spans="3:7" x14ac:dyDescent="0.25">
      <c r="C361" s="1"/>
      <c r="D361" s="1"/>
      <c r="E361" s="1"/>
      <c r="F361" s="1"/>
      <c r="G361" s="1"/>
    </row>
    <row r="362" spans="3:7" x14ac:dyDescent="0.25">
      <c r="C362" s="1"/>
      <c r="D362" s="1"/>
      <c r="E362" s="1"/>
      <c r="F362" s="1"/>
      <c r="G362" s="1"/>
    </row>
    <row r="363" spans="3:7" x14ac:dyDescent="0.25">
      <c r="C363" s="1"/>
      <c r="D363" s="1"/>
      <c r="E363" s="1"/>
      <c r="F363" s="1"/>
      <c r="G363" s="1"/>
    </row>
    <row r="364" spans="3:7" x14ac:dyDescent="0.25">
      <c r="C364" s="1"/>
      <c r="D364" s="1"/>
      <c r="E364" s="1"/>
      <c r="F364" s="1"/>
      <c r="G364" s="1"/>
    </row>
    <row r="365" spans="3:7" x14ac:dyDescent="0.25">
      <c r="C365" s="1"/>
      <c r="D365" s="1"/>
      <c r="E365" s="1"/>
      <c r="F365" s="1"/>
      <c r="G365" s="1"/>
    </row>
    <row r="366" spans="3:7" x14ac:dyDescent="0.25">
      <c r="C366" s="1"/>
      <c r="D366" s="1"/>
      <c r="E366" s="1"/>
      <c r="F366" s="1"/>
      <c r="G366" s="1"/>
    </row>
    <row r="367" spans="3:7" x14ac:dyDescent="0.25">
      <c r="C367" s="1"/>
      <c r="D367" s="1"/>
      <c r="E367" s="1"/>
      <c r="F367" s="1"/>
      <c r="G367" s="1"/>
    </row>
    <row r="368" spans="3:7" x14ac:dyDescent="0.25">
      <c r="C368" s="1"/>
      <c r="D368" s="1"/>
      <c r="E368" s="1"/>
      <c r="F368" s="1"/>
      <c r="G368" s="1"/>
    </row>
    <row r="369" spans="3:7" x14ac:dyDescent="0.25">
      <c r="C369" s="1"/>
      <c r="D369" s="1"/>
      <c r="E369" s="1"/>
      <c r="F369" s="1"/>
      <c r="G369" s="1"/>
    </row>
    <row r="370" spans="3:7" x14ac:dyDescent="0.25">
      <c r="C370" s="1"/>
      <c r="D370" s="1"/>
      <c r="E370" s="1"/>
      <c r="F370" s="1"/>
      <c r="G370" s="1"/>
    </row>
    <row r="371" spans="3:7" x14ac:dyDescent="0.25">
      <c r="C371" s="1"/>
      <c r="D371" s="1"/>
      <c r="E371" s="1"/>
      <c r="F371" s="1"/>
      <c r="G371" s="1"/>
    </row>
    <row r="372" spans="3:7" x14ac:dyDescent="0.25">
      <c r="C372" s="1"/>
      <c r="D372" s="1"/>
      <c r="E372" s="1"/>
      <c r="F372" s="1"/>
      <c r="G372" s="1"/>
    </row>
    <row r="373" spans="3:7" x14ac:dyDescent="0.25">
      <c r="C373" s="1"/>
      <c r="D373" s="1"/>
      <c r="E373" s="1"/>
      <c r="F373" s="1"/>
      <c r="G373" s="1"/>
    </row>
    <row r="374" spans="3:7" x14ac:dyDescent="0.25">
      <c r="C374" s="1"/>
      <c r="D374" s="1"/>
      <c r="E374" s="1"/>
      <c r="F374" s="1"/>
      <c r="G374" s="1"/>
    </row>
    <row r="375" spans="3:7" x14ac:dyDescent="0.25">
      <c r="C375" s="1"/>
      <c r="D375" s="1"/>
      <c r="E375" s="1"/>
      <c r="F375" s="1"/>
      <c r="G375" s="1"/>
    </row>
    <row r="376" spans="3:7" x14ac:dyDescent="0.25">
      <c r="C376" s="1"/>
      <c r="D376" s="1"/>
      <c r="E376" s="1"/>
      <c r="F376" s="1"/>
      <c r="G376" s="1"/>
    </row>
  </sheetData>
  <mergeCells count="5">
    <mergeCell ref="E14:F14"/>
    <mergeCell ref="E15:F15"/>
    <mergeCell ref="B16:D16"/>
    <mergeCell ref="C66:F67"/>
    <mergeCell ref="D232:F23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C10C-8BE0-4AEE-9B44-5F6418BA2551}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7.8554687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31" t="s">
        <v>101</v>
      </c>
      <c r="C2" s="31"/>
      <c r="D2" s="36"/>
      <c r="E2" s="36"/>
      <c r="F2" s="36"/>
    </row>
    <row r="3" spans="2:6" ht="15.75" collapsed="1" x14ac:dyDescent="0.25">
      <c r="B3" s="30"/>
      <c r="C3" s="30"/>
      <c r="D3" s="37" t="s">
        <v>103</v>
      </c>
      <c r="E3" s="37" t="s">
        <v>109</v>
      </c>
      <c r="F3" s="37" t="s">
        <v>110</v>
      </c>
    </row>
    <row r="4" spans="2:6" ht="22.5" hidden="1" outlineLevel="1" x14ac:dyDescent="0.25">
      <c r="B4" s="33"/>
      <c r="C4" s="33"/>
      <c r="D4" s="28"/>
      <c r="E4" s="39" t="s">
        <v>100</v>
      </c>
      <c r="F4" s="39" t="s">
        <v>100</v>
      </c>
    </row>
    <row r="5" spans="2:6" x14ac:dyDescent="0.25">
      <c r="B5" s="34" t="s">
        <v>102</v>
      </c>
      <c r="C5" s="34"/>
      <c r="D5" s="32"/>
      <c r="E5" s="32"/>
      <c r="F5" s="32"/>
    </row>
    <row r="6" spans="2:6" outlineLevel="1" x14ac:dyDescent="0.25">
      <c r="B6" s="33"/>
      <c r="C6" s="33" t="s">
        <v>91</v>
      </c>
      <c r="D6" s="28">
        <v>220</v>
      </c>
      <c r="E6" s="38">
        <v>180</v>
      </c>
      <c r="F6" s="38">
        <v>220</v>
      </c>
    </row>
    <row r="7" spans="2:6" outlineLevel="1" x14ac:dyDescent="0.25">
      <c r="B7" s="33"/>
      <c r="C7" s="33" t="s">
        <v>90</v>
      </c>
      <c r="D7" s="28">
        <v>270</v>
      </c>
      <c r="E7" s="38">
        <v>230</v>
      </c>
      <c r="F7" s="38">
        <v>270</v>
      </c>
    </row>
    <row r="8" spans="2:6" outlineLevel="1" x14ac:dyDescent="0.25">
      <c r="B8" s="33"/>
      <c r="C8" s="33" t="s">
        <v>93</v>
      </c>
      <c r="D8" s="28">
        <v>320</v>
      </c>
      <c r="E8" s="38">
        <v>280</v>
      </c>
      <c r="F8" s="38">
        <v>320</v>
      </c>
    </row>
    <row r="9" spans="2:6" outlineLevel="1" x14ac:dyDescent="0.25">
      <c r="B9" s="33"/>
      <c r="C9" s="33" t="s">
        <v>108</v>
      </c>
      <c r="D9" s="28">
        <v>370</v>
      </c>
      <c r="E9" s="38">
        <v>230</v>
      </c>
      <c r="F9" s="38">
        <v>370</v>
      </c>
    </row>
    <row r="10" spans="2:6" outlineLevel="1" x14ac:dyDescent="0.25">
      <c r="B10" s="33"/>
      <c r="C10" s="33" t="s">
        <v>92</v>
      </c>
      <c r="D10" s="28">
        <v>420</v>
      </c>
      <c r="E10" s="38">
        <v>380</v>
      </c>
      <c r="F10" s="38">
        <v>420</v>
      </c>
    </row>
    <row r="11" spans="2:6" x14ac:dyDescent="0.25">
      <c r="B11" s="34" t="s">
        <v>104</v>
      </c>
      <c r="C11" s="34"/>
      <c r="D11" s="32"/>
      <c r="E11" s="32"/>
      <c r="F11" s="32"/>
    </row>
    <row r="12" spans="2:6" ht="15.75" outlineLevel="1" thickBot="1" x14ac:dyDescent="0.3">
      <c r="B12" s="35"/>
      <c r="C12" s="35" t="s">
        <v>88</v>
      </c>
      <c r="D12" s="29">
        <v>1600</v>
      </c>
      <c r="E12" s="29">
        <v>1300</v>
      </c>
      <c r="F12" s="29">
        <v>1600</v>
      </c>
    </row>
    <row r="13" spans="2:6" x14ac:dyDescent="0.25">
      <c r="B13" t="s">
        <v>105</v>
      </c>
    </row>
    <row r="14" spans="2:6" x14ac:dyDescent="0.25">
      <c r="B14" t="s">
        <v>106</v>
      </c>
    </row>
    <row r="15" spans="2:6" x14ac:dyDescent="0.25">
      <c r="B15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E2ED-FE68-4EEC-AE18-6BD5E26CC6A5}">
  <dimension ref="A1:N15"/>
  <sheetViews>
    <sheetView workbookViewId="0">
      <selection activeCell="A11" sqref="A11:XFD11"/>
    </sheetView>
  </sheetViews>
  <sheetFormatPr defaultRowHeight="15" x14ac:dyDescent="0.25"/>
  <cols>
    <col min="1" max="1" width="13.140625" bestFit="1" customWidth="1"/>
    <col min="2" max="2" width="7.85546875" bestFit="1" customWidth="1"/>
    <col min="5" max="9" width="13.42578125" customWidth="1"/>
  </cols>
  <sheetData>
    <row r="1" spans="1:14" x14ac:dyDescent="0.25">
      <c r="A1" s="23" t="s">
        <v>112</v>
      </c>
      <c r="B1" t="s">
        <v>113</v>
      </c>
    </row>
    <row r="2" spans="1:14" x14ac:dyDescent="0.25">
      <c r="L2" t="s">
        <v>131</v>
      </c>
      <c r="N2" t="s">
        <v>132</v>
      </c>
    </row>
    <row r="3" spans="1:14" x14ac:dyDescent="0.25">
      <c r="A3" s="23" t="s">
        <v>85</v>
      </c>
      <c r="B3" t="s">
        <v>88</v>
      </c>
    </row>
    <row r="4" spans="1:14" x14ac:dyDescent="0.25">
      <c r="A4" s="24" t="s">
        <v>110</v>
      </c>
      <c r="B4" s="26">
        <v>1600</v>
      </c>
    </row>
    <row r="5" spans="1:14" x14ac:dyDescent="0.25">
      <c r="A5" s="24" t="s">
        <v>109</v>
      </c>
      <c r="B5" s="26">
        <v>1300</v>
      </c>
      <c r="E5" s="41" t="s">
        <v>118</v>
      </c>
      <c r="F5" s="41" t="s">
        <v>114</v>
      </c>
      <c r="G5" s="42" t="s">
        <v>126</v>
      </c>
      <c r="H5" s="41" t="s">
        <v>127</v>
      </c>
      <c r="I5" s="22"/>
    </row>
    <row r="6" spans="1:14" x14ac:dyDescent="0.25">
      <c r="E6" s="13" t="s">
        <v>129</v>
      </c>
      <c r="F6" s="13">
        <v>23</v>
      </c>
      <c r="G6" s="14">
        <v>12000</v>
      </c>
      <c r="H6" s="13">
        <f>G6*F6</f>
        <v>276000</v>
      </c>
      <c r="I6" s="22"/>
    </row>
    <row r="7" spans="1:14" x14ac:dyDescent="0.25">
      <c r="E7" s="13" t="s">
        <v>130</v>
      </c>
      <c r="F7" s="13">
        <v>212</v>
      </c>
      <c r="G7" s="14">
        <v>1200</v>
      </c>
      <c r="H7" s="13">
        <f t="shared" ref="H7:H12" si="0">G7*F7</f>
        <v>254400</v>
      </c>
      <c r="I7" s="22"/>
    </row>
    <row r="8" spans="1:14" x14ac:dyDescent="0.25">
      <c r="E8" s="13"/>
      <c r="F8" s="13"/>
      <c r="G8" s="14"/>
      <c r="H8" s="13">
        <f t="shared" si="0"/>
        <v>0</v>
      </c>
      <c r="I8" s="22"/>
    </row>
    <row r="9" spans="1:14" x14ac:dyDescent="0.25">
      <c r="E9" s="13"/>
      <c r="F9" s="13"/>
      <c r="G9" s="14"/>
      <c r="H9" s="13">
        <f t="shared" si="0"/>
        <v>0</v>
      </c>
      <c r="I9" s="22"/>
    </row>
    <row r="10" spans="1:14" x14ac:dyDescent="0.25">
      <c r="E10" s="13"/>
      <c r="F10" s="13"/>
      <c r="G10" s="14"/>
      <c r="H10" s="13">
        <f t="shared" si="0"/>
        <v>0</v>
      </c>
      <c r="I10" s="22"/>
    </row>
    <row r="11" spans="1:14" x14ac:dyDescent="0.25">
      <c r="E11" s="13"/>
      <c r="F11" s="13"/>
      <c r="G11" s="14"/>
      <c r="H11" s="13">
        <f t="shared" si="0"/>
        <v>0</v>
      </c>
      <c r="I11" s="22"/>
    </row>
    <row r="12" spans="1:14" x14ac:dyDescent="0.25">
      <c r="E12" s="13"/>
      <c r="F12" s="13"/>
      <c r="G12" s="14"/>
      <c r="H12" s="13">
        <f t="shared" si="0"/>
        <v>0</v>
      </c>
      <c r="I12" s="22"/>
    </row>
    <row r="14" spans="1:14" x14ac:dyDescent="0.25">
      <c r="E14" s="57" t="s">
        <v>128</v>
      </c>
      <c r="F14" s="57"/>
    </row>
    <row r="15" spans="1:14" x14ac:dyDescent="0.25">
      <c r="E15" s="56">
        <f>SUM(H6:H12)</f>
        <v>530400</v>
      </c>
      <c r="F15" s="56"/>
    </row>
  </sheetData>
  <mergeCells count="2">
    <mergeCell ref="E14:F14"/>
    <mergeCell ref="E15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32E7-FA3C-4B22-A5DA-B1D1020AF038}">
  <dimension ref="C2:P24"/>
  <sheetViews>
    <sheetView workbookViewId="0">
      <selection activeCell="E20" sqref="E20"/>
    </sheetView>
  </sheetViews>
  <sheetFormatPr defaultRowHeight="15" x14ac:dyDescent="0.25"/>
  <cols>
    <col min="8" max="8" width="15.7109375" customWidth="1"/>
    <col min="9" max="9" width="17.140625" customWidth="1"/>
  </cols>
  <sheetData>
    <row r="2" spans="3:16" x14ac:dyDescent="0.25">
      <c r="C2">
        <f>M11</f>
        <v>750</v>
      </c>
    </row>
    <row r="8" spans="3:16" x14ac:dyDescent="0.25">
      <c r="H8" s="1" t="s">
        <v>111</v>
      </c>
      <c r="I8" s="1" t="s">
        <v>89</v>
      </c>
      <c r="L8" s="1" t="s">
        <v>44</v>
      </c>
      <c r="M8" s="1" t="s">
        <v>89</v>
      </c>
      <c r="N8" s="1"/>
    </row>
    <row r="9" spans="3:16" x14ac:dyDescent="0.25">
      <c r="H9" s="1" t="s">
        <v>91</v>
      </c>
      <c r="I9" s="1">
        <v>180</v>
      </c>
      <c r="L9" s="1" t="s">
        <v>115</v>
      </c>
      <c r="M9" s="1">
        <v>150</v>
      </c>
      <c r="N9" s="1"/>
    </row>
    <row r="10" spans="3:16" x14ac:dyDescent="0.25">
      <c r="C10" t="s">
        <v>114</v>
      </c>
      <c r="H10" s="1" t="s">
        <v>90</v>
      </c>
      <c r="I10" s="1">
        <v>230</v>
      </c>
      <c r="L10" s="1" t="s">
        <v>116</v>
      </c>
      <c r="M10" s="1">
        <v>5</v>
      </c>
      <c r="N10" s="1"/>
    </row>
    <row r="11" spans="3:16" x14ac:dyDescent="0.25">
      <c r="D11">
        <f>M11</f>
        <v>750</v>
      </c>
      <c r="H11" s="1" t="s">
        <v>93</v>
      </c>
      <c r="I11" s="1">
        <v>280</v>
      </c>
      <c r="L11" s="1" t="s">
        <v>88</v>
      </c>
      <c r="M11" s="1">
        <f>M9*M10</f>
        <v>750</v>
      </c>
      <c r="N11" s="1"/>
    </row>
    <row r="12" spans="3:16" x14ac:dyDescent="0.25">
      <c r="C12">
        <v>8</v>
      </c>
      <c r="D12">
        <f t="dataTable" ref="D12:D15" dt2D="0" dtr="0" r1="M10" ca="1"/>
        <v>1200</v>
      </c>
      <c r="H12" s="1" t="s">
        <v>108</v>
      </c>
      <c r="I12" s="1">
        <v>230</v>
      </c>
      <c r="M12" s="22"/>
      <c r="N12" s="22"/>
    </row>
    <row r="13" spans="3:16" x14ac:dyDescent="0.25">
      <c r="C13">
        <v>9</v>
      </c>
      <c r="D13">
        <v>1350</v>
      </c>
      <c r="H13" s="1" t="s">
        <v>92</v>
      </c>
      <c r="I13" s="1">
        <v>380</v>
      </c>
      <c r="L13" t="s">
        <v>117</v>
      </c>
      <c r="M13" s="22"/>
      <c r="N13" s="22">
        <v>160</v>
      </c>
      <c r="O13">
        <v>185</v>
      </c>
      <c r="P13">
        <v>200</v>
      </c>
    </row>
    <row r="14" spans="3:16" x14ac:dyDescent="0.25">
      <c r="C14">
        <v>12</v>
      </c>
      <c r="D14">
        <v>1800</v>
      </c>
      <c r="H14" s="1" t="s">
        <v>88</v>
      </c>
      <c r="I14" s="1">
        <f>SUM(I9:I13)</f>
        <v>1300</v>
      </c>
      <c r="M14" s="22">
        <f>M11</f>
        <v>750</v>
      </c>
      <c r="N14" s="22">
        <f t="dataTable" ref="N14:P14" dt2D="0" dtr="1" r1="M9" ca="1"/>
        <v>800</v>
      </c>
      <c r="O14">
        <v>925</v>
      </c>
      <c r="P14">
        <v>1000</v>
      </c>
    </row>
    <row r="15" spans="3:16" x14ac:dyDescent="0.25">
      <c r="C15">
        <v>15</v>
      </c>
      <c r="D15">
        <v>2250</v>
      </c>
      <c r="H15" s="40"/>
      <c r="I15" s="22"/>
    </row>
    <row r="16" spans="3:16" x14ac:dyDescent="0.25">
      <c r="H16" s="22"/>
      <c r="I16" s="22"/>
    </row>
    <row r="17" spans="8:13" x14ac:dyDescent="0.25">
      <c r="H17" s="22"/>
      <c r="I17" s="22"/>
    </row>
    <row r="22" spans="8:13" x14ac:dyDescent="0.25">
      <c r="H22" t="s">
        <v>153</v>
      </c>
    </row>
    <row r="23" spans="8:13" x14ac:dyDescent="0.25">
      <c r="H23" t="s">
        <v>153</v>
      </c>
      <c r="J23">
        <v>160</v>
      </c>
      <c r="K23">
        <v>185</v>
      </c>
      <c r="L23">
        <v>220</v>
      </c>
      <c r="M23">
        <v>240</v>
      </c>
    </row>
    <row r="24" spans="8:13" x14ac:dyDescent="0.25">
      <c r="I24">
        <f>M11</f>
        <v>750</v>
      </c>
      <c r="J24">
        <f t="dataTable" ref="J24:M24" dt2D="0" dtr="1" r1="M9"/>
        <v>800</v>
      </c>
      <c r="K24">
        <v>925</v>
      </c>
      <c r="L24">
        <v>1100</v>
      </c>
      <c r="M24">
        <v>1200</v>
      </c>
    </row>
  </sheetData>
  <scenarios current="0" show="0" sqref="I14">
    <scenario name="low" locked="1" count="5" user="kinza" comment="Created by kinza on 20-06-2022">
      <inputCells r="I9" val="180"/>
      <inputCells r="I10" val="230"/>
      <inputCells r="I11" val="280"/>
      <inputCells r="I12" val="230"/>
      <inputCells r="I13" val="380"/>
    </scenario>
    <scenario name="high" locked="1" count="5" user="kinza" comment="Created by kinza on 20-06-2022">
      <inputCells r="I9" val="220"/>
      <inputCells r="I10" val="270"/>
      <inputCells r="I11" val="320"/>
      <inputCells r="I12" val="370"/>
      <inputCells r="I13" val="420"/>
    </scenario>
  </scenario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BA98-E7DC-49AE-9D29-1000C174CEF9}">
  <dimension ref="E3:Q22"/>
  <sheetViews>
    <sheetView topLeftCell="B3" workbookViewId="0">
      <selection activeCell="Q19" sqref="Q19:Q22"/>
    </sheetView>
  </sheetViews>
  <sheetFormatPr defaultRowHeight="15" x14ac:dyDescent="0.25"/>
  <cols>
    <col min="8" max="8" width="14.7109375" customWidth="1"/>
    <col min="9" max="13" width="13" customWidth="1"/>
  </cols>
  <sheetData>
    <row r="3" spans="5:15" x14ac:dyDescent="0.25">
      <c r="E3" s="22" t="s">
        <v>118</v>
      </c>
      <c r="F3" s="22" t="s">
        <v>114</v>
      </c>
      <c r="G3" s="22" t="s">
        <v>89</v>
      </c>
      <c r="H3" s="22"/>
    </row>
    <row r="4" spans="5:15" x14ac:dyDescent="0.25">
      <c r="E4" s="22" t="s">
        <v>139</v>
      </c>
      <c r="F4" s="22">
        <v>23</v>
      </c>
      <c r="G4" s="22">
        <v>3400</v>
      </c>
      <c r="H4" s="22"/>
    </row>
    <row r="5" spans="5:15" x14ac:dyDescent="0.25">
      <c r="E5" s="22" t="s">
        <v>140</v>
      </c>
      <c r="F5" s="22">
        <v>3</v>
      </c>
      <c r="G5" s="22">
        <v>5</v>
      </c>
      <c r="H5" s="22"/>
    </row>
    <row r="6" spans="5:15" x14ac:dyDescent="0.25">
      <c r="E6" s="22" t="s">
        <v>141</v>
      </c>
      <c r="F6" s="22">
        <v>5</v>
      </c>
      <c r="G6" s="22">
        <v>6</v>
      </c>
      <c r="H6" s="22"/>
    </row>
    <row r="7" spans="5:15" x14ac:dyDescent="0.25">
      <c r="E7" s="22" t="s">
        <v>142</v>
      </c>
      <c r="F7" s="22">
        <v>7</v>
      </c>
      <c r="G7" s="22">
        <v>7</v>
      </c>
      <c r="H7" s="22"/>
      <c r="L7" s="54"/>
      <c r="M7" s="54"/>
      <c r="N7" s="54"/>
      <c r="O7" s="54">
        <f t="shared" ref="O7" si="0">N7*M7</f>
        <v>0</v>
      </c>
    </row>
    <row r="8" spans="5:15" x14ac:dyDescent="0.25">
      <c r="E8" s="22" t="s">
        <v>143</v>
      </c>
      <c r="F8" s="22">
        <v>8</v>
      </c>
      <c r="G8" s="22">
        <v>54</v>
      </c>
      <c r="H8" s="22"/>
      <c r="L8" s="53"/>
      <c r="M8" s="53"/>
      <c r="N8" s="53"/>
      <c r="O8" s="53">
        <f>N8*M8</f>
        <v>0</v>
      </c>
    </row>
    <row r="9" spans="5:15" x14ac:dyDescent="0.25">
      <c r="E9" s="22" t="s">
        <v>144</v>
      </c>
      <c r="F9" s="22">
        <v>9</v>
      </c>
      <c r="G9" s="22">
        <v>3</v>
      </c>
      <c r="H9" s="22"/>
      <c r="L9" s="53"/>
      <c r="M9" s="53"/>
      <c r="N9" s="53"/>
      <c r="O9" s="53">
        <f t="shared" ref="O9:O13" si="1">N9*M9</f>
        <v>0</v>
      </c>
    </row>
    <row r="10" spans="5:15" x14ac:dyDescent="0.25">
      <c r="E10" s="22" t="s">
        <v>145</v>
      </c>
      <c r="F10" s="22">
        <v>4</v>
      </c>
      <c r="G10" s="22">
        <v>2</v>
      </c>
      <c r="H10" s="22"/>
      <c r="L10" s="53"/>
      <c r="M10" s="53"/>
      <c r="N10" s="53"/>
      <c r="O10" s="53">
        <f t="shared" si="1"/>
        <v>0</v>
      </c>
    </row>
    <row r="11" spans="5:15" x14ac:dyDescent="0.25">
      <c r="E11" s="22" t="s">
        <v>146</v>
      </c>
      <c r="F11" s="22">
        <v>6</v>
      </c>
      <c r="G11" s="22">
        <v>14</v>
      </c>
      <c r="H11" s="22"/>
      <c r="L11" s="53"/>
      <c r="M11" s="53"/>
      <c r="N11" s="53"/>
      <c r="O11" s="53">
        <f t="shared" si="1"/>
        <v>0</v>
      </c>
    </row>
    <row r="12" spans="5:15" x14ac:dyDescent="0.25">
      <c r="E12" s="22" t="s">
        <v>147</v>
      </c>
      <c r="F12" s="22">
        <v>5</v>
      </c>
      <c r="G12" s="22">
        <v>5</v>
      </c>
      <c r="H12" s="22"/>
      <c r="L12" s="53"/>
      <c r="M12" s="53"/>
      <c r="N12" s="53"/>
      <c r="O12" s="53">
        <f t="shared" si="1"/>
        <v>0</v>
      </c>
    </row>
    <row r="13" spans="5:15" x14ac:dyDescent="0.25">
      <c r="E13" s="22" t="s">
        <v>148</v>
      </c>
      <c r="F13" s="22">
        <v>4</v>
      </c>
      <c r="G13" s="22"/>
      <c r="H13" s="22"/>
      <c r="L13" s="53"/>
      <c r="M13" s="53"/>
      <c r="N13" s="53"/>
      <c r="O13" s="53">
        <f t="shared" si="1"/>
        <v>0</v>
      </c>
    </row>
    <row r="14" spans="5:15" x14ac:dyDescent="0.25">
      <c r="E14" s="22" t="s">
        <v>149</v>
      </c>
      <c r="F14" s="22">
        <v>37</v>
      </c>
      <c r="G14" s="22">
        <v>6</v>
      </c>
      <c r="H14" s="22"/>
    </row>
    <row r="15" spans="5:15" x14ac:dyDescent="0.25">
      <c r="E15" s="22" t="s">
        <v>150</v>
      </c>
      <c r="F15" s="22">
        <v>80</v>
      </c>
      <c r="G15" s="22">
        <v>5</v>
      </c>
      <c r="H15" s="22"/>
    </row>
    <row r="16" spans="5:15" x14ac:dyDescent="0.25">
      <c r="E16" s="22" t="s">
        <v>151</v>
      </c>
      <c r="F16" s="22">
        <v>9</v>
      </c>
      <c r="G16" s="22">
        <v>43</v>
      </c>
      <c r="H16" s="22"/>
    </row>
    <row r="17" spans="5:17" x14ac:dyDescent="0.25">
      <c r="E17" s="22" t="s">
        <v>152</v>
      </c>
      <c r="F17" s="22">
        <v>76</v>
      </c>
      <c r="G17" s="22">
        <v>3</v>
      </c>
      <c r="H17" s="22"/>
      <c r="J17" t="s">
        <v>154</v>
      </c>
      <c r="K17" t="s">
        <v>114</v>
      </c>
      <c r="L17" t="s">
        <v>117</v>
      </c>
      <c r="M17" t="s">
        <v>138</v>
      </c>
    </row>
    <row r="18" spans="5:17" x14ac:dyDescent="0.25">
      <c r="J18" t="s">
        <v>155</v>
      </c>
      <c r="K18">
        <v>5</v>
      </c>
      <c r="L18">
        <v>155</v>
      </c>
      <c r="M18">
        <f>L18*K18</f>
        <v>775</v>
      </c>
      <c r="P18" t="s">
        <v>117</v>
      </c>
      <c r="Q18">
        <f>M18</f>
        <v>775</v>
      </c>
    </row>
    <row r="19" spans="5:17" x14ac:dyDescent="0.25">
      <c r="P19">
        <v>155</v>
      </c>
      <c r="Q19">
        <f t="dataTable" ref="Q19:Q22" dt2D="0" dtr="1" r1="L18" ca="1"/>
        <v>155</v>
      </c>
    </row>
    <row r="20" spans="5:17" x14ac:dyDescent="0.25">
      <c r="P20">
        <v>230</v>
      </c>
      <c r="Q20">
        <v>230</v>
      </c>
    </row>
    <row r="21" spans="5:17" x14ac:dyDescent="0.25">
      <c r="G21" t="s">
        <v>117</v>
      </c>
      <c r="I21">
        <v>178</v>
      </c>
      <c r="J21">
        <v>185</v>
      </c>
      <c r="K21">
        <v>205</v>
      </c>
      <c r="L21">
        <v>219</v>
      </c>
      <c r="P21">
        <v>245</v>
      </c>
      <c r="Q21">
        <v>245</v>
      </c>
    </row>
    <row r="22" spans="5:17" x14ac:dyDescent="0.25">
      <c r="H22">
        <f>M18</f>
        <v>775</v>
      </c>
      <c r="I22">
        <f t="dataTable" ref="I22:L22" dt2D="0" dtr="1" r1="L18" ca="1"/>
        <v>890</v>
      </c>
      <c r="J22">
        <v>925</v>
      </c>
      <c r="K22">
        <v>1025</v>
      </c>
      <c r="L22">
        <v>1095</v>
      </c>
      <c r="P22">
        <v>275</v>
      </c>
      <c r="Q22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5425-44A7-40E3-A1B2-1D798742DCE1}">
  <dimension ref="F4:P10"/>
  <sheetViews>
    <sheetView workbookViewId="0">
      <selection activeCell="P11" sqref="P11"/>
    </sheetView>
  </sheetViews>
  <sheetFormatPr defaultRowHeight="15" x14ac:dyDescent="0.25"/>
  <sheetData>
    <row r="4" spans="6:16" x14ac:dyDescent="0.25">
      <c r="O4" t="s">
        <v>117</v>
      </c>
    </row>
    <row r="5" spans="6:16" x14ac:dyDescent="0.25">
      <c r="H5" s="1" t="s">
        <v>118</v>
      </c>
      <c r="I5" s="1" t="s">
        <v>114</v>
      </c>
      <c r="J5" s="1" t="s">
        <v>89</v>
      </c>
      <c r="K5" s="1" t="s">
        <v>156</v>
      </c>
      <c r="P5">
        <f>K6</f>
        <v>825</v>
      </c>
    </row>
    <row r="6" spans="6:16" x14ac:dyDescent="0.25">
      <c r="H6" s="1" t="s">
        <v>155</v>
      </c>
      <c r="I6" s="1">
        <v>5</v>
      </c>
      <c r="J6" s="1">
        <v>165</v>
      </c>
      <c r="K6" s="1">
        <f>J6*I6</f>
        <v>825</v>
      </c>
      <c r="O6">
        <v>167</v>
      </c>
      <c r="P6">
        <f t="dataTable" ref="P6:P9" dt2D="0" dtr="0" r1="J6" ca="1"/>
        <v>835</v>
      </c>
    </row>
    <row r="7" spans="6:16" x14ac:dyDescent="0.25">
      <c r="O7">
        <v>193</v>
      </c>
      <c r="P7">
        <v>965</v>
      </c>
    </row>
    <row r="8" spans="6:16" x14ac:dyDescent="0.25">
      <c r="O8">
        <v>215</v>
      </c>
      <c r="P8">
        <v>1075</v>
      </c>
    </row>
    <row r="9" spans="6:16" x14ac:dyDescent="0.25">
      <c r="F9" t="s">
        <v>117</v>
      </c>
      <c r="H9">
        <v>167</v>
      </c>
      <c r="I9">
        <v>185</v>
      </c>
      <c r="J9">
        <v>197</v>
      </c>
      <c r="K9">
        <v>213</v>
      </c>
      <c r="O9">
        <v>134</v>
      </c>
      <c r="P9">
        <v>670</v>
      </c>
    </row>
    <row r="10" spans="6:16" x14ac:dyDescent="0.25">
      <c r="G10">
        <f>K6</f>
        <v>825</v>
      </c>
      <c r="H10">
        <f t="dataTable" ref="H10:K10" dt2D="0" dtr="1" r1="J6"/>
        <v>835</v>
      </c>
      <c r="I10">
        <v>925</v>
      </c>
      <c r="J10">
        <v>985</v>
      </c>
      <c r="K10">
        <v>1065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F61-508E-480A-8727-4A9F0557163D}">
  <dimension ref="F4:G11"/>
  <sheetViews>
    <sheetView workbookViewId="0">
      <selection activeCell="G4" sqref="G4"/>
    </sheetView>
  </sheetViews>
  <sheetFormatPr defaultRowHeight="15" x14ac:dyDescent="0.25"/>
  <cols>
    <col min="6" max="6" width="18.28515625" customWidth="1"/>
    <col min="7" max="7" width="23.5703125" customWidth="1"/>
  </cols>
  <sheetData>
    <row r="4" spans="6:7" x14ac:dyDescent="0.25">
      <c r="F4" s="61" t="s">
        <v>157</v>
      </c>
      <c r="G4" s="63"/>
    </row>
    <row r="7" spans="6:7" x14ac:dyDescent="0.25">
      <c r="F7" s="61" t="s">
        <v>158</v>
      </c>
      <c r="G7" s="47"/>
    </row>
    <row r="8" spans="6:7" x14ac:dyDescent="0.25">
      <c r="F8" s="61" t="s">
        <v>159</v>
      </c>
      <c r="G8" s="47"/>
    </row>
    <row r="9" spans="6:7" x14ac:dyDescent="0.25">
      <c r="F9" s="61" t="s">
        <v>4</v>
      </c>
      <c r="G9" s="47"/>
    </row>
    <row r="10" spans="6:7" x14ac:dyDescent="0.25">
      <c r="F10" s="61" t="s">
        <v>160</v>
      </c>
      <c r="G10" s="47"/>
    </row>
    <row r="11" spans="6:7" x14ac:dyDescent="0.25">
      <c r="F11" s="61" t="s">
        <v>161</v>
      </c>
      <c r="G11" s="64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6B81-2E40-4834-85D7-7E49738C5E1D}">
  <dimension ref="D4:I8"/>
  <sheetViews>
    <sheetView workbookViewId="0">
      <selection activeCell="J8" sqref="J8"/>
    </sheetView>
  </sheetViews>
  <sheetFormatPr defaultRowHeight="15" x14ac:dyDescent="0.25"/>
  <cols>
    <col min="4" max="4" width="15.28515625" customWidth="1"/>
    <col min="5" max="5" width="16.7109375" customWidth="1"/>
    <col min="6" max="8" width="14.5703125" customWidth="1"/>
    <col min="9" max="9" width="22.7109375" customWidth="1"/>
  </cols>
  <sheetData>
    <row r="4" spans="4:9" x14ac:dyDescent="0.25">
      <c r="D4" s="62" t="s">
        <v>162</v>
      </c>
      <c r="E4" s="62" t="s">
        <v>158</v>
      </c>
      <c r="F4" s="62" t="s">
        <v>159</v>
      </c>
      <c r="G4" s="62" t="s">
        <v>4</v>
      </c>
      <c r="H4" s="62" t="s">
        <v>160</v>
      </c>
      <c r="I4" s="62" t="s">
        <v>161</v>
      </c>
    </row>
    <row r="5" spans="4:9" x14ac:dyDescent="0.25">
      <c r="D5" s="63">
        <v>44714</v>
      </c>
      <c r="E5" s="47">
        <v>1</v>
      </c>
      <c r="F5" s="47" t="s">
        <v>113</v>
      </c>
      <c r="G5" s="47">
        <v>25000</v>
      </c>
      <c r="H5" s="47" t="s">
        <v>163</v>
      </c>
      <c r="I5" s="64" t="s">
        <v>164</v>
      </c>
    </row>
    <row r="6" spans="4:9" x14ac:dyDescent="0.25">
      <c r="D6" s="63">
        <v>44714</v>
      </c>
      <c r="E6" s="47">
        <v>1</v>
      </c>
      <c r="F6" s="47" t="s">
        <v>113</v>
      </c>
      <c r="G6" s="47">
        <v>25000</v>
      </c>
      <c r="H6" s="47" t="s">
        <v>163</v>
      </c>
      <c r="I6" s="64" t="s">
        <v>164</v>
      </c>
    </row>
    <row r="7" spans="4:9" x14ac:dyDescent="0.25">
      <c r="D7" s="63">
        <v>44715</v>
      </c>
      <c r="E7" s="47">
        <v>2</v>
      </c>
      <c r="F7" s="47" t="s">
        <v>165</v>
      </c>
      <c r="G7" s="47">
        <v>35000</v>
      </c>
      <c r="H7" s="47" t="s">
        <v>163</v>
      </c>
      <c r="I7" s="64" t="s">
        <v>166</v>
      </c>
    </row>
    <row r="8" spans="4:9" x14ac:dyDescent="0.25">
      <c r="D8" s="63">
        <v>44716</v>
      </c>
      <c r="E8" s="47">
        <v>4</v>
      </c>
      <c r="F8" s="47" t="s">
        <v>12</v>
      </c>
      <c r="G8" s="47">
        <v>20000</v>
      </c>
      <c r="H8" s="47" t="s">
        <v>167</v>
      </c>
      <c r="I8" s="64" t="s">
        <v>168</v>
      </c>
    </row>
  </sheetData>
  <hyperlinks>
    <hyperlink ref="I5" r:id="rId1" xr:uid="{BE8C3BAB-3B9C-469C-9955-3ACD2EA5B0BE}"/>
    <hyperlink ref="I6" r:id="rId2" xr:uid="{2582AAFA-99A0-49EE-8C1C-5D24D4C42263}"/>
    <hyperlink ref="I7" r:id="rId3" xr:uid="{D308D512-D4C2-4BC7-B691-107C6898E7E3}"/>
    <hyperlink ref="I8" r:id="rId4" xr:uid="{9600744B-771E-456A-BC83-060F3B7C8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10</vt:i4>
      </vt:variant>
    </vt:vector>
  </HeadingPairs>
  <TitlesOfParts>
    <vt:vector size="29" baseType="lpstr">
      <vt:lpstr>Sheet1</vt:lpstr>
      <vt:lpstr>Sheet2</vt:lpstr>
      <vt:lpstr>conditional-formatting</vt:lpstr>
      <vt:lpstr>data-validation-CD</vt:lpstr>
      <vt:lpstr>pivot</vt:lpstr>
      <vt:lpstr>Sheet10</vt:lpstr>
      <vt:lpstr>Scenario Summary</vt:lpstr>
      <vt:lpstr>Scenario Summary 2</vt:lpstr>
      <vt:lpstr>consolidate</vt:lpstr>
      <vt:lpstr>c2</vt:lpstr>
      <vt:lpstr>Sheet6</vt:lpstr>
      <vt:lpstr>macro</vt:lpstr>
      <vt:lpstr>Scenario Summary 3</vt:lpstr>
      <vt:lpstr>Scenario PivotTable</vt:lpstr>
      <vt:lpstr>scenerio</vt:lpstr>
      <vt:lpstr>Sheet8</vt:lpstr>
      <vt:lpstr>Sheet12</vt:lpstr>
      <vt:lpstr>m1</vt:lpstr>
      <vt:lpstr>m2</vt:lpstr>
      <vt:lpstr>board</vt:lpstr>
      <vt:lpstr>buttons</vt:lpstr>
      <vt:lpstr>China</vt:lpstr>
      <vt:lpstr>India</vt:lpstr>
      <vt:lpstr>Pakistan</vt:lpstr>
      <vt:lpstr>screw</vt:lpstr>
      <vt:lpstr>total</vt:lpstr>
      <vt:lpstr>Turkey</vt:lpstr>
      <vt:lpstr>wire</vt:lpstr>
      <vt:lpstr>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kinza</dc:creator>
  <cp:lastModifiedBy>kinza</cp:lastModifiedBy>
  <dcterms:created xsi:type="dcterms:W3CDTF">2022-06-09T19:19:12Z</dcterms:created>
  <dcterms:modified xsi:type="dcterms:W3CDTF">2022-06-26T20:56:35Z</dcterms:modified>
</cp:coreProperties>
</file>