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s PC\Desktop\"/>
    </mc:Choice>
  </mc:AlternateContent>
  <bookViews>
    <workbookView xWindow="0" yWindow="0" windowWidth="15345" windowHeight="4635" tabRatio="949"/>
  </bookViews>
  <sheets>
    <sheet name="Bisection Method" sheetId="1" r:id="rId1"/>
    <sheet name="False Position Method" sheetId="2" r:id="rId2"/>
    <sheet name="Secant Method" sheetId="11" r:id="rId3"/>
    <sheet name="Newton Raphson Method" sheetId="3" r:id="rId4"/>
    <sheet name="Newton Forward" sheetId="4" r:id="rId5"/>
    <sheet name="Newton Backward" sheetId="5" r:id="rId6"/>
    <sheet name="Newton Divided Difference" sheetId="6" r:id="rId7"/>
    <sheet name="Gauss Jacobi Method" sheetId="9" r:id="rId8"/>
    <sheet name="Gauss Seidel Method" sheetId="10" r:id="rId9"/>
  </sheets>
  <calcPr calcId="152511"/>
</workbook>
</file>

<file path=xl/calcChain.xml><?xml version="1.0" encoding="utf-8"?>
<calcChain xmlns="http://schemas.openxmlformats.org/spreadsheetml/2006/main">
  <c r="I32" i="2" l="1"/>
  <c r="I33" i="2"/>
  <c r="I34" i="2"/>
  <c r="I35" i="2"/>
  <c r="I37" i="2"/>
  <c r="R19" i="2"/>
  <c r="I19" i="2"/>
  <c r="I20" i="2"/>
  <c r="I21" i="2"/>
  <c r="V21" i="1"/>
  <c r="V22" i="1"/>
  <c r="Q19" i="1"/>
  <c r="R19" i="1"/>
  <c r="S19" i="1"/>
  <c r="T19" i="1" s="1"/>
  <c r="U19" i="1" s="1"/>
  <c r="N20" i="1"/>
  <c r="Q20" i="1"/>
  <c r="N21" i="1"/>
  <c r="N22" i="1" s="1"/>
  <c r="N23" i="1" s="1"/>
  <c r="N24" i="1" s="1"/>
  <c r="N25" i="1" s="1"/>
  <c r="N26" i="1" s="1"/>
  <c r="N27" i="1" s="1"/>
  <c r="N28" i="1" s="1"/>
  <c r="K40" i="1"/>
  <c r="K41" i="1"/>
  <c r="K21" i="1"/>
  <c r="K22" i="1"/>
  <c r="C28" i="1"/>
  <c r="P20" i="1" l="1"/>
  <c r="R20" i="1" s="1"/>
  <c r="O20" i="1"/>
  <c r="U5" i="1"/>
  <c r="S20" i="1" l="1"/>
  <c r="C14" i="10"/>
  <c r="B18" i="9"/>
  <c r="C18" i="9"/>
  <c r="D18" i="9"/>
  <c r="B13" i="9"/>
  <c r="C13" i="9"/>
  <c r="D14" i="9" s="1"/>
  <c r="D13" i="9"/>
  <c r="C14" i="9" s="1"/>
  <c r="B15" i="9" s="1"/>
  <c r="D12" i="9"/>
  <c r="C12" i="9"/>
  <c r="B12" i="9"/>
  <c r="T20" i="1" l="1"/>
  <c r="U20" i="1" s="1"/>
  <c r="V20" i="1"/>
  <c r="Q21" i="1" s="1"/>
  <c r="D14" i="10"/>
  <c r="B14" i="9"/>
  <c r="D14" i="5"/>
  <c r="D12" i="5"/>
  <c r="E13" i="5" s="1"/>
  <c r="D10" i="5"/>
  <c r="E9" i="5" s="1"/>
  <c r="D8" i="5"/>
  <c r="D15" i="4"/>
  <c r="D13" i="4"/>
  <c r="E12" i="4" s="1"/>
  <c r="D11" i="4"/>
  <c r="D9" i="4"/>
  <c r="E10" i="4" s="1"/>
  <c r="O21" i="1" l="1"/>
  <c r="P21" i="1"/>
  <c r="R21" i="1" s="1"/>
  <c r="E14" i="10"/>
  <c r="C15" i="10" s="1"/>
  <c r="D15" i="9"/>
  <c r="C16" i="9" s="1"/>
  <c r="C15" i="9"/>
  <c r="E11" i="5"/>
  <c r="F10" i="5" s="1"/>
  <c r="F11" i="4"/>
  <c r="E14" i="4"/>
  <c r="F13" i="4" s="1"/>
  <c r="N17" i="2"/>
  <c r="M17" i="2"/>
  <c r="Q10" i="2"/>
  <c r="Q9" i="2"/>
  <c r="Q8" i="2"/>
  <c r="Q7" i="2"/>
  <c r="Q6" i="2"/>
  <c r="S21" i="1" l="1"/>
  <c r="D15" i="10"/>
  <c r="B16" i="9"/>
  <c r="D16" i="9"/>
  <c r="B17" i="9"/>
  <c r="F12" i="5"/>
  <c r="G11" i="5" s="1"/>
  <c r="G12" i="4"/>
  <c r="J18" i="2"/>
  <c r="J19" i="2" s="1"/>
  <c r="J20" i="2" s="1"/>
  <c r="O17" i="2"/>
  <c r="U6" i="1"/>
  <c r="U7" i="1"/>
  <c r="U8" i="1"/>
  <c r="U9" i="1"/>
  <c r="T21" i="1" l="1"/>
  <c r="U21" i="1" s="1"/>
  <c r="Q22" i="1"/>
  <c r="E15" i="10"/>
  <c r="C16" i="10" s="1"/>
  <c r="C17" i="9"/>
  <c r="D17" i="9"/>
  <c r="P17" i="2"/>
  <c r="Q17" i="2" s="1"/>
  <c r="P22" i="1" l="1"/>
  <c r="R22" i="1" s="1"/>
  <c r="O22" i="1"/>
  <c r="S22" i="1" s="1"/>
  <c r="D16" i="10"/>
  <c r="E16" i="10" s="1"/>
  <c r="L18" i="2"/>
  <c r="N18" i="2" s="1"/>
  <c r="K18" i="2"/>
  <c r="M18" i="2" s="1"/>
  <c r="O18" i="2"/>
  <c r="J17" i="3"/>
  <c r="L7" i="3"/>
  <c r="K7" i="3"/>
  <c r="T22" i="1" l="1"/>
  <c r="U22" i="1" s="1"/>
  <c r="Q23" i="1"/>
  <c r="C17" i="10"/>
  <c r="P18" i="2"/>
  <c r="R18" i="2"/>
  <c r="Q18" i="2"/>
  <c r="M7" i="3"/>
  <c r="J8" i="3" s="1"/>
  <c r="K8" i="3" s="1"/>
  <c r="K17" i="3"/>
  <c r="L17" i="3"/>
  <c r="D35" i="3"/>
  <c r="C35" i="3"/>
  <c r="D7" i="3"/>
  <c r="C7" i="3"/>
  <c r="E30" i="2"/>
  <c r="D30" i="2"/>
  <c r="A31" i="2"/>
  <c r="A32" i="2" s="1"/>
  <c r="A33" i="2" s="1"/>
  <c r="A34" i="2" s="1"/>
  <c r="A35" i="2" s="1"/>
  <c r="A36" i="2" s="1"/>
  <c r="A37" i="2" s="1"/>
  <c r="G38" i="1"/>
  <c r="F38" i="1"/>
  <c r="F39" i="1" s="1"/>
  <c r="C39" i="1"/>
  <c r="C40" i="1" s="1"/>
  <c r="C41" i="1" s="1"/>
  <c r="C42" i="1" s="1"/>
  <c r="C43" i="1" s="1"/>
  <c r="C44" i="1" s="1"/>
  <c r="C45" i="1" s="1"/>
  <c r="H38" i="1"/>
  <c r="I38" i="1" s="1"/>
  <c r="O23" i="1" l="1"/>
  <c r="P23" i="1"/>
  <c r="R23" i="1" s="1"/>
  <c r="D17" i="10"/>
  <c r="E17" i="10" s="1"/>
  <c r="L19" i="2"/>
  <c r="N19" i="2" s="1"/>
  <c r="K19" i="2"/>
  <c r="M19" i="2" s="1"/>
  <c r="L8" i="3"/>
  <c r="E7" i="3"/>
  <c r="M17" i="3"/>
  <c r="J18" i="3" s="1"/>
  <c r="L18" i="3" s="1"/>
  <c r="M8" i="3"/>
  <c r="J9" i="3" s="1"/>
  <c r="K9" i="3" s="1"/>
  <c r="E35" i="3"/>
  <c r="B36" i="3" s="1"/>
  <c r="D36" i="3" s="1"/>
  <c r="F30" i="2"/>
  <c r="J38" i="1"/>
  <c r="H10" i="2"/>
  <c r="H9" i="2"/>
  <c r="H8" i="2"/>
  <c r="H7" i="2"/>
  <c r="H6" i="2"/>
  <c r="I6" i="1"/>
  <c r="I7" i="1"/>
  <c r="I8" i="1"/>
  <c r="I9" i="1"/>
  <c r="I5" i="1"/>
  <c r="D17" i="2"/>
  <c r="E17" i="2"/>
  <c r="A18" i="2"/>
  <c r="A19" i="2" s="1"/>
  <c r="A20" i="2" s="1"/>
  <c r="A21" i="2" s="1"/>
  <c r="A22" i="2" s="1"/>
  <c r="S23" i="1" l="1"/>
  <c r="V23" i="1" s="1"/>
  <c r="C18" i="10"/>
  <c r="O19" i="2"/>
  <c r="F17" i="2"/>
  <c r="G17" i="2" s="1"/>
  <c r="H17" i="2" s="1"/>
  <c r="B18" i="2" s="1"/>
  <c r="D18" i="2" s="1"/>
  <c r="G30" i="2"/>
  <c r="H30" i="2" s="1"/>
  <c r="C36" i="3"/>
  <c r="E36" i="3" s="1"/>
  <c r="B37" i="3" s="1"/>
  <c r="D37" i="3" s="1"/>
  <c r="B8" i="3"/>
  <c r="F7" i="3"/>
  <c r="L9" i="3"/>
  <c r="M9" i="3" s="1"/>
  <c r="J10" i="3" s="1"/>
  <c r="K18" i="3"/>
  <c r="M18" i="3" s="1"/>
  <c r="J19" i="3" s="1"/>
  <c r="L19" i="3" s="1"/>
  <c r="E39" i="1"/>
  <c r="G39" i="1" s="1"/>
  <c r="D39" i="1"/>
  <c r="C20" i="1"/>
  <c r="C21" i="1" s="1"/>
  <c r="C22" i="1" s="1"/>
  <c r="C23" i="1" s="1"/>
  <c r="C24" i="1" s="1"/>
  <c r="C25" i="1" s="1"/>
  <c r="C26" i="1" s="1"/>
  <c r="C27" i="1" s="1"/>
  <c r="H19" i="1"/>
  <c r="I19" i="1" s="1"/>
  <c r="G19" i="1"/>
  <c r="F19" i="1"/>
  <c r="F20" i="1" s="1"/>
  <c r="T23" i="1" l="1"/>
  <c r="U23" i="1" s="1"/>
  <c r="Q24" i="1"/>
  <c r="D18" i="10"/>
  <c r="E18" i="10" s="1"/>
  <c r="P19" i="2"/>
  <c r="Q19" i="2"/>
  <c r="C18" i="2"/>
  <c r="E18" i="2" s="1"/>
  <c r="F18" i="2" s="1"/>
  <c r="B31" i="2"/>
  <c r="D31" i="2" s="1"/>
  <c r="C31" i="2"/>
  <c r="E31" i="2" s="1"/>
  <c r="F31" i="2" s="1"/>
  <c r="C8" i="3"/>
  <c r="D8" i="3"/>
  <c r="C37" i="3"/>
  <c r="E37" i="3" s="1"/>
  <c r="B38" i="3" s="1"/>
  <c r="D38" i="3" s="1"/>
  <c r="L10" i="3"/>
  <c r="K10" i="3"/>
  <c r="K19" i="3"/>
  <c r="M19" i="3" s="1"/>
  <c r="J20" i="3" s="1"/>
  <c r="H39" i="1"/>
  <c r="K39" i="1" s="1"/>
  <c r="J19" i="1"/>
  <c r="P24" i="1" l="1"/>
  <c r="R24" i="1" s="1"/>
  <c r="O24" i="1"/>
  <c r="S24" i="1" s="1"/>
  <c r="V24" i="1" s="1"/>
  <c r="L20" i="2"/>
  <c r="N20" i="2" s="1"/>
  <c r="K20" i="2"/>
  <c r="M20" i="2" s="1"/>
  <c r="I31" i="2"/>
  <c r="G31" i="2"/>
  <c r="H31" i="2" s="1"/>
  <c r="B32" i="2" s="1"/>
  <c r="D32" i="2" s="1"/>
  <c r="E8" i="3"/>
  <c r="K20" i="3"/>
  <c r="L20" i="3"/>
  <c r="M10" i="3"/>
  <c r="J11" i="3" s="1"/>
  <c r="C38" i="3"/>
  <c r="E38" i="3" s="1"/>
  <c r="B39" i="3" s="1"/>
  <c r="D39" i="3" s="1"/>
  <c r="F40" i="1"/>
  <c r="I39" i="1"/>
  <c r="G18" i="2"/>
  <c r="H18" i="2" s="1"/>
  <c r="I18" i="2"/>
  <c r="E20" i="1"/>
  <c r="G20" i="1" s="1"/>
  <c r="D20" i="1"/>
  <c r="T24" i="1" l="1"/>
  <c r="U24" i="1" s="1"/>
  <c r="Q25" i="1"/>
  <c r="O20" i="2"/>
  <c r="H20" i="1"/>
  <c r="C32" i="2"/>
  <c r="E32" i="2" s="1"/>
  <c r="F32" i="2" s="1"/>
  <c r="M20" i="3"/>
  <c r="B9" i="3"/>
  <c r="F8" i="3"/>
  <c r="L11" i="3"/>
  <c r="K11" i="3"/>
  <c r="C39" i="3"/>
  <c r="E39" i="3" s="1"/>
  <c r="B40" i="3" s="1"/>
  <c r="D40" i="3" s="1"/>
  <c r="B19" i="2"/>
  <c r="D19" i="2" s="1"/>
  <c r="C19" i="2"/>
  <c r="O25" i="1" l="1"/>
  <c r="P25" i="1"/>
  <c r="R25" i="1" s="1"/>
  <c r="P20" i="2"/>
  <c r="R20" i="2"/>
  <c r="Q20" i="2"/>
  <c r="I20" i="1"/>
  <c r="J20" i="1" s="1"/>
  <c r="E21" i="1" s="1"/>
  <c r="G21" i="1" s="1"/>
  <c r="K20" i="1"/>
  <c r="F21" i="1" s="1"/>
  <c r="G32" i="2"/>
  <c r="H32" i="2" s="1"/>
  <c r="M11" i="3"/>
  <c r="D9" i="3"/>
  <c r="C9" i="3"/>
  <c r="C40" i="3"/>
  <c r="E40" i="3" s="1"/>
  <c r="E19" i="2"/>
  <c r="F19" i="2" s="1"/>
  <c r="S25" i="1" l="1"/>
  <c r="V25" i="1" s="1"/>
  <c r="D21" i="1"/>
  <c r="H21" i="1" s="1"/>
  <c r="E9" i="3"/>
  <c r="B10" i="3" s="1"/>
  <c r="C33" i="2"/>
  <c r="E33" i="2" s="1"/>
  <c r="B33" i="2"/>
  <c r="D33" i="2" s="1"/>
  <c r="G19" i="2"/>
  <c r="H19" i="2" s="1"/>
  <c r="T25" i="1" l="1"/>
  <c r="U25" i="1" s="1"/>
  <c r="Q26" i="1"/>
  <c r="F9" i="3"/>
  <c r="D10" i="3"/>
  <c r="C10" i="3"/>
  <c r="F33" i="2"/>
  <c r="B20" i="2"/>
  <c r="D20" i="2" s="1"/>
  <c r="C20" i="2"/>
  <c r="I21" i="1"/>
  <c r="J21" i="1" s="1"/>
  <c r="F22" i="1"/>
  <c r="P26" i="1" l="1"/>
  <c r="R26" i="1" s="1"/>
  <c r="O26" i="1"/>
  <c r="S26" i="1" s="1"/>
  <c r="V26" i="1" s="1"/>
  <c r="E10" i="3"/>
  <c r="F10" i="3" s="1"/>
  <c r="G33" i="2"/>
  <c r="H33" i="2" s="1"/>
  <c r="B11" i="3"/>
  <c r="E20" i="2"/>
  <c r="F20" i="2" s="1"/>
  <c r="E22" i="1"/>
  <c r="G22" i="1" s="1"/>
  <c r="D22" i="1"/>
  <c r="T26" i="1" l="1"/>
  <c r="U26" i="1" s="1"/>
  <c r="Q27" i="1"/>
  <c r="D11" i="3"/>
  <c r="C11" i="3"/>
  <c r="B34" i="2"/>
  <c r="D34" i="2" s="1"/>
  <c r="C34" i="2"/>
  <c r="E34" i="2" s="1"/>
  <c r="G20" i="2"/>
  <c r="H20" i="2" s="1"/>
  <c r="H22" i="1"/>
  <c r="O27" i="1" l="1"/>
  <c r="P27" i="1"/>
  <c r="R27" i="1" s="1"/>
  <c r="E11" i="3"/>
  <c r="B12" i="3" s="1"/>
  <c r="F11" i="3"/>
  <c r="F34" i="2"/>
  <c r="I22" i="1"/>
  <c r="C21" i="2"/>
  <c r="B21" i="2"/>
  <c r="D21" i="2" s="1"/>
  <c r="S27" i="1" l="1"/>
  <c r="V27" i="1" s="1"/>
  <c r="G34" i="2"/>
  <c r="H34" i="2" s="1"/>
  <c r="C12" i="3"/>
  <c r="D12" i="3"/>
  <c r="E21" i="2"/>
  <c r="F21" i="2" s="1"/>
  <c r="T27" i="1" l="1"/>
  <c r="U27" i="1" s="1"/>
  <c r="Q28" i="1"/>
  <c r="E12" i="3"/>
  <c r="F12" i="3" s="1"/>
  <c r="C35" i="2"/>
  <c r="E35" i="2" s="1"/>
  <c r="B35" i="2"/>
  <c r="D35" i="2" s="1"/>
  <c r="G21" i="2"/>
  <c r="H21" i="2" s="1"/>
  <c r="P28" i="1" l="1"/>
  <c r="R28" i="1" s="1"/>
  <c r="O28" i="1"/>
  <c r="S28" i="1" s="1"/>
  <c r="B13" i="3"/>
  <c r="C13" i="3"/>
  <c r="D13" i="3"/>
  <c r="F35" i="2"/>
  <c r="B22" i="2"/>
  <c r="D22" i="2" s="1"/>
  <c r="C22" i="2"/>
  <c r="T28" i="1" l="1"/>
  <c r="U28" i="1" s="1"/>
  <c r="V28" i="1"/>
  <c r="G35" i="2"/>
  <c r="H35" i="2" s="1"/>
  <c r="E13" i="3"/>
  <c r="F13" i="3" s="1"/>
  <c r="B14" i="3"/>
  <c r="E22" i="2"/>
  <c r="F22" i="2" s="1"/>
  <c r="B36" i="2" l="1"/>
  <c r="D36" i="2" s="1"/>
  <c r="C36" i="2"/>
  <c r="C14" i="3"/>
  <c r="D14" i="3"/>
  <c r="G22" i="2"/>
  <c r="H22" i="2" s="1"/>
  <c r="I22" i="2"/>
  <c r="E36" i="2" l="1"/>
  <c r="F36" i="2" s="1"/>
  <c r="E14" i="3"/>
  <c r="F14" i="3" s="1"/>
  <c r="F23" i="1"/>
  <c r="J22" i="1"/>
  <c r="E23" i="1" s="1"/>
  <c r="B15" i="3" l="1"/>
  <c r="I36" i="2"/>
  <c r="G36" i="2"/>
  <c r="H36" i="2" s="1"/>
  <c r="D15" i="3"/>
  <c r="C15" i="3"/>
  <c r="E15" i="3" s="1"/>
  <c r="D23" i="1"/>
  <c r="H23" i="1" s="1"/>
  <c r="K23" i="1" s="1"/>
  <c r="G23" i="1"/>
  <c r="B37" i="2" l="1"/>
  <c r="D37" i="2" s="1"/>
  <c r="C37" i="2"/>
  <c r="B16" i="3"/>
  <c r="F15" i="3"/>
  <c r="F24" i="1"/>
  <c r="I23" i="1"/>
  <c r="J23" i="1" s="1"/>
  <c r="E37" i="2" l="1"/>
  <c r="F37" i="2" s="1"/>
  <c r="D16" i="3"/>
  <c r="C16" i="3"/>
  <c r="E16" i="3" s="1"/>
  <c r="E24" i="1"/>
  <c r="G24" i="1" s="1"/>
  <c r="D24" i="1"/>
  <c r="G37" i="2" l="1"/>
  <c r="H37" i="2" s="1"/>
  <c r="B17" i="3"/>
  <c r="F16" i="3"/>
  <c r="H24" i="1"/>
  <c r="K24" i="1" s="1"/>
  <c r="F25" i="1" l="1"/>
  <c r="I24" i="1"/>
  <c r="J24" i="1" s="1"/>
  <c r="E25" i="1" s="1"/>
  <c r="G25" i="1" s="1"/>
  <c r="C17" i="3"/>
  <c r="D17" i="3"/>
  <c r="D25" i="1" l="1"/>
  <c r="H25" i="1" s="1"/>
  <c r="K25" i="1" s="1"/>
  <c r="E17" i="3"/>
  <c r="B18" i="3" s="1"/>
  <c r="F17" i="3" l="1"/>
  <c r="F26" i="1"/>
  <c r="I25" i="1"/>
  <c r="J25" i="1" s="1"/>
  <c r="D26" i="1" s="1"/>
  <c r="C18" i="3"/>
  <c r="D18" i="3"/>
  <c r="E26" i="1" l="1"/>
  <c r="G26" i="1" s="1"/>
  <c r="E18" i="3"/>
  <c r="B19" i="3" s="1"/>
  <c r="H26" i="1" l="1"/>
  <c r="K26" i="1" s="1"/>
  <c r="F18" i="3"/>
  <c r="C19" i="3"/>
  <c r="D19" i="3"/>
  <c r="E19" i="3" s="1"/>
  <c r="I26" i="1" l="1"/>
  <c r="J26" i="1" s="1"/>
  <c r="D27" i="1" s="1"/>
  <c r="F27" i="1"/>
  <c r="B20" i="3"/>
  <c r="F19" i="3"/>
  <c r="E27" i="1" l="1"/>
  <c r="G27" i="1" s="1"/>
  <c r="C20" i="3"/>
  <c r="D20" i="3"/>
  <c r="H27" i="1" l="1"/>
  <c r="K27" i="1" s="1"/>
  <c r="I27" i="1"/>
  <c r="J27" i="1" s="1"/>
  <c r="D28" i="1" s="1"/>
  <c r="E20" i="3"/>
  <c r="B21" i="3" s="1"/>
  <c r="F28" i="1" l="1"/>
  <c r="E28" i="1"/>
  <c r="G28" i="1" s="1"/>
  <c r="F20" i="3"/>
  <c r="C21" i="3"/>
  <c r="D21" i="3"/>
  <c r="H28" i="1"/>
  <c r="I28" i="1" l="1"/>
  <c r="J28" i="1" s="1"/>
  <c r="K28" i="1"/>
  <c r="E21" i="3"/>
  <c r="J39" i="1"/>
  <c r="D40" i="1" l="1"/>
  <c r="E40" i="1"/>
  <c r="G40" i="1" s="1"/>
  <c r="B22" i="3"/>
  <c r="F21" i="3"/>
  <c r="C22" i="3" l="1"/>
  <c r="D22" i="3"/>
  <c r="H40" i="1"/>
  <c r="E22" i="3" l="1"/>
  <c r="I40" i="1"/>
  <c r="J40" i="1" s="1"/>
  <c r="F41" i="1"/>
  <c r="B23" i="3" l="1"/>
  <c r="F22" i="3"/>
  <c r="E41" i="1"/>
  <c r="G41" i="1" s="1"/>
  <c r="D41" i="1"/>
  <c r="C23" i="3" l="1"/>
  <c r="D23" i="3"/>
  <c r="H41" i="1"/>
  <c r="E23" i="3" l="1"/>
  <c r="B24" i="3" s="1"/>
  <c r="I41" i="1"/>
  <c r="J41" i="1" s="1"/>
  <c r="F42" i="1"/>
  <c r="F23" i="3" l="1"/>
  <c r="C24" i="3"/>
  <c r="D24" i="3"/>
  <c r="E42" i="1"/>
  <c r="G42" i="1" s="1"/>
  <c r="D42" i="1"/>
  <c r="E24" i="3" l="1"/>
  <c r="B25" i="3"/>
  <c r="F24" i="3"/>
  <c r="H42" i="1"/>
  <c r="K42" i="1" s="1"/>
  <c r="C25" i="3" l="1"/>
  <c r="D25" i="3"/>
  <c r="I42" i="1"/>
  <c r="J42" i="1" s="1"/>
  <c r="F43" i="1"/>
  <c r="E25" i="3" l="1"/>
  <c r="B26" i="3" s="1"/>
  <c r="E43" i="1"/>
  <c r="G43" i="1" s="1"/>
  <c r="D43" i="1"/>
  <c r="F25" i="3" l="1"/>
  <c r="D26" i="3"/>
  <c r="C26" i="3"/>
  <c r="E26" i="3" s="1"/>
  <c r="H43" i="1"/>
  <c r="K43" i="1" s="1"/>
  <c r="B27" i="3" l="1"/>
  <c r="F26" i="3"/>
  <c r="I43" i="1"/>
  <c r="J43" i="1" s="1"/>
  <c r="F44" i="1"/>
  <c r="C27" i="3" l="1"/>
  <c r="D27" i="3"/>
  <c r="E44" i="1"/>
  <c r="G44" i="1" s="1"/>
  <c r="D44" i="1"/>
  <c r="E27" i="3" l="1"/>
  <c r="B28" i="3" s="1"/>
  <c r="H44" i="1"/>
  <c r="K44" i="1" s="1"/>
  <c r="F27" i="3" l="1"/>
  <c r="C28" i="3"/>
  <c r="D28" i="3"/>
  <c r="E28" i="3" s="1"/>
  <c r="I44" i="1"/>
  <c r="J44" i="1" s="1"/>
  <c r="F45" i="1"/>
  <c r="B29" i="3" l="1"/>
  <c r="F28" i="3"/>
  <c r="D45" i="1"/>
  <c r="E45" i="1"/>
  <c r="G45" i="1" s="1"/>
  <c r="C29" i="3" l="1"/>
  <c r="D29" i="3"/>
  <c r="H45" i="1"/>
  <c r="K45" i="1" s="1"/>
  <c r="E29" i="3" l="1"/>
  <c r="F29" i="3" s="1"/>
  <c r="I45" i="1"/>
  <c r="J45" i="1" s="1"/>
</calcChain>
</file>

<file path=xl/sharedStrings.xml><?xml version="1.0" encoding="utf-8"?>
<sst xmlns="http://schemas.openxmlformats.org/spreadsheetml/2006/main" count="165" uniqueCount="64">
  <si>
    <t>s.no</t>
  </si>
  <si>
    <t>Xl</t>
  </si>
  <si>
    <t>Xu</t>
  </si>
  <si>
    <t>f(Xl)</t>
  </si>
  <si>
    <t>f(Xu)</t>
  </si>
  <si>
    <t>Xr</t>
  </si>
  <si>
    <t>f(Xr)</t>
  </si>
  <si>
    <t>f(X)=X^3-3</t>
  </si>
  <si>
    <t>By False Position Method</t>
  </si>
  <si>
    <t>f(Xr)*f(Xl)</t>
  </si>
  <si>
    <t>Error</t>
  </si>
  <si>
    <t>By Bisection Method</t>
  </si>
  <si>
    <t>S.no</t>
  </si>
  <si>
    <t>Xmid</t>
  </si>
  <si>
    <t>f(Xmid)</t>
  </si>
  <si>
    <t>f(Xl)*f(Xmid)</t>
  </si>
  <si>
    <t>f(x)=x^3-3</t>
  </si>
  <si>
    <t>f(x) = x^2 − sin(x) − 0.5</t>
  </si>
  <si>
    <t>f(x) = x^3 − 2x^2 − 5</t>
  </si>
  <si>
    <t>f'(x) = 3x^2 − 4x</t>
  </si>
  <si>
    <t>Iteration</t>
  </si>
  <si>
    <t>Xi</t>
  </si>
  <si>
    <t>f(Xi)</t>
  </si>
  <si>
    <t>f'(Xi)</t>
  </si>
  <si>
    <t>Xi+1</t>
  </si>
  <si>
    <t>a) X0 = 1</t>
  </si>
  <si>
    <t>b) X0 = 4</t>
  </si>
  <si>
    <t>f(x) = x − cos(x)</t>
  </si>
  <si>
    <t>f'(x) = 1 + sin(x)</t>
  </si>
  <si>
    <t>a) X0 = 0</t>
  </si>
  <si>
    <t>b) X0 = pi/2</t>
  </si>
  <si>
    <t>f(Xi+1)</t>
  </si>
  <si>
    <t>f(x)= X^4 - X-10</t>
  </si>
  <si>
    <t>x</t>
  </si>
  <si>
    <t>Es = 0.001</t>
  </si>
  <si>
    <t>f(x) = X^4 - X -10</t>
  </si>
  <si>
    <t>f(x)= X^4 - X - 10</t>
  </si>
  <si>
    <t>xl</t>
  </si>
  <si>
    <t>f(xl)</t>
  </si>
  <si>
    <t>xu</t>
  </si>
  <si>
    <t>f(xu)</t>
  </si>
  <si>
    <t>f(xr)</t>
  </si>
  <si>
    <t>f(xr)*f(xl)</t>
  </si>
  <si>
    <t>|f(xr)| &lt; 0.001</t>
  </si>
  <si>
    <t>Eabs &lt; 0.001</t>
  </si>
  <si>
    <t>Er &lt; Es</t>
  </si>
  <si>
    <t>Secant Method</t>
  </si>
  <si>
    <t>y</t>
  </si>
  <si>
    <r>
      <t>Δ</t>
    </r>
    <r>
      <rPr>
        <b/>
        <i/>
        <sz val="11"/>
        <color theme="1"/>
        <rFont val="Calibri"/>
        <family val="2"/>
        <scheme val="minor"/>
      </rPr>
      <t>y</t>
    </r>
  </si>
  <si>
    <r>
      <t>Δ</t>
    </r>
    <r>
      <rPr>
        <b/>
        <sz val="8.8000000000000007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y</t>
    </r>
  </si>
  <si>
    <r>
      <t>Δ</t>
    </r>
    <r>
      <rPr>
        <b/>
        <sz val="8.8000000000000007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y</t>
    </r>
  </si>
  <si>
    <r>
      <t>Δ</t>
    </r>
    <r>
      <rPr>
        <b/>
        <sz val="8.8000000000000007"/>
        <color theme="1"/>
        <rFont val="Calibri"/>
        <family val="2"/>
        <scheme val="minor"/>
      </rPr>
      <t>4</t>
    </r>
    <r>
      <rPr>
        <b/>
        <i/>
        <sz val="11"/>
        <color theme="1"/>
        <rFont val="Calibri"/>
        <family val="2"/>
        <scheme val="minor"/>
      </rPr>
      <t>y</t>
    </r>
  </si>
  <si>
    <r>
      <t>1</t>
    </r>
    <r>
      <rPr>
        <b/>
        <i/>
        <sz val="8.8000000000000007"/>
        <color theme="1"/>
        <rFont val="Times New Roman"/>
        <family val="1"/>
      </rPr>
      <t>st</t>
    </r>
    <r>
      <rPr>
        <b/>
        <sz val="11"/>
        <color theme="1"/>
        <rFont val="Calibri"/>
        <family val="2"/>
        <charset val="1"/>
        <scheme val="minor"/>
      </rPr>
      <t> order</t>
    </r>
  </si>
  <si>
    <r>
      <t>2</t>
    </r>
    <r>
      <rPr>
        <b/>
        <i/>
        <sz val="8.8000000000000007"/>
        <color theme="1"/>
        <rFont val="Times New Roman"/>
        <family val="1"/>
      </rPr>
      <t>nd</t>
    </r>
    <r>
      <rPr>
        <b/>
        <sz val="11"/>
        <color theme="1"/>
        <rFont val="Calibri"/>
        <family val="2"/>
        <charset val="1"/>
        <scheme val="minor"/>
      </rPr>
      <t> order</t>
    </r>
  </si>
  <si>
    <t>Solution of divided difference interpolation method y(301)=2.47858</t>
  </si>
  <si>
    <t>x = (-1 + 2y -3z)/5</t>
  </si>
  <si>
    <t xml:space="preserve"> </t>
  </si>
  <si>
    <t>y = (2 + 3x -z)/9</t>
  </si>
  <si>
    <t>z = (-3+2x-y)/7</t>
  </si>
  <si>
    <t>z</t>
  </si>
  <si>
    <t>iteration</t>
  </si>
  <si>
    <t>prepared by manal liaquat</t>
  </si>
  <si>
    <t>Newton Rphson Method</t>
  </si>
  <si>
    <t>Newton Forward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</si>
</sst>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3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8.8000000000000007"/>
      <color theme="1"/>
      <name val="Calibri"/>
      <family val="2"/>
      <scheme val="minor"/>
    </font>
    <font>
      <i/>
      <sz val="11"/>
      <color rgb="FF000000"/>
      <name val="Times New Roman"/>
      <family val="1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i/>
      <sz val="8.8000000000000007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22"/>
      <color theme="1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5"/>
      <color theme="3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sz val="15"/>
      <color theme="3"/>
      <name val="Arial"/>
      <family val="2"/>
    </font>
    <font>
      <b/>
      <sz val="14"/>
      <color theme="3"/>
      <name val="Arial"/>
      <family val="2"/>
    </font>
    <font>
      <b/>
      <sz val="20"/>
      <color theme="3"/>
      <name val="Arial"/>
      <family val="2"/>
    </font>
    <font>
      <sz val="11"/>
      <color theme="1" tint="4.9989318521683403E-2"/>
      <name val="Calibri"/>
      <family val="2"/>
      <charset val="1"/>
      <scheme val="minor"/>
    </font>
    <font>
      <b/>
      <sz val="11"/>
      <color theme="1" tint="4.9989318521683403E-2"/>
      <name val="Calibri"/>
      <family val="2"/>
      <scheme val="minor"/>
    </font>
    <font>
      <b/>
      <u/>
      <sz val="20"/>
      <color theme="1"/>
      <name val="Arial"/>
      <family val="2"/>
    </font>
    <font>
      <u/>
      <sz val="2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</borders>
  <cellStyleXfs count="16">
    <xf numFmtId="0" fontId="0" fillId="0" borderId="0"/>
    <xf numFmtId="0" fontId="10" fillId="2" borderId="1" applyNumberFormat="0" applyAlignment="0" applyProtection="0"/>
    <xf numFmtId="0" fontId="9" fillId="3" borderId="2" applyNumberFormat="0" applyFont="0" applyAlignment="0" applyProtection="0"/>
    <xf numFmtId="164" fontId="9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1" applyNumberFormat="0" applyAlignment="0" applyProtection="0"/>
    <xf numFmtId="0" fontId="16" fillId="11" borderId="0" applyNumberFormat="0" applyBorder="0" applyAlignment="0" applyProtection="0"/>
    <xf numFmtId="0" fontId="3" fillId="0" borderId="0"/>
    <xf numFmtId="0" fontId="2" fillId="12" borderId="0" applyNumberFormat="0" applyBorder="0" applyAlignment="0" applyProtection="0"/>
    <xf numFmtId="0" fontId="24" fillId="13" borderId="0" applyNumberFormat="0" applyBorder="0" applyAlignment="0" applyProtection="0"/>
    <xf numFmtId="0" fontId="27" fillId="0" borderId="11" applyNumberFormat="0" applyFill="0" applyAlignment="0" applyProtection="0"/>
    <xf numFmtId="0" fontId="16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" fillId="17" borderId="0" applyNumberFormat="0" applyBorder="0" applyAlignment="0" applyProtection="0"/>
  </cellStyleXfs>
  <cellXfs count="87">
    <xf numFmtId="0" fontId="0" fillId="0" borderId="0" xfId="0"/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/>
    <xf numFmtId="0" fontId="8" fillId="4" borderId="3" xfId="0" applyFont="1" applyFill="1" applyBorder="1" applyAlignment="1">
      <alignment horizontal="center" vertical="center"/>
    </xf>
    <xf numFmtId="0" fontId="0" fillId="0" borderId="0" xfId="0" applyBorder="1"/>
    <xf numFmtId="0" fontId="5" fillId="3" borderId="3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6" fillId="3" borderId="3" xfId="2" applyFont="1" applyBorder="1" applyAlignment="1">
      <alignment horizontal="center" vertical="center"/>
    </xf>
    <xf numFmtId="164" fontId="0" fillId="0" borderId="0" xfId="3" applyFont="1"/>
    <xf numFmtId="0" fontId="12" fillId="5" borderId="3" xfId="0" applyFont="1" applyFill="1" applyBorder="1"/>
    <xf numFmtId="0" fontId="0" fillId="0" borderId="0" xfId="0" applyFill="1" applyBorder="1"/>
    <xf numFmtId="0" fontId="11" fillId="0" borderId="0" xfId="0" applyFont="1" applyFill="1" applyBorder="1"/>
    <xf numFmtId="0" fontId="10" fillId="0" borderId="0" xfId="1" applyFill="1" applyBorder="1"/>
    <xf numFmtId="0" fontId="8" fillId="6" borderId="3" xfId="0" applyFont="1" applyFill="1" applyBorder="1" applyAlignment="1">
      <alignment horizontal="center" vertical="center"/>
    </xf>
    <xf numFmtId="0" fontId="0" fillId="6" borderId="3" xfId="0" applyFill="1" applyBorder="1"/>
    <xf numFmtId="0" fontId="4" fillId="7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3" fillId="8" borderId="3" xfId="4" applyBorder="1"/>
    <xf numFmtId="0" fontId="14" fillId="9" borderId="3" xfId="5" applyBorder="1"/>
    <xf numFmtId="0" fontId="10" fillId="2" borderId="1" xfId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3" fillId="0" borderId="0" xfId="8"/>
    <xf numFmtId="0" fontId="16" fillId="11" borderId="0" xfId="7"/>
    <xf numFmtId="0" fontId="0" fillId="0" borderId="3" xfId="0" applyBorder="1" applyAlignment="1">
      <alignment horizontal="center" vertical="center"/>
    </xf>
    <xf numFmtId="0" fontId="13" fillId="8" borderId="3" xfId="4" applyBorder="1" applyAlignment="1">
      <alignment horizontal="center" vertical="center"/>
    </xf>
    <xf numFmtId="0" fontId="10" fillId="2" borderId="3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8" applyAlignment="1">
      <alignment horizontal="center" vertical="center"/>
    </xf>
    <xf numFmtId="0" fontId="17" fillId="0" borderId="0" xfId="0" applyFont="1"/>
    <xf numFmtId="0" fontId="20" fillId="0" borderId="0" xfId="0" applyFont="1"/>
    <xf numFmtId="0" fontId="0" fillId="0" borderId="7" xfId="0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3" fillId="0" borderId="3" xfId="8" applyBorder="1"/>
    <xf numFmtId="0" fontId="25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8" applyFill="1" applyBorder="1"/>
    <xf numFmtId="0" fontId="28" fillId="8" borderId="3" xfId="4" applyFont="1" applyBorder="1" applyAlignment="1">
      <alignment horizontal="center"/>
    </xf>
    <xf numFmtId="0" fontId="28" fillId="8" borderId="3" xfId="4" applyFont="1" applyBorder="1" applyAlignment="1">
      <alignment horizontal="center" vertical="center"/>
    </xf>
    <xf numFmtId="0" fontId="16" fillId="14" borderId="0" xfId="12"/>
    <xf numFmtId="0" fontId="1" fillId="15" borderId="3" xfId="13" applyBorder="1" applyAlignment="1">
      <alignment horizontal="center"/>
    </xf>
    <xf numFmtId="0" fontId="1" fillId="15" borderId="1" xfId="13" applyBorder="1" applyAlignment="1">
      <alignment horizontal="center"/>
    </xf>
    <xf numFmtId="0" fontId="16" fillId="16" borderId="3" xfId="14" applyBorder="1"/>
    <xf numFmtId="0" fontId="16" fillId="16" borderId="1" xfId="14" applyBorder="1"/>
    <xf numFmtId="0" fontId="29" fillId="0" borderId="0" xfId="0" applyFont="1" applyAlignment="1"/>
    <xf numFmtId="0" fontId="28" fillId="8" borderId="0" xfId="4" applyFont="1" applyBorder="1" applyAlignment="1">
      <alignment horizontal="center" wrapText="1"/>
    </xf>
    <xf numFmtId="0" fontId="27" fillId="0" borderId="11" xfId="11" applyAlignment="1">
      <alignment horizontal="center"/>
    </xf>
    <xf numFmtId="0" fontId="28" fillId="8" borderId="4" xfId="4" applyFont="1" applyBorder="1" applyAlignment="1">
      <alignment horizontal="center" wrapText="1"/>
    </xf>
    <xf numFmtId="0" fontId="13" fillId="8" borderId="0" xfId="4" applyAlignment="1">
      <alignment horizontal="center"/>
    </xf>
    <xf numFmtId="0" fontId="32" fillId="0" borderId="11" xfId="11" applyFont="1" applyAlignment="1">
      <alignment horizontal="center"/>
    </xf>
    <xf numFmtId="0" fontId="33" fillId="19" borderId="3" xfId="0" applyFont="1" applyFill="1" applyBorder="1"/>
    <xf numFmtId="0" fontId="0" fillId="19" borderId="3" xfId="0" applyFill="1" applyBorder="1"/>
    <xf numFmtId="0" fontId="28" fillId="20" borderId="0" xfId="4" applyFont="1" applyFill="1" applyAlignment="1">
      <alignment horizontal="center"/>
    </xf>
    <xf numFmtId="0" fontId="28" fillId="20" borderId="0" xfId="4" applyFont="1" applyFill="1" applyBorder="1" applyAlignment="1">
      <alignment horizontal="center" wrapText="1"/>
    </xf>
    <xf numFmtId="0" fontId="28" fillId="20" borderId="5" xfId="4" applyFont="1" applyFill="1" applyBorder="1" applyAlignment="1">
      <alignment horizontal="center" wrapText="1"/>
    </xf>
    <xf numFmtId="0" fontId="28" fillId="20" borderId="3" xfId="4" applyFont="1" applyFill="1" applyBorder="1" applyAlignment="1">
      <alignment horizontal="center"/>
    </xf>
    <xf numFmtId="0" fontId="30" fillId="0" borderId="11" xfId="11" applyFont="1" applyAlignment="1">
      <alignment horizontal="center"/>
    </xf>
    <xf numFmtId="0" fontId="31" fillId="0" borderId="11" xfId="11" applyFont="1" applyAlignment="1">
      <alignment horizontal="center"/>
    </xf>
    <xf numFmtId="0" fontId="28" fillId="20" borderId="3" xfId="4" applyFont="1" applyFill="1" applyBorder="1"/>
    <xf numFmtId="0" fontId="28" fillId="20" borderId="4" xfId="4" applyFont="1" applyFill="1" applyBorder="1" applyAlignment="1">
      <alignment horizontal="center" wrapText="1"/>
    </xf>
    <xf numFmtId="0" fontId="0" fillId="19" borderId="3" xfId="0" applyFill="1" applyBorder="1" applyAlignment="1">
      <alignment horizontal="center"/>
    </xf>
    <xf numFmtId="0" fontId="1" fillId="21" borderId="6" xfId="13" applyFill="1" applyBorder="1" applyAlignment="1">
      <alignment horizontal="center"/>
    </xf>
    <xf numFmtId="0" fontId="1" fillId="21" borderId="3" xfId="13" applyFill="1" applyBorder="1" applyAlignment="1">
      <alignment horizontal="center"/>
    </xf>
    <xf numFmtId="0" fontId="32" fillId="0" borderId="11" xfId="11" applyFont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24" fillId="5" borderId="0" xfId="10" applyFill="1"/>
    <xf numFmtId="0" fontId="5" fillId="22" borderId="3" xfId="0" applyFont="1" applyFill="1" applyBorder="1"/>
    <xf numFmtId="0" fontId="34" fillId="22" borderId="3" xfId="0" applyFont="1" applyFill="1" applyBorder="1"/>
    <xf numFmtId="0" fontId="0" fillId="0" borderId="0" xfId="0" applyAlignment="1">
      <alignment wrapText="1"/>
    </xf>
    <xf numFmtId="0" fontId="35" fillId="0" borderId="0" xfId="0" applyFont="1"/>
    <xf numFmtId="0" fontId="2" fillId="18" borderId="3" xfId="9" applyFill="1" applyBorder="1" applyAlignment="1">
      <alignment horizontal="center" vertical="center"/>
    </xf>
    <xf numFmtId="0" fontId="2" fillId="23" borderId="3" xfId="9" applyFill="1" applyBorder="1" applyAlignment="1">
      <alignment horizontal="center" vertical="center"/>
    </xf>
    <xf numFmtId="0" fontId="1" fillId="4" borderId="3" xfId="15" applyFill="1" applyBorder="1" applyAlignment="1">
      <alignment horizontal="center" vertical="center"/>
    </xf>
    <xf numFmtId="0" fontId="36" fillId="0" borderId="0" xfId="0" applyFont="1"/>
    <xf numFmtId="0" fontId="24" fillId="4" borderId="3" xfId="10" applyFill="1" applyBorder="1" applyAlignment="1">
      <alignment horizontal="center" vertical="center"/>
    </xf>
    <xf numFmtId="0" fontId="0" fillId="4" borderId="3" xfId="2" applyFont="1" applyFill="1" applyBorder="1"/>
    <xf numFmtId="0" fontId="15" fillId="18" borderId="1" xfId="6" applyFill="1"/>
    <xf numFmtId="0" fontId="17" fillId="23" borderId="9" xfId="0" applyFont="1" applyFill="1" applyBorder="1" applyAlignment="1">
      <alignment horizontal="center" vertical="center"/>
    </xf>
    <xf numFmtId="0" fontId="17" fillId="23" borderId="7" xfId="0" applyFont="1" applyFill="1" applyBorder="1" applyAlignment="1">
      <alignment horizontal="center" vertical="center"/>
    </xf>
    <xf numFmtId="0" fontId="26" fillId="23" borderId="0" xfId="10" applyFont="1" applyFill="1"/>
    <xf numFmtId="0" fontId="1" fillId="4" borderId="3" xfId="13" applyFill="1" applyBorder="1"/>
  </cellXfs>
  <cellStyles count="16">
    <cellStyle name="20% - Accent2" xfId="13" builtinId="34"/>
    <cellStyle name="40% - Accent3" xfId="9" builtinId="39"/>
    <cellStyle name="40% - Accent6" xfId="15" builtinId="51"/>
    <cellStyle name="Accent1" xfId="12" builtinId="29"/>
    <cellStyle name="Accent2" xfId="7" builtinId="33"/>
    <cellStyle name="Accent4" xfId="14" builtinId="41"/>
    <cellStyle name="Bad" xfId="10" builtinId="27"/>
    <cellStyle name="Calculation" xfId="1" builtinId="22"/>
    <cellStyle name="Comma" xfId="3" builtinId="3"/>
    <cellStyle name="Good" xfId="4" builtinId="26"/>
    <cellStyle name="Heading 1" xfId="11" builtinId="16"/>
    <cellStyle name="Input" xfId="6" builtinId="20"/>
    <cellStyle name="Neutral" xfId="5" builtinId="28"/>
    <cellStyle name="Normal" xfId="0" builtinId="0"/>
    <cellStyle name="Normal 2" xfId="8"/>
    <cellStyle name="Note" xfId="2" builtinId="1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47625</xdr:rowOff>
    </xdr:from>
    <xdr:to>
      <xdr:col>6</xdr:col>
      <xdr:colOff>514349</xdr:colOff>
      <xdr:row>13</xdr:row>
      <xdr:rowOff>19050</xdr:rowOff>
    </xdr:to>
    <xdr:sp macro="" textlink="">
      <xdr:nvSpPr>
        <xdr:cNvPr id="2" name="TextBox 1"/>
        <xdr:cNvSpPr txBox="1"/>
      </xdr:nvSpPr>
      <xdr:spPr>
        <a:xfrm>
          <a:off x="114299" y="762000"/>
          <a:ext cx="4400550" cy="187642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wrap="square" rtlCol="0" anchor="t"/>
        <a:lstStyle/>
        <a:p>
          <a:r>
            <a:rPr lang="en-US" sz="1400" b="1">
              <a:solidFill>
                <a:schemeClr val="tx1"/>
              </a:solidFill>
            </a:rPr>
            <a:t>a) given f(x)</a:t>
          </a:r>
          <a:r>
            <a:rPr lang="en-US" sz="1400" b="1" baseline="0">
              <a:solidFill>
                <a:schemeClr val="tx1"/>
              </a:solidFill>
            </a:rPr>
            <a:t> = x^3-3, </a:t>
          </a:r>
        </a:p>
        <a:p>
          <a:r>
            <a:rPr lang="en-US" sz="1400" b="1" baseline="0">
              <a:solidFill>
                <a:schemeClr val="tx1"/>
              </a:solidFill>
            </a:rPr>
            <a:t>finsd out the approximate initial bounds for the function to approximate the root ..</a:t>
          </a:r>
        </a:p>
        <a:p>
          <a:r>
            <a:rPr lang="en-US" sz="1400" b="1" baseline="0">
              <a:solidFill>
                <a:schemeClr val="tx1"/>
              </a:solidFill>
            </a:rPr>
            <a:t>b) find ot the approximated root of given function using false position technique.</a:t>
          </a:r>
        </a:p>
        <a:p>
          <a:r>
            <a:rPr lang="en-US" sz="1400" b="1" baseline="0">
              <a:solidFill>
                <a:schemeClr val="tx1"/>
              </a:solidFill>
            </a:rPr>
            <a:t>c) find out theaccuracy of the method based on the following condition ,</a:t>
          </a:r>
        </a:p>
        <a:p>
          <a:r>
            <a:rPr lang="en-US" sz="1400" b="1" baseline="0">
              <a:solidFill>
                <a:schemeClr val="tx1"/>
              </a:solidFill>
            </a:rPr>
            <a:t>Er&lt;Es, Where Es=0.001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47624</xdr:colOff>
      <xdr:row>4</xdr:row>
      <xdr:rowOff>38100</xdr:rowOff>
    </xdr:from>
    <xdr:to>
      <xdr:col>10</xdr:col>
      <xdr:colOff>561975</xdr:colOff>
      <xdr:row>7</xdr:row>
      <xdr:rowOff>66675</xdr:rowOff>
    </xdr:to>
    <xdr:sp macro="" textlink="">
      <xdr:nvSpPr>
        <xdr:cNvPr id="3" name="TextBox 2"/>
        <xdr:cNvSpPr txBox="1"/>
      </xdr:nvSpPr>
      <xdr:spPr>
        <a:xfrm>
          <a:off x="6829424" y="942975"/>
          <a:ext cx="1123951" cy="60007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(1,2)  are the initial roots of the equation.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2</xdr:row>
      <xdr:rowOff>9525</xdr:rowOff>
    </xdr:from>
    <xdr:to>
      <xdr:col>5</xdr:col>
      <xdr:colOff>609599</xdr:colOff>
      <xdr:row>12</xdr:row>
      <xdr:rowOff>123825</xdr:rowOff>
    </xdr:to>
    <xdr:sp macro="" textlink="">
      <xdr:nvSpPr>
        <xdr:cNvPr id="2" name="TextBox 1"/>
        <xdr:cNvSpPr txBox="1"/>
      </xdr:nvSpPr>
      <xdr:spPr>
        <a:xfrm>
          <a:off x="104774" y="533400"/>
          <a:ext cx="3667125" cy="2019300"/>
        </a:xfrm>
        <a:prstGeom prst="rect">
          <a:avLst/>
        </a:prstGeom>
        <a:solidFill>
          <a:schemeClr val="bg1">
            <a:lumMod val="95000"/>
          </a:schemeClr>
        </a:solidFill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/>
            <a:t>a) given f(x)</a:t>
          </a:r>
          <a:r>
            <a:rPr lang="en-US" sz="1400" b="1" baseline="0"/>
            <a:t> = x^3-3, </a:t>
          </a:r>
        </a:p>
        <a:p>
          <a:r>
            <a:rPr lang="en-US" sz="1400" b="1" baseline="0"/>
            <a:t>find out the approximate initial bounds for the function to approximate the root ..</a:t>
          </a:r>
        </a:p>
        <a:p>
          <a:r>
            <a:rPr lang="en-US" sz="1400" b="1" baseline="0"/>
            <a:t>b) find ot the approximated root of given function using false position technique.</a:t>
          </a:r>
        </a:p>
        <a:p>
          <a:r>
            <a:rPr lang="en-US" sz="1400" b="1" baseline="0"/>
            <a:t>c) find out theaccuracy of the method based on the following condition ,</a:t>
          </a:r>
        </a:p>
        <a:p>
          <a:r>
            <a:rPr lang="en-US" sz="1400" b="1" baseline="0"/>
            <a:t>Er&lt;Es, Where Es=0.001</a:t>
          </a:r>
          <a:endParaRPr lang="en-US" sz="1400" b="1"/>
        </a:p>
      </xdr:txBody>
    </xdr:sp>
    <xdr:clientData/>
  </xdr:twoCellAnchor>
  <xdr:twoCellAnchor>
    <xdr:from>
      <xdr:col>6</xdr:col>
      <xdr:colOff>85724</xdr:colOff>
      <xdr:row>10</xdr:row>
      <xdr:rowOff>76200</xdr:rowOff>
    </xdr:from>
    <xdr:to>
      <xdr:col>8</xdr:col>
      <xdr:colOff>180974</xdr:colOff>
      <xdr:row>13</xdr:row>
      <xdr:rowOff>114300</xdr:rowOff>
    </xdr:to>
    <xdr:sp macro="" textlink="">
      <xdr:nvSpPr>
        <xdr:cNvPr id="3" name="TextBox 2"/>
        <xdr:cNvSpPr txBox="1"/>
      </xdr:nvSpPr>
      <xdr:spPr>
        <a:xfrm>
          <a:off x="3952874" y="2124075"/>
          <a:ext cx="1285875" cy="6096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1"/>
            <a:t>(1,2)  are the initial roots of the equation.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38100</xdr:rowOff>
    </xdr:from>
    <xdr:to>
      <xdr:col>10</xdr:col>
      <xdr:colOff>10351</xdr:colOff>
      <xdr:row>36</xdr:row>
      <xdr:rowOff>19526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467100"/>
          <a:ext cx="5915851" cy="3410426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17</xdr:row>
      <xdr:rowOff>66675</xdr:rowOff>
    </xdr:from>
    <xdr:to>
      <xdr:col>12</xdr:col>
      <xdr:colOff>58168</xdr:colOff>
      <xdr:row>35</xdr:row>
      <xdr:rowOff>19522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305175"/>
          <a:ext cx="7297168" cy="3381847"/>
        </a:xfrm>
        <a:prstGeom prst="rect">
          <a:avLst/>
        </a:prstGeom>
        <a:ln>
          <a:solidFill>
            <a:schemeClr val="accent1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15</xdr:row>
      <xdr:rowOff>66675</xdr:rowOff>
    </xdr:from>
    <xdr:to>
      <xdr:col>6</xdr:col>
      <xdr:colOff>410120</xdr:colOff>
      <xdr:row>26</xdr:row>
      <xdr:rowOff>114599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924175"/>
          <a:ext cx="3905795" cy="2143424"/>
        </a:xfrm>
        <a:prstGeom prst="rect">
          <a:avLst/>
        </a:prstGeom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10:D18" totalsRowShown="0" headerRowDxfId="11" dataDxfId="10">
  <autoFilter ref="A10:D18"/>
  <tableColumns count="4">
    <tableColumn id="1" name="iteration" dataDxfId="9"/>
    <tableColumn id="2" name="x" dataDxfId="8">
      <calculatedColumnFormula>(-1 + 2*C10 - 3*D10)/5</calculatedColumnFormula>
    </tableColumn>
    <tableColumn id="3" name="y" dataDxfId="7">
      <calculatedColumnFormula>(2 + 3*B10 - D10)/9</calculatedColumnFormula>
    </tableColumn>
    <tableColumn id="4" name="z" dataDxfId="6">
      <calculatedColumnFormula>(-3+2*B10-C10)/7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2:E18" totalsRowShown="0" headerRowDxfId="5" dataDxfId="4">
  <autoFilter ref="B12:E18"/>
  <tableColumns count="4">
    <tableColumn id="1" name="iteration" dataDxfId="3"/>
    <tableColumn id="2" name="x" dataDxfId="2">
      <calculatedColumnFormula>(-1 + 2*D12 - 3*E12)/5</calculatedColumnFormula>
    </tableColumn>
    <tableColumn id="3" name="y" dataDxfId="1">
      <calculatedColumnFormula>(2 + 3*C12 - E12)/9</calculatedColumnFormula>
    </tableColumn>
    <tableColumn id="4" name="z" dataDxfId="0">
      <calculatedColumnFormula>(-3+2*C12-D12)/7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112"/>
  <sheetViews>
    <sheetView tabSelected="1" zoomScaleNormal="100" workbookViewId="0">
      <selection activeCell="I15" sqref="I15"/>
    </sheetView>
  </sheetViews>
  <sheetFormatPr defaultRowHeight="15" x14ac:dyDescent="0.25"/>
  <cols>
    <col min="3" max="3" width="9.140625" customWidth="1"/>
    <col min="4" max="4" width="13.28515625" customWidth="1"/>
    <col min="5" max="5" width="10.140625" customWidth="1"/>
    <col min="6" max="6" width="22.5703125" customWidth="1"/>
    <col min="7" max="7" width="11.140625" customWidth="1"/>
    <col min="8" max="8" width="17.5703125" customWidth="1"/>
    <col min="9" max="9" width="13" customWidth="1"/>
    <col min="10" max="10" width="17.140625" customWidth="1"/>
    <col min="13" max="13" width="20.140625" customWidth="1"/>
    <col min="19" max="20" width="13" customWidth="1"/>
    <col min="21" max="21" width="17" customWidth="1"/>
  </cols>
  <sheetData>
    <row r="2" spans="3:21" ht="26.25" customHeight="1" thickBot="1" x14ac:dyDescent="0.45">
      <c r="D2" s="55" t="s">
        <v>11</v>
      </c>
      <c r="E2" s="52"/>
      <c r="F2" s="52"/>
    </row>
    <row r="3" spans="3:21" ht="15" customHeight="1" thickTop="1" x14ac:dyDescent="0.25"/>
    <row r="4" spans="3:21" x14ac:dyDescent="0.25">
      <c r="H4" s="1" t="s">
        <v>33</v>
      </c>
      <c r="I4" s="61" t="s">
        <v>16</v>
      </c>
      <c r="T4" s="1" t="s">
        <v>33</v>
      </c>
      <c r="U4" s="61" t="s">
        <v>32</v>
      </c>
    </row>
    <row r="5" spans="3:21" x14ac:dyDescent="0.25">
      <c r="H5" s="1">
        <v>0</v>
      </c>
      <c r="I5" s="1">
        <f>H5^3-3</f>
        <v>-3</v>
      </c>
      <c r="T5" s="1">
        <v>0</v>
      </c>
      <c r="U5" s="1">
        <f>(T5^4)-T5 - 10</f>
        <v>-10</v>
      </c>
    </row>
    <row r="6" spans="3:21" x14ac:dyDescent="0.25">
      <c r="H6" s="21">
        <v>1</v>
      </c>
      <c r="I6" s="21">
        <f>H6^3-3</f>
        <v>-2</v>
      </c>
      <c r="T6" s="20">
        <v>1</v>
      </c>
      <c r="U6" s="20">
        <f t="shared" ref="U6:U9" si="0">(T6^4)-T6 - 10</f>
        <v>-10</v>
      </c>
    </row>
    <row r="7" spans="3:21" x14ac:dyDescent="0.25">
      <c r="H7" s="21">
        <v>2</v>
      </c>
      <c r="I7" s="21">
        <f>H7^3-3</f>
        <v>5</v>
      </c>
      <c r="T7" s="20">
        <v>2</v>
      </c>
      <c r="U7" s="20">
        <f t="shared" si="0"/>
        <v>4</v>
      </c>
    </row>
    <row r="8" spans="3:21" x14ac:dyDescent="0.25">
      <c r="H8" s="1">
        <v>3</v>
      </c>
      <c r="I8" s="1">
        <f>H8^3-3</f>
        <v>24</v>
      </c>
      <c r="T8" s="1">
        <v>3</v>
      </c>
      <c r="U8" s="1">
        <f t="shared" si="0"/>
        <v>68</v>
      </c>
    </row>
    <row r="9" spans="3:21" x14ac:dyDescent="0.25">
      <c r="H9" s="1">
        <v>4</v>
      </c>
      <c r="I9" s="1">
        <f>H9^3-3</f>
        <v>61</v>
      </c>
      <c r="T9" s="1">
        <v>4</v>
      </c>
      <c r="U9" s="1">
        <f t="shared" si="0"/>
        <v>242</v>
      </c>
    </row>
    <row r="10" spans="3:21" x14ac:dyDescent="0.25">
      <c r="T10" s="11"/>
      <c r="U10" s="11"/>
    </row>
    <row r="11" spans="3:21" x14ac:dyDescent="0.25">
      <c r="T11" s="13"/>
      <c r="U11" s="13"/>
    </row>
    <row r="12" spans="3:21" x14ac:dyDescent="0.25">
      <c r="T12" s="11"/>
      <c r="U12" s="11"/>
    </row>
    <row r="13" spans="3:21" x14ac:dyDescent="0.25">
      <c r="T13" s="5"/>
      <c r="U13" s="5"/>
    </row>
    <row r="14" spans="3:21" x14ac:dyDescent="0.25">
      <c r="T14" s="5"/>
      <c r="U14" s="5"/>
    </row>
    <row r="16" spans="3:21" x14ac:dyDescent="0.25">
      <c r="C16" s="58" t="s">
        <v>7</v>
      </c>
      <c r="D16" s="58"/>
      <c r="N16" s="58" t="s">
        <v>32</v>
      </c>
      <c r="O16" s="58"/>
    </row>
    <row r="17" spans="3:22" x14ac:dyDescent="0.25">
      <c r="V17" s="45" t="s">
        <v>34</v>
      </c>
    </row>
    <row r="18" spans="3:22" ht="18.75" x14ac:dyDescent="0.25">
      <c r="C18" s="6" t="s">
        <v>20</v>
      </c>
      <c r="D18" s="7" t="s">
        <v>1</v>
      </c>
      <c r="E18" s="7" t="s">
        <v>2</v>
      </c>
      <c r="F18" s="7" t="s">
        <v>3</v>
      </c>
      <c r="G18" s="7" t="s">
        <v>4</v>
      </c>
      <c r="H18" s="7" t="s">
        <v>13</v>
      </c>
      <c r="I18" s="7" t="s">
        <v>14</v>
      </c>
      <c r="J18" s="7" t="s">
        <v>15</v>
      </c>
      <c r="K18" s="7" t="s">
        <v>10</v>
      </c>
      <c r="N18" s="6" t="s">
        <v>12</v>
      </c>
      <c r="O18" s="7" t="s">
        <v>1</v>
      </c>
      <c r="P18" s="7" t="s">
        <v>2</v>
      </c>
      <c r="Q18" s="7" t="s">
        <v>3</v>
      </c>
      <c r="R18" s="7" t="s">
        <v>4</v>
      </c>
      <c r="S18" s="7" t="s">
        <v>13</v>
      </c>
      <c r="T18" s="7" t="s">
        <v>14</v>
      </c>
      <c r="U18" s="7" t="s">
        <v>15</v>
      </c>
      <c r="V18" s="7" t="s">
        <v>10</v>
      </c>
    </row>
    <row r="19" spans="3:22" ht="15" customHeight="1" x14ac:dyDescent="0.25">
      <c r="C19" s="2">
        <v>1</v>
      </c>
      <c r="D19" s="2">
        <v>1</v>
      </c>
      <c r="E19" s="2">
        <v>2</v>
      </c>
      <c r="F19" s="2">
        <f>(D19^3-3)</f>
        <v>-2</v>
      </c>
      <c r="G19" s="2">
        <f>(E19^3-3)</f>
        <v>5</v>
      </c>
      <c r="H19" s="2">
        <f>((D19+E19)/2)</f>
        <v>1.5</v>
      </c>
      <c r="I19" s="2">
        <f>(H19^3-3)</f>
        <v>0.375</v>
      </c>
      <c r="J19" s="2">
        <f>(F19*I19)</f>
        <v>-0.75</v>
      </c>
      <c r="K19" s="3"/>
      <c r="N19" s="2">
        <v>1</v>
      </c>
      <c r="O19" s="2">
        <v>1</v>
      </c>
      <c r="P19" s="2">
        <v>2</v>
      </c>
      <c r="Q19" s="2">
        <f>(O19^4)-O19-10</f>
        <v>-10</v>
      </c>
      <c r="R19" s="2">
        <f>(P19^4)-P19-10</f>
        <v>4</v>
      </c>
      <c r="S19" s="2">
        <f>((O19+P19)/2)</f>
        <v>1.5</v>
      </c>
      <c r="T19" s="2">
        <f>(S19^4)-S19-10</f>
        <v>-6.4375</v>
      </c>
      <c r="U19" s="2">
        <f>(Q19*T19)</f>
        <v>64.375</v>
      </c>
      <c r="V19" s="3"/>
    </row>
    <row r="20" spans="3:22" ht="15.75" x14ac:dyDescent="0.25">
      <c r="C20" s="2">
        <f>(C19+1)</f>
        <v>2</v>
      </c>
      <c r="D20" s="2">
        <f>IF(J19&lt;0,D19,H19)</f>
        <v>1</v>
      </c>
      <c r="E20" s="2">
        <f>IF(J19&lt;0,H19,E19)</f>
        <v>1.5</v>
      </c>
      <c r="F20" s="2">
        <f>IF(K19&lt;0,J19,F19)</f>
        <v>-2</v>
      </c>
      <c r="G20" s="2">
        <f>(E20^3-3)</f>
        <v>0.375</v>
      </c>
      <c r="H20" s="2">
        <f>((D20+E20)/2)</f>
        <v>1.25</v>
      </c>
      <c r="I20" s="2">
        <f>(H20^3-3)</f>
        <v>-1.046875</v>
      </c>
      <c r="J20" s="2">
        <f>(F20*I20)</f>
        <v>2.09375</v>
      </c>
      <c r="K20" s="56" t="b">
        <f>ABS((H20-H19)/H20)&lt;0.001</f>
        <v>0</v>
      </c>
      <c r="N20" s="2">
        <f>(N19+1)</f>
        <v>2</v>
      </c>
      <c r="O20" s="2">
        <f>IF(U19&lt;0,O19,S19)</f>
        <v>1.5</v>
      </c>
      <c r="P20" s="2">
        <f>IF(U19&lt;0,S19,P19)</f>
        <v>2</v>
      </c>
      <c r="Q20" s="2">
        <f t="shared" ref="Q20:Q28" si="1">IF(V19&lt;0,U19,Q19)</f>
        <v>-10</v>
      </c>
      <c r="R20" s="2">
        <f t="shared" ref="R20:R28" si="2">(P20^4)-P20-10</f>
        <v>4</v>
      </c>
      <c r="S20" s="2">
        <f>((O20+P20)/2)</f>
        <v>1.75</v>
      </c>
      <c r="T20" s="2">
        <f t="shared" ref="T20:T28" si="3">(S20^4)-S20-10</f>
        <v>-2.37109375</v>
      </c>
      <c r="U20" s="2">
        <f>(Q20*T20)</f>
        <v>23.7109375</v>
      </c>
      <c r="V20" s="57" t="b">
        <f>ABS((S20-S19)/S20)&lt;0.001</f>
        <v>0</v>
      </c>
    </row>
    <row r="21" spans="3:22" ht="15.75" x14ac:dyDescent="0.25">
      <c r="C21" s="2">
        <f t="shared" ref="C21:C28" si="4">(C20+1)</f>
        <v>3</v>
      </c>
      <c r="D21" s="2">
        <f t="shared" ref="D21:D26" si="5">IF(J20&lt;0,D20,H20)</f>
        <v>1.25</v>
      </c>
      <c r="E21" s="2">
        <f t="shared" ref="E21:E28" si="6">IF(J20&lt;0,H20,E20)</f>
        <v>1.5</v>
      </c>
      <c r="F21" s="2">
        <f t="shared" ref="F21:F28" si="7">IF(K20&lt;0,J20,F20)</f>
        <v>-2</v>
      </c>
      <c r="G21" s="2">
        <f t="shared" ref="G21:G28" si="8">(E21^3-3)</f>
        <v>0.375</v>
      </c>
      <c r="H21" s="2">
        <f t="shared" ref="H21:H26" si="9">((D21+E21)/2)</f>
        <v>1.375</v>
      </c>
      <c r="I21" s="2">
        <f t="shared" ref="I21:I28" si="10">(H21^3-3)</f>
        <v>-0.400390625</v>
      </c>
      <c r="J21" s="2">
        <f t="shared" ref="J21:J28" si="11">(F21*I21)</f>
        <v>0.80078125</v>
      </c>
      <c r="K21" s="56" t="b">
        <f t="shared" ref="K21:K27" si="12">ABS((H21-H20)/H21)&lt;0.001</f>
        <v>0</v>
      </c>
      <c r="N21" s="2">
        <f t="shared" ref="N21:N28" si="13">(N20+1)</f>
        <v>3</v>
      </c>
      <c r="O21" s="2">
        <f t="shared" ref="O21:O28" si="14">IF(U20&lt;0,O20,S20)</f>
        <v>1.75</v>
      </c>
      <c r="P21" s="2">
        <f t="shared" ref="P21:P28" si="15">IF(U20&lt;0,S20,P20)</f>
        <v>2</v>
      </c>
      <c r="Q21" s="2">
        <f t="shared" si="1"/>
        <v>-10</v>
      </c>
      <c r="R21" s="2">
        <f t="shared" si="2"/>
        <v>4</v>
      </c>
      <c r="S21" s="2">
        <f t="shared" ref="S21:S28" si="16">((O21+P21)/2)</f>
        <v>1.875</v>
      </c>
      <c r="T21" s="2">
        <f t="shared" si="3"/>
        <v>0.484619140625</v>
      </c>
      <c r="U21" s="2">
        <f t="shared" ref="U21:U28" si="17">(Q21*T21)</f>
        <v>-4.84619140625</v>
      </c>
      <c r="V21" s="57" t="b">
        <f t="shared" ref="V21:V27" si="18">ABS((S21-S20)/S21)&lt;0.001</f>
        <v>0</v>
      </c>
    </row>
    <row r="22" spans="3:22" ht="15.75" x14ac:dyDescent="0.25">
      <c r="C22" s="2">
        <f t="shared" si="4"/>
        <v>4</v>
      </c>
      <c r="D22" s="2">
        <f t="shared" si="5"/>
        <v>1.375</v>
      </c>
      <c r="E22" s="2">
        <f t="shared" si="6"/>
        <v>1.5</v>
      </c>
      <c r="F22" s="2">
        <f t="shared" si="7"/>
        <v>-2</v>
      </c>
      <c r="G22" s="2">
        <f t="shared" si="8"/>
        <v>0.375</v>
      </c>
      <c r="H22" s="2">
        <f t="shared" si="9"/>
        <v>1.4375</v>
      </c>
      <c r="I22" s="2">
        <f t="shared" si="10"/>
        <v>-2.9541015625E-2</v>
      </c>
      <c r="J22" s="2">
        <f t="shared" si="11"/>
        <v>5.908203125E-2</v>
      </c>
      <c r="K22" s="56" t="b">
        <f t="shared" si="12"/>
        <v>0</v>
      </c>
      <c r="N22" s="2">
        <f t="shared" si="13"/>
        <v>4</v>
      </c>
      <c r="O22" s="2">
        <f t="shared" si="14"/>
        <v>1.75</v>
      </c>
      <c r="P22" s="2">
        <f t="shared" si="15"/>
        <v>1.875</v>
      </c>
      <c r="Q22" s="2">
        <f t="shared" si="1"/>
        <v>-10</v>
      </c>
      <c r="R22" s="2">
        <f t="shared" si="2"/>
        <v>0.484619140625</v>
      </c>
      <c r="S22" s="2">
        <f t="shared" si="16"/>
        <v>1.8125</v>
      </c>
      <c r="T22" s="2">
        <f t="shared" si="3"/>
        <v>-1.0202484130859375</v>
      </c>
      <c r="U22" s="2">
        <f t="shared" si="17"/>
        <v>10.202484130859375</v>
      </c>
      <c r="V22" s="57" t="b">
        <f t="shared" si="18"/>
        <v>0</v>
      </c>
    </row>
    <row r="23" spans="3:22" ht="15.75" x14ac:dyDescent="0.25">
      <c r="C23" s="2">
        <f t="shared" si="4"/>
        <v>5</v>
      </c>
      <c r="D23" s="2">
        <f t="shared" si="5"/>
        <v>1.4375</v>
      </c>
      <c r="E23" s="2">
        <f t="shared" si="6"/>
        <v>1.5</v>
      </c>
      <c r="F23" s="2">
        <f t="shared" si="7"/>
        <v>-2</v>
      </c>
      <c r="G23" s="2">
        <f t="shared" si="8"/>
        <v>0.375</v>
      </c>
      <c r="H23" s="2">
        <f t="shared" si="9"/>
        <v>1.46875</v>
      </c>
      <c r="I23" s="2">
        <f t="shared" si="10"/>
        <v>0.168426513671875</v>
      </c>
      <c r="J23" s="2">
        <f t="shared" si="11"/>
        <v>-0.33685302734375</v>
      </c>
      <c r="K23" s="56" t="b">
        <f t="shared" si="12"/>
        <v>0</v>
      </c>
      <c r="N23" s="2">
        <f t="shared" si="13"/>
        <v>5</v>
      </c>
      <c r="O23" s="2">
        <f t="shared" si="14"/>
        <v>1.8125</v>
      </c>
      <c r="P23" s="2">
        <f t="shared" si="15"/>
        <v>1.875</v>
      </c>
      <c r="Q23" s="2">
        <f t="shared" si="1"/>
        <v>-10</v>
      </c>
      <c r="R23" s="2">
        <f t="shared" si="2"/>
        <v>0.484619140625</v>
      </c>
      <c r="S23" s="2">
        <f t="shared" si="16"/>
        <v>1.84375</v>
      </c>
      <c r="T23" s="2">
        <f t="shared" si="3"/>
        <v>-0.28773403167724609</v>
      </c>
      <c r="U23" s="2">
        <f t="shared" si="17"/>
        <v>2.8773403167724609</v>
      </c>
      <c r="V23" s="57" t="b">
        <f t="shared" si="18"/>
        <v>0</v>
      </c>
    </row>
    <row r="24" spans="3:22" ht="15.75" x14ac:dyDescent="0.25">
      <c r="C24" s="2">
        <f t="shared" si="4"/>
        <v>6</v>
      </c>
      <c r="D24" s="2">
        <f t="shared" si="5"/>
        <v>1.4375</v>
      </c>
      <c r="E24" s="2">
        <f t="shared" si="6"/>
        <v>1.46875</v>
      </c>
      <c r="F24" s="2">
        <f t="shared" si="7"/>
        <v>-2</v>
      </c>
      <c r="G24" s="2">
        <f t="shared" si="8"/>
        <v>0.168426513671875</v>
      </c>
      <c r="H24" s="2">
        <f t="shared" si="9"/>
        <v>1.453125</v>
      </c>
      <c r="I24" s="2">
        <f t="shared" si="10"/>
        <v>6.8378448486328125E-2</v>
      </c>
      <c r="J24" s="2">
        <f t="shared" si="11"/>
        <v>-0.13675689697265625</v>
      </c>
      <c r="K24" s="56" t="b">
        <f t="shared" si="12"/>
        <v>0</v>
      </c>
      <c r="N24" s="2">
        <f t="shared" si="13"/>
        <v>6</v>
      </c>
      <c r="O24" s="2">
        <f t="shared" si="14"/>
        <v>1.84375</v>
      </c>
      <c r="P24" s="2">
        <f t="shared" si="15"/>
        <v>1.875</v>
      </c>
      <c r="Q24" s="2">
        <f t="shared" si="1"/>
        <v>-10</v>
      </c>
      <c r="R24" s="2">
        <f t="shared" si="2"/>
        <v>0.484619140625</v>
      </c>
      <c r="S24" s="2">
        <f t="shared" si="16"/>
        <v>1.859375</v>
      </c>
      <c r="T24" s="2">
        <f t="shared" si="3"/>
        <v>9.3378126621246338E-2</v>
      </c>
      <c r="U24" s="2">
        <f t="shared" si="17"/>
        <v>-0.93378126621246338</v>
      </c>
      <c r="V24" s="57" t="b">
        <f t="shared" si="18"/>
        <v>0</v>
      </c>
    </row>
    <row r="25" spans="3:22" ht="17.25" customHeight="1" x14ac:dyDescent="0.25">
      <c r="C25" s="2">
        <f t="shared" si="4"/>
        <v>7</v>
      </c>
      <c r="D25" s="2">
        <f t="shared" si="5"/>
        <v>1.4375</v>
      </c>
      <c r="E25" s="2">
        <f t="shared" si="6"/>
        <v>1.453125</v>
      </c>
      <c r="F25" s="2">
        <f t="shared" si="7"/>
        <v>-2</v>
      </c>
      <c r="G25" s="2">
        <f t="shared" si="8"/>
        <v>6.8378448486328125E-2</v>
      </c>
      <c r="H25" s="2">
        <f t="shared" si="9"/>
        <v>1.4453125</v>
      </c>
      <c r="I25" s="2">
        <f t="shared" si="10"/>
        <v>1.9154071807861328E-2</v>
      </c>
      <c r="J25" s="2">
        <f t="shared" si="11"/>
        <v>-3.8308143615722656E-2</v>
      </c>
      <c r="K25" s="56" t="b">
        <f t="shared" si="12"/>
        <v>0</v>
      </c>
      <c r="N25" s="2">
        <f t="shared" si="13"/>
        <v>7</v>
      </c>
      <c r="O25" s="2">
        <f t="shared" si="14"/>
        <v>1.84375</v>
      </c>
      <c r="P25" s="2">
        <f t="shared" si="15"/>
        <v>1.859375</v>
      </c>
      <c r="Q25" s="2">
        <f t="shared" si="1"/>
        <v>-10</v>
      </c>
      <c r="R25" s="2">
        <f t="shared" si="2"/>
        <v>9.3378126621246338E-2</v>
      </c>
      <c r="S25" s="2">
        <f t="shared" si="16"/>
        <v>1.8515625</v>
      </c>
      <c r="T25" s="2">
        <f t="shared" si="3"/>
        <v>-9.843343123793602E-2</v>
      </c>
      <c r="U25" s="2">
        <f t="shared" si="17"/>
        <v>0.9843343123793602</v>
      </c>
      <c r="V25" s="57" t="b">
        <f t="shared" si="18"/>
        <v>0</v>
      </c>
    </row>
    <row r="26" spans="3:22" ht="15.75" x14ac:dyDescent="0.25">
      <c r="C26" s="2">
        <f t="shared" si="4"/>
        <v>8</v>
      </c>
      <c r="D26" s="2">
        <f t="shared" si="5"/>
        <v>1.4375</v>
      </c>
      <c r="E26" s="2">
        <f t="shared" si="6"/>
        <v>1.4453125</v>
      </c>
      <c r="F26" s="2">
        <f t="shared" si="7"/>
        <v>-2</v>
      </c>
      <c r="G26" s="2">
        <f t="shared" si="8"/>
        <v>1.9154071807861328E-2</v>
      </c>
      <c r="H26" s="2">
        <f t="shared" si="9"/>
        <v>1.44140625</v>
      </c>
      <c r="I26" s="2">
        <f t="shared" si="10"/>
        <v>-5.2594542503356934E-3</v>
      </c>
      <c r="J26" s="2">
        <f t="shared" si="11"/>
        <v>1.0518908500671387E-2</v>
      </c>
      <c r="K26" s="56" t="b">
        <f t="shared" si="12"/>
        <v>0</v>
      </c>
      <c r="N26" s="2">
        <f t="shared" si="13"/>
        <v>8</v>
      </c>
      <c r="O26" s="2">
        <f t="shared" si="14"/>
        <v>1.8515625</v>
      </c>
      <c r="P26" s="2">
        <f t="shared" si="15"/>
        <v>1.859375</v>
      </c>
      <c r="Q26" s="2">
        <f t="shared" si="1"/>
        <v>-10</v>
      </c>
      <c r="R26" s="2">
        <f t="shared" si="2"/>
        <v>9.3378126621246338E-2</v>
      </c>
      <c r="S26" s="2">
        <f t="shared" si="16"/>
        <v>1.85546875</v>
      </c>
      <c r="T26" s="2">
        <f t="shared" si="3"/>
        <v>-2.8428470250219107E-3</v>
      </c>
      <c r="U26" s="2">
        <f t="shared" si="17"/>
        <v>2.8428470250219107E-2</v>
      </c>
      <c r="V26" s="57" t="b">
        <f t="shared" si="18"/>
        <v>0</v>
      </c>
    </row>
    <row r="27" spans="3:22" ht="15.75" x14ac:dyDescent="0.25">
      <c r="C27" s="2">
        <f t="shared" si="4"/>
        <v>9</v>
      </c>
      <c r="D27" s="2">
        <f>IF(J26&lt;0,D26,H26)</f>
        <v>1.44140625</v>
      </c>
      <c r="E27" s="2">
        <f t="shared" si="6"/>
        <v>1.4453125</v>
      </c>
      <c r="F27" s="2">
        <f t="shared" si="7"/>
        <v>-2</v>
      </c>
      <c r="G27" s="2">
        <f t="shared" si="8"/>
        <v>1.9154071807861328E-2</v>
      </c>
      <c r="H27" s="44">
        <f>((D27+E27)/2)</f>
        <v>1.443359375</v>
      </c>
      <c r="I27" s="2">
        <f t="shared" si="10"/>
        <v>6.9307908415794373E-3</v>
      </c>
      <c r="J27" s="2">
        <f t="shared" si="11"/>
        <v>-1.3861581683158875E-2</v>
      </c>
      <c r="K27" s="56" t="b">
        <f t="shared" si="12"/>
        <v>0</v>
      </c>
      <c r="N27" s="2">
        <f t="shared" si="13"/>
        <v>9</v>
      </c>
      <c r="O27" s="2">
        <f t="shared" si="14"/>
        <v>1.85546875</v>
      </c>
      <c r="P27" s="2">
        <f t="shared" si="15"/>
        <v>1.859375</v>
      </c>
      <c r="Q27" s="2">
        <f t="shared" si="1"/>
        <v>-10</v>
      </c>
      <c r="R27" s="2">
        <f t="shared" si="2"/>
        <v>9.3378126621246338E-2</v>
      </c>
      <c r="S27" s="44">
        <f t="shared" si="16"/>
        <v>1.857421875</v>
      </c>
      <c r="T27" s="2">
        <f t="shared" si="3"/>
        <v>4.5188675183453597E-2</v>
      </c>
      <c r="U27" s="2">
        <f t="shared" si="17"/>
        <v>-0.45188675183453597</v>
      </c>
      <c r="V27" s="57" t="b">
        <f t="shared" si="18"/>
        <v>0</v>
      </c>
    </row>
    <row r="28" spans="3:22" ht="17.25" customHeight="1" x14ac:dyDescent="0.25">
      <c r="C28" s="2">
        <f t="shared" si="4"/>
        <v>10</v>
      </c>
      <c r="D28" s="2">
        <f>IF(J27&lt;0,D27,H27)</f>
        <v>1.44140625</v>
      </c>
      <c r="E28" s="4">
        <f t="shared" si="6"/>
        <v>1.443359375</v>
      </c>
      <c r="F28" s="4">
        <f t="shared" si="7"/>
        <v>-2</v>
      </c>
      <c r="G28" s="4">
        <f t="shared" si="8"/>
        <v>6.9307908415794373E-3</v>
      </c>
      <c r="H28" s="44">
        <f>((D28+E28)/2)</f>
        <v>1.4423828125</v>
      </c>
      <c r="I28" s="4">
        <f t="shared" si="10"/>
        <v>8.3154160529375076E-4</v>
      </c>
      <c r="J28" s="4">
        <f t="shared" si="11"/>
        <v>-1.6630832105875015E-3</v>
      </c>
      <c r="K28" s="15" t="b">
        <f t="shared" ref="K21:K28" si="19">ABS((H28-H27)/H28)&lt;0.001</f>
        <v>1</v>
      </c>
      <c r="N28" s="4">
        <f t="shared" si="13"/>
        <v>10</v>
      </c>
      <c r="O28" s="4">
        <f t="shared" si="14"/>
        <v>1.85546875</v>
      </c>
      <c r="P28" s="4">
        <f t="shared" si="15"/>
        <v>1.857421875</v>
      </c>
      <c r="Q28" s="4">
        <f t="shared" si="1"/>
        <v>-10</v>
      </c>
      <c r="R28" s="2">
        <f t="shared" si="2"/>
        <v>4.5188675183453597E-2</v>
      </c>
      <c r="S28" s="44">
        <f t="shared" si="16"/>
        <v>1.8564453125</v>
      </c>
      <c r="T28" s="2">
        <f t="shared" si="3"/>
        <v>2.1153193681129778E-2</v>
      </c>
      <c r="U28" s="4">
        <f t="shared" si="17"/>
        <v>-0.21153193681129778</v>
      </c>
      <c r="V28" s="15" t="b">
        <f t="shared" ref="V21:V28" si="20">ABS((S28-S27)/S28)&lt;0.001</f>
        <v>1</v>
      </c>
    </row>
    <row r="35" spans="3:11" ht="17.25" customHeight="1" x14ac:dyDescent="0.25">
      <c r="C35" s="59" t="s">
        <v>17</v>
      </c>
      <c r="D35" s="60"/>
    </row>
    <row r="37" spans="3:11" ht="18.75" x14ac:dyDescent="0.25">
      <c r="C37" s="6" t="s">
        <v>20</v>
      </c>
      <c r="D37" s="7" t="s">
        <v>1</v>
      </c>
      <c r="E37" s="7" t="s">
        <v>2</v>
      </c>
      <c r="F37" s="7" t="s">
        <v>3</v>
      </c>
      <c r="G37" s="7" t="s">
        <v>4</v>
      </c>
      <c r="H37" s="7" t="s">
        <v>13</v>
      </c>
      <c r="I37" s="7" t="s">
        <v>14</v>
      </c>
      <c r="J37" s="7" t="s">
        <v>15</v>
      </c>
      <c r="K37" s="7" t="s">
        <v>10</v>
      </c>
    </row>
    <row r="38" spans="3:11" ht="15.75" x14ac:dyDescent="0.25">
      <c r="C38" s="2">
        <v>1</v>
      </c>
      <c r="D38" s="2">
        <v>0</v>
      </c>
      <c r="E38" s="2">
        <v>2</v>
      </c>
      <c r="F38" s="2">
        <f>D38^2-SIN(D38)-0.5</f>
        <v>-0.5</v>
      </c>
      <c r="G38" s="2">
        <f>E38^2-SIN(E38)-0.5</f>
        <v>2.5907025731743181</v>
      </c>
      <c r="H38" s="2">
        <f>((D38+E38)/2)</f>
        <v>1</v>
      </c>
      <c r="I38" s="2">
        <f>H38^2-SIN(H38)-0.5</f>
        <v>-0.3414709848078965</v>
      </c>
      <c r="J38" s="2">
        <f>(F38*I38)</f>
        <v>0.17073549240394825</v>
      </c>
      <c r="K38" s="3"/>
    </row>
    <row r="39" spans="3:11" ht="15.75" x14ac:dyDescent="0.25">
      <c r="C39" s="2">
        <f>(C38+1)</f>
        <v>2</v>
      </c>
      <c r="D39" s="2">
        <f>IF(J38&lt;0,D38,H38)</f>
        <v>1</v>
      </c>
      <c r="E39" s="2">
        <f>IF(J38&lt;0,H38,E38)</f>
        <v>2</v>
      </c>
      <c r="F39" s="2">
        <f>IF(K38&lt;0,J38,F38)</f>
        <v>-0.5</v>
      </c>
      <c r="G39" s="2">
        <f t="shared" ref="G39:G45" si="21">E39^2-SIN(E39)-0.5</f>
        <v>2.5907025731743181</v>
      </c>
      <c r="H39" s="2">
        <f>((D39+E39)/2)</f>
        <v>1.5</v>
      </c>
      <c r="I39" s="2">
        <f t="shared" ref="I39:I45" si="22">H39^2-SIN(H39)-0.5</f>
        <v>0.75250501339594544</v>
      </c>
      <c r="J39" s="2">
        <f>(F39*I39)</f>
        <v>-0.37625250669797272</v>
      </c>
      <c r="K39" s="57" t="b">
        <f>ABS((H39-H38)/H39)&lt;0.01</f>
        <v>0</v>
      </c>
    </row>
    <row r="40" spans="3:11" ht="15.75" x14ac:dyDescent="0.25">
      <c r="C40" s="2">
        <f t="shared" ref="C40:C45" si="23">(C39+1)</f>
        <v>3</v>
      </c>
      <c r="D40" s="2">
        <f t="shared" ref="D40:D45" si="24">IF(J39&lt;0,D39,H39)</f>
        <v>1</v>
      </c>
      <c r="E40" s="2">
        <f>IF(J39&lt;0,H39,E39)</f>
        <v>1.5</v>
      </c>
      <c r="F40" s="2">
        <f>IF(K39&lt;0,J39,F39)</f>
        <v>-0.5</v>
      </c>
      <c r="G40" s="2">
        <f t="shared" si="21"/>
        <v>0.75250501339594544</v>
      </c>
      <c r="H40" s="2">
        <f t="shared" ref="H40:H45" si="25">((D40+E40)/2)</f>
        <v>1.25</v>
      </c>
      <c r="I40" s="2">
        <f t="shared" si="22"/>
        <v>0.1135153806444138</v>
      </c>
      <c r="J40" s="2">
        <f t="shared" ref="J40:J45" si="26">(F40*I40)</f>
        <v>-5.67576903222069E-2</v>
      </c>
      <c r="K40" s="57" t="b">
        <f t="shared" ref="K40:K44" si="27">ABS((H40-H39)/H40)&lt;0.01</f>
        <v>0</v>
      </c>
    </row>
    <row r="41" spans="3:11" ht="15.75" x14ac:dyDescent="0.25">
      <c r="C41" s="2">
        <f t="shared" si="23"/>
        <v>4</v>
      </c>
      <c r="D41" s="2">
        <f t="shared" si="24"/>
        <v>1</v>
      </c>
      <c r="E41" s="2">
        <f t="shared" ref="E41:E45" si="28">IF(J40&lt;0,H40,E40)</f>
        <v>1.25</v>
      </c>
      <c r="F41" s="2">
        <f t="shared" ref="F41:F45" si="29">IF(K40&lt;0,J40,F40)</f>
        <v>-0.5</v>
      </c>
      <c r="G41" s="2">
        <f t="shared" si="21"/>
        <v>0.1135153806444138</v>
      </c>
      <c r="H41" s="2">
        <f t="shared" si="25"/>
        <v>1.125</v>
      </c>
      <c r="I41" s="2">
        <f t="shared" si="22"/>
        <v>-0.13664259409909518</v>
      </c>
      <c r="J41" s="2">
        <f t="shared" si="26"/>
        <v>6.8321297049547591E-2</v>
      </c>
      <c r="K41" s="57" t="b">
        <f t="shared" si="27"/>
        <v>0</v>
      </c>
    </row>
    <row r="42" spans="3:11" ht="15.75" x14ac:dyDescent="0.25">
      <c r="C42" s="2">
        <f t="shared" si="23"/>
        <v>5</v>
      </c>
      <c r="D42" s="2">
        <f t="shared" si="24"/>
        <v>1.125</v>
      </c>
      <c r="E42" s="2">
        <f t="shared" si="28"/>
        <v>1.25</v>
      </c>
      <c r="F42" s="2">
        <f t="shared" si="29"/>
        <v>-0.5</v>
      </c>
      <c r="G42" s="2">
        <f t="shared" si="21"/>
        <v>0.1135153806444138</v>
      </c>
      <c r="H42" s="2">
        <f t="shared" si="25"/>
        <v>1.1875</v>
      </c>
      <c r="I42" s="2">
        <f t="shared" si="22"/>
        <v>-1.7280667384867665E-2</v>
      </c>
      <c r="J42" s="2">
        <f t="shared" si="26"/>
        <v>8.6403336924338325E-3</v>
      </c>
      <c r="K42" s="57" t="b">
        <f t="shared" si="27"/>
        <v>0</v>
      </c>
    </row>
    <row r="43" spans="3:11" ht="15.75" x14ac:dyDescent="0.25">
      <c r="C43" s="2">
        <f t="shared" si="23"/>
        <v>6</v>
      </c>
      <c r="D43" s="2">
        <f t="shared" si="24"/>
        <v>1.1875</v>
      </c>
      <c r="E43" s="2">
        <f t="shared" si="28"/>
        <v>1.25</v>
      </c>
      <c r="F43" s="2">
        <f t="shared" si="29"/>
        <v>-0.5</v>
      </c>
      <c r="G43" s="2">
        <f t="shared" si="21"/>
        <v>0.1135153806444138</v>
      </c>
      <c r="H43" s="2">
        <f t="shared" si="25"/>
        <v>1.21875</v>
      </c>
      <c r="I43" s="2">
        <f t="shared" si="22"/>
        <v>4.6682496923240224E-2</v>
      </c>
      <c r="J43" s="2">
        <f t="shared" si="26"/>
        <v>-2.3341248461620112E-2</v>
      </c>
      <c r="K43" s="57" t="b">
        <f t="shared" si="27"/>
        <v>0</v>
      </c>
    </row>
    <row r="44" spans="3:11" ht="15.75" x14ac:dyDescent="0.25">
      <c r="C44" s="2">
        <f t="shared" si="23"/>
        <v>7</v>
      </c>
      <c r="D44" s="2">
        <f t="shared" si="24"/>
        <v>1.1875</v>
      </c>
      <c r="E44" s="2">
        <f t="shared" si="28"/>
        <v>1.21875</v>
      </c>
      <c r="F44" s="2">
        <f t="shared" si="29"/>
        <v>-0.5</v>
      </c>
      <c r="G44" s="2">
        <f t="shared" si="21"/>
        <v>4.6682496923240224E-2</v>
      </c>
      <c r="H44" s="2">
        <f t="shared" si="25"/>
        <v>1.203125</v>
      </c>
      <c r="I44" s="2">
        <f t="shared" si="22"/>
        <v>1.4342864486475815E-2</v>
      </c>
      <c r="J44" s="2">
        <f t="shared" si="26"/>
        <v>-7.1714322432379074E-3</v>
      </c>
      <c r="K44" s="57" t="b">
        <f t="shared" si="27"/>
        <v>0</v>
      </c>
    </row>
    <row r="45" spans="3:11" ht="15.75" x14ac:dyDescent="0.25">
      <c r="C45" s="14">
        <f t="shared" si="23"/>
        <v>8</v>
      </c>
      <c r="D45" s="14">
        <f t="shared" si="24"/>
        <v>1.1875</v>
      </c>
      <c r="E45" s="14">
        <f t="shared" si="28"/>
        <v>1.203125</v>
      </c>
      <c r="F45" s="14">
        <f t="shared" si="29"/>
        <v>-0.5</v>
      </c>
      <c r="G45" s="14">
        <f t="shared" si="21"/>
        <v>1.4342864486475815E-2</v>
      </c>
      <c r="H45" s="44">
        <f t="shared" si="25"/>
        <v>1.1953125</v>
      </c>
      <c r="I45" s="14">
        <f t="shared" si="22"/>
        <v>-1.5583278886688312E-3</v>
      </c>
      <c r="J45" s="14">
        <f t="shared" si="26"/>
        <v>7.791639443344156E-4</v>
      </c>
      <c r="K45" s="15" t="b">
        <f t="shared" ref="K40:K45" si="30">ABS((H45-H44)/H45)&lt;0.01</f>
        <v>1</v>
      </c>
    </row>
    <row r="46" spans="3:11" ht="15" customHeight="1" x14ac:dyDescent="0.25">
      <c r="C46" s="24"/>
      <c r="D46" s="24"/>
      <c r="E46" s="24"/>
      <c r="F46" s="24"/>
      <c r="G46" s="24"/>
      <c r="H46" s="24"/>
      <c r="I46" s="24"/>
      <c r="J46" s="24"/>
      <c r="K46" s="24"/>
    </row>
    <row r="47" spans="3:11" x14ac:dyDescent="0.25">
      <c r="C47" s="24"/>
      <c r="D47" s="24"/>
      <c r="E47" s="24"/>
      <c r="F47" s="24"/>
      <c r="G47" s="24"/>
      <c r="H47" s="24"/>
      <c r="I47" s="24"/>
      <c r="J47" s="24"/>
      <c r="K47" s="24"/>
    </row>
    <row r="112" spans="4:4" x14ac:dyDescent="0.25">
      <c r="D112" s="50" t="s">
        <v>61</v>
      </c>
    </row>
  </sheetData>
  <mergeCells count="4">
    <mergeCell ref="C16:D16"/>
    <mergeCell ref="C35:D35"/>
    <mergeCell ref="N16:O16"/>
    <mergeCell ref="D2:F2"/>
  </mergeCells>
  <pageMargins left="0.70866141732283472" right="0.70866141732283472" top="0.74803149606299213" bottom="0.74803149606299213" header="0.31496062992125984" footer="0.31496062992125984"/>
  <pageSetup scale="7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I2" sqref="I2"/>
    </sheetView>
  </sheetViews>
  <sheetFormatPr defaultRowHeight="15" x14ac:dyDescent="0.25"/>
  <cols>
    <col min="1" max="1" width="9.140625" customWidth="1"/>
    <col min="4" max="4" width="10.85546875" customWidth="1"/>
    <col min="6" max="6" width="10.5703125" customWidth="1"/>
    <col min="7" max="7" width="8.7109375" customWidth="1"/>
    <col min="8" max="8" width="11.7109375" customWidth="1"/>
    <col min="9" max="9" width="14.140625" customWidth="1"/>
    <col min="17" max="17" width="14" customWidth="1"/>
  </cols>
  <sheetData>
    <row r="1" spans="1:18" ht="20.25" thickBot="1" x14ac:dyDescent="0.35">
      <c r="C1" s="63" t="s">
        <v>8</v>
      </c>
      <c r="D1" s="62"/>
      <c r="E1" s="62"/>
      <c r="F1" s="62"/>
    </row>
    <row r="2" spans="1:18" ht="15.75" thickTop="1" x14ac:dyDescent="0.25"/>
    <row r="5" spans="1:18" x14ac:dyDescent="0.25">
      <c r="G5" s="3"/>
      <c r="H5" s="64" t="s">
        <v>16</v>
      </c>
      <c r="P5" s="1" t="s">
        <v>33</v>
      </c>
      <c r="Q5" s="61" t="s">
        <v>32</v>
      </c>
    </row>
    <row r="6" spans="1:18" x14ac:dyDescent="0.25">
      <c r="G6" s="3">
        <v>0</v>
      </c>
      <c r="H6" s="3">
        <f>G6^3-3</f>
        <v>-3</v>
      </c>
      <c r="P6" s="1">
        <v>0</v>
      </c>
      <c r="Q6" s="1">
        <f>(P6^4)-P6 - 10</f>
        <v>-10</v>
      </c>
    </row>
    <row r="7" spans="1:18" x14ac:dyDescent="0.25">
      <c r="G7" s="10">
        <v>1</v>
      </c>
      <c r="H7" s="10">
        <f>G7^3-3</f>
        <v>-2</v>
      </c>
      <c r="P7" s="20">
        <v>1</v>
      </c>
      <c r="Q7" s="20">
        <f t="shared" ref="Q7:Q10" si="0">(P7^4)-P7 - 10</f>
        <v>-10</v>
      </c>
    </row>
    <row r="8" spans="1:18" x14ac:dyDescent="0.25">
      <c r="G8" s="10">
        <v>2</v>
      </c>
      <c r="H8" s="10">
        <f>G8^3-3</f>
        <v>5</v>
      </c>
      <c r="P8" s="20">
        <v>2</v>
      </c>
      <c r="Q8" s="20">
        <f t="shared" si="0"/>
        <v>4</v>
      </c>
    </row>
    <row r="9" spans="1:18" x14ac:dyDescent="0.25">
      <c r="G9" s="3">
        <v>3</v>
      </c>
      <c r="H9" s="3">
        <f>G9^3-3</f>
        <v>24</v>
      </c>
      <c r="P9" s="1">
        <v>3</v>
      </c>
      <c r="Q9" s="1">
        <f t="shared" si="0"/>
        <v>68</v>
      </c>
    </row>
    <row r="10" spans="1:18" x14ac:dyDescent="0.25">
      <c r="G10" s="3">
        <v>4</v>
      </c>
      <c r="H10" s="3">
        <f>G10^3-3</f>
        <v>61</v>
      </c>
      <c r="P10" s="1">
        <v>4</v>
      </c>
      <c r="Q10" s="1">
        <f t="shared" si="0"/>
        <v>242</v>
      </c>
    </row>
    <row r="13" spans="1:18" x14ac:dyDescent="0.25">
      <c r="L13" s="11"/>
      <c r="M13" s="12"/>
    </row>
    <row r="14" spans="1:18" x14ac:dyDescent="0.25">
      <c r="A14" s="58" t="s">
        <v>7</v>
      </c>
      <c r="B14" s="58"/>
      <c r="E14" s="9"/>
      <c r="J14" s="65" t="s">
        <v>35</v>
      </c>
      <c r="K14" s="59"/>
    </row>
    <row r="16" spans="1:18" ht="16.5" customHeight="1" x14ac:dyDescent="0.25">
      <c r="A16" s="8" t="s">
        <v>0</v>
      </c>
      <c r="B16" s="8" t="s">
        <v>1</v>
      </c>
      <c r="C16" s="8" t="s">
        <v>2</v>
      </c>
      <c r="D16" s="8" t="s">
        <v>3</v>
      </c>
      <c r="E16" s="8" t="s">
        <v>4</v>
      </c>
      <c r="F16" s="8" t="s">
        <v>5</v>
      </c>
      <c r="G16" s="8" t="s">
        <v>6</v>
      </c>
      <c r="H16" s="8" t="s">
        <v>9</v>
      </c>
      <c r="I16" s="8" t="s">
        <v>10</v>
      </c>
      <c r="J16" s="8" t="s">
        <v>0</v>
      </c>
      <c r="K16" s="8" t="s">
        <v>1</v>
      </c>
      <c r="L16" s="8" t="s">
        <v>2</v>
      </c>
      <c r="M16" s="8" t="s">
        <v>3</v>
      </c>
      <c r="N16" s="8" t="s">
        <v>4</v>
      </c>
      <c r="O16" s="8" t="s">
        <v>5</v>
      </c>
      <c r="P16" s="8" t="s">
        <v>6</v>
      </c>
      <c r="Q16" s="8" t="s">
        <v>9</v>
      </c>
      <c r="R16" s="8" t="s">
        <v>10</v>
      </c>
    </row>
    <row r="17" spans="1:18" x14ac:dyDescent="0.25">
      <c r="A17" s="1">
        <v>1</v>
      </c>
      <c r="B17" s="1">
        <v>1</v>
      </c>
      <c r="C17" s="1">
        <v>2</v>
      </c>
      <c r="D17" s="1">
        <f t="shared" ref="D17:E22" si="1">B17^3-3</f>
        <v>-2</v>
      </c>
      <c r="E17" s="1">
        <f t="shared" si="1"/>
        <v>5</v>
      </c>
      <c r="F17" s="1">
        <f t="shared" ref="F17:F22" si="2">((C17*D17)-(B17*E17))/(D17-E17)</f>
        <v>1.2857142857142858</v>
      </c>
      <c r="G17" s="1">
        <f t="shared" ref="G17:G22" si="3">F17^3-3</f>
        <v>-0.87463556851311886</v>
      </c>
      <c r="H17" s="1">
        <f t="shared" ref="H17:H22" si="4">G17*D17</f>
        <v>1.7492711370262377</v>
      </c>
      <c r="I17" s="1"/>
      <c r="J17" s="1">
        <v>1</v>
      </c>
      <c r="K17" s="1">
        <v>1</v>
      </c>
      <c r="L17" s="1">
        <v>2</v>
      </c>
      <c r="M17" s="1">
        <f>K17^4-K17-10</f>
        <v>-10</v>
      </c>
      <c r="N17" s="1">
        <f>L17^4-L17-10</f>
        <v>4</v>
      </c>
      <c r="O17" s="1">
        <f t="shared" ref="O17:O20" si="5">((L17*M17)-(K17*N17))/(M17-N17)</f>
        <v>1.7142857142857142</v>
      </c>
      <c r="P17" s="1">
        <f>O17^4-O17-10</f>
        <v>-3.0778842149104557</v>
      </c>
      <c r="Q17" s="1">
        <f t="shared" ref="Q17:Q20" si="6">P17*M17</f>
        <v>30.778842149104555</v>
      </c>
      <c r="R17" s="1"/>
    </row>
    <row r="18" spans="1:18" x14ac:dyDescent="0.25">
      <c r="A18" s="1">
        <f>A17+1</f>
        <v>2</v>
      </c>
      <c r="B18" s="1">
        <f>IF(H17&gt;0,F17,B17)</f>
        <v>1.2857142857142858</v>
      </c>
      <c r="C18" s="1">
        <f>IF(H17&lt;0,F17,C17)</f>
        <v>2</v>
      </c>
      <c r="D18" s="1">
        <f t="shared" si="1"/>
        <v>-0.87463556851311886</v>
      </c>
      <c r="E18" s="1">
        <f t="shared" si="1"/>
        <v>5</v>
      </c>
      <c r="F18" s="1">
        <f t="shared" si="2"/>
        <v>1.3920595533498759</v>
      </c>
      <c r="G18" s="1">
        <f t="shared" si="3"/>
        <v>-0.3024255140427794</v>
      </c>
      <c r="H18" s="1">
        <f t="shared" si="4"/>
        <v>0.26451211140767855</v>
      </c>
      <c r="I18" s="66" t="b">
        <f>ABS((F18-F17)/F18)&lt;0.001</f>
        <v>0</v>
      </c>
      <c r="J18" s="1">
        <f t="shared" ref="J18:J20" si="7">J17+1</f>
        <v>2</v>
      </c>
      <c r="K18" s="1">
        <f t="shared" ref="K18:K20" si="8">IF(Q17&gt;0,O17,K17)</f>
        <v>1.7142857142857142</v>
      </c>
      <c r="L18" s="1">
        <f t="shared" ref="L18:L20" si="9">IF(Q17&lt;0,O17,L17)</f>
        <v>2</v>
      </c>
      <c r="M18" s="1">
        <f t="shared" ref="M18:M20" si="10">K18^4-K18-10</f>
        <v>-3.0778842149104557</v>
      </c>
      <c r="N18" s="1">
        <f t="shared" ref="N18:N20" si="11">L18^4-L18-10</f>
        <v>4</v>
      </c>
      <c r="O18" s="1">
        <f t="shared" si="5"/>
        <v>1.8385312463222312</v>
      </c>
      <c r="P18" s="1">
        <f t="shared" ref="P18:P20" si="12">O18^4-O18-10</f>
        <v>-0.41279851602311624</v>
      </c>
      <c r="Q18" s="1">
        <f t="shared" si="6"/>
        <v>1.2705460364060104</v>
      </c>
      <c r="R18" s="66" t="b">
        <f>ABS((O18-O17)/O18)&lt;0.001</f>
        <v>0</v>
      </c>
    </row>
    <row r="19" spans="1:18" x14ac:dyDescent="0.25">
      <c r="A19" s="1">
        <f>A18+1</f>
        <v>3</v>
      </c>
      <c r="B19" s="1">
        <f>IF(H18&gt;0,F18,B18)</f>
        <v>1.3920595533498759</v>
      </c>
      <c r="C19" s="1">
        <f>IF(H18&lt;0,F18,C18)</f>
        <v>2</v>
      </c>
      <c r="D19" s="1">
        <f t="shared" si="1"/>
        <v>-0.3024255140427794</v>
      </c>
      <c r="E19" s="1">
        <f t="shared" si="1"/>
        <v>5</v>
      </c>
      <c r="F19" s="1">
        <f t="shared" si="2"/>
        <v>1.4267336287515275</v>
      </c>
      <c r="G19" s="1">
        <f t="shared" si="3"/>
        <v>-9.5785471760450491E-2</v>
      </c>
      <c r="H19" s="1">
        <f t="shared" si="4"/>
        <v>2.8967970534984368E-2</v>
      </c>
      <c r="I19" s="66" t="b">
        <f t="shared" ref="I19:I21" si="13">ABS((F19-F18)/F19)&lt;0.001</f>
        <v>0</v>
      </c>
      <c r="J19" s="1">
        <f t="shared" si="7"/>
        <v>3</v>
      </c>
      <c r="K19" s="1">
        <f t="shared" si="8"/>
        <v>1.8385312463222312</v>
      </c>
      <c r="L19" s="1">
        <f t="shared" si="9"/>
        <v>2</v>
      </c>
      <c r="M19" s="1">
        <f t="shared" si="10"/>
        <v>-0.41279851602311624</v>
      </c>
      <c r="N19" s="1">
        <f t="shared" si="11"/>
        <v>4</v>
      </c>
      <c r="O19" s="1">
        <f t="shared" si="5"/>
        <v>1.8536359608611481</v>
      </c>
      <c r="P19" s="1">
        <f t="shared" si="12"/>
        <v>-4.7771715191272435E-2</v>
      </c>
      <c r="Q19" s="1">
        <f t="shared" si="6"/>
        <v>1.9720093138836218E-2</v>
      </c>
      <c r="R19" s="66" t="b">
        <f>ABS((O19-O18)/O19)&lt;0.001</f>
        <v>0</v>
      </c>
    </row>
    <row r="20" spans="1:18" x14ac:dyDescent="0.25">
      <c r="A20" s="1">
        <f>A19+1</f>
        <v>4</v>
      </c>
      <c r="B20" s="1">
        <f>IF(H19&gt;0,F19,B19)</f>
        <v>1.4267336287515275</v>
      </c>
      <c r="C20" s="1">
        <f>IF(H19&lt;0,F19,C19)</f>
        <v>2</v>
      </c>
      <c r="D20" s="1">
        <f t="shared" si="1"/>
        <v>-9.5785471760450491E-2</v>
      </c>
      <c r="E20" s="1">
        <f t="shared" si="1"/>
        <v>5</v>
      </c>
      <c r="F20" s="1">
        <f t="shared" si="2"/>
        <v>1.4375093158597736</v>
      </c>
      <c r="G20" s="1">
        <f t="shared" si="3"/>
        <v>-2.9483264198156611E-2</v>
      </c>
      <c r="H20" s="1">
        <f t="shared" si="4"/>
        <v>2.824068370258431E-3</v>
      </c>
      <c r="I20" s="66" t="b">
        <f t="shared" si="13"/>
        <v>0</v>
      </c>
      <c r="J20" s="46">
        <f t="shared" si="7"/>
        <v>4</v>
      </c>
      <c r="K20" s="46">
        <f t="shared" si="8"/>
        <v>1.8536359608611481</v>
      </c>
      <c r="L20" s="46">
        <f t="shared" si="9"/>
        <v>2</v>
      </c>
      <c r="M20" s="46">
        <f t="shared" si="10"/>
        <v>-4.7771715191272435E-2</v>
      </c>
      <c r="N20" s="46">
        <f t="shared" si="11"/>
        <v>4</v>
      </c>
      <c r="O20" s="43">
        <f t="shared" si="5"/>
        <v>1.8553633461199917</v>
      </c>
      <c r="P20" s="46">
        <f t="shared" si="12"/>
        <v>-5.430468953523615E-3</v>
      </c>
      <c r="Q20" s="47">
        <f t="shared" si="6"/>
        <v>2.5942281620277739E-4</v>
      </c>
      <c r="R20" s="68" t="b">
        <f t="shared" ref="R19:R20" si="14">ABS((O20-O19)/O20)&lt;0.001</f>
        <v>1</v>
      </c>
    </row>
    <row r="21" spans="1:18" x14ac:dyDescent="0.25">
      <c r="A21" s="1">
        <f>A20+1</f>
        <v>5</v>
      </c>
      <c r="B21" s="1">
        <f>IF(H20&gt;0,F20,B20)</f>
        <v>1.4375093158597736</v>
      </c>
      <c r="C21" s="1">
        <f>IF(H20&lt;0,F20,C20)</f>
        <v>2</v>
      </c>
      <c r="D21" s="1">
        <f t="shared" si="1"/>
        <v>-2.9483264198156611E-2</v>
      </c>
      <c r="E21" s="1">
        <f t="shared" si="1"/>
        <v>5</v>
      </c>
      <c r="F21" s="43">
        <f t="shared" si="2"/>
        <v>1.4408066847102796</v>
      </c>
      <c r="G21" s="1">
        <f t="shared" si="3"/>
        <v>-8.9949640315922785E-3</v>
      </c>
      <c r="H21" s="1">
        <f t="shared" si="4"/>
        <v>2.6520090099635109E-4</v>
      </c>
      <c r="I21" s="66" t="b">
        <f t="shared" si="13"/>
        <v>0</v>
      </c>
      <c r="J21" s="22"/>
      <c r="K21" s="22"/>
      <c r="L21" s="22"/>
      <c r="M21" s="22"/>
      <c r="N21" s="22"/>
      <c r="O21" s="23"/>
      <c r="P21" s="22"/>
      <c r="Q21" s="22"/>
      <c r="R21" s="22"/>
    </row>
    <row r="22" spans="1:18" x14ac:dyDescent="0.25">
      <c r="A22" s="46">
        <f>A21+1</f>
        <v>6</v>
      </c>
      <c r="B22" s="46">
        <f>IF(H21&gt;0,F21,B21)</f>
        <v>1.4408066847102796</v>
      </c>
      <c r="C22" s="46">
        <f>IF(H21&lt;0,F21,C21)</f>
        <v>2</v>
      </c>
      <c r="D22" s="46">
        <f t="shared" si="1"/>
        <v>-8.9949640315922785E-3</v>
      </c>
      <c r="E22" s="46">
        <f t="shared" si="1"/>
        <v>5</v>
      </c>
      <c r="F22" s="43">
        <f t="shared" si="2"/>
        <v>1.4418108629523936</v>
      </c>
      <c r="G22" s="46">
        <f t="shared" si="3"/>
        <v>-2.7368115571122509E-3</v>
      </c>
      <c r="H22" s="46">
        <f t="shared" si="4"/>
        <v>2.4617521517470754E-5</v>
      </c>
      <c r="I22" s="67" t="b">
        <f>ABS((F22-F21)/F22)&lt;0.001</f>
        <v>1</v>
      </c>
      <c r="J22" s="22"/>
    </row>
    <row r="23" spans="1:18" x14ac:dyDescent="0.25">
      <c r="J23" s="22"/>
    </row>
    <row r="24" spans="1:18" x14ac:dyDescent="0.25">
      <c r="J24" s="22"/>
    </row>
    <row r="26" spans="1:18" ht="16.5" customHeight="1" x14ac:dyDescent="0.25"/>
    <row r="27" spans="1:18" x14ac:dyDescent="0.25">
      <c r="A27" s="65" t="s">
        <v>17</v>
      </c>
      <c r="B27" s="59"/>
    </row>
    <row r="29" spans="1:18" ht="15.75" x14ac:dyDescent="0.25">
      <c r="A29" s="8" t="s">
        <v>0</v>
      </c>
      <c r="B29" s="8" t="s">
        <v>1</v>
      </c>
      <c r="C29" s="8" t="s">
        <v>2</v>
      </c>
      <c r="D29" s="8" t="s">
        <v>3</v>
      </c>
      <c r="E29" s="8" t="s">
        <v>4</v>
      </c>
      <c r="F29" s="8" t="s">
        <v>5</v>
      </c>
      <c r="G29" s="8" t="s">
        <v>6</v>
      </c>
      <c r="H29" s="8" t="s">
        <v>9</v>
      </c>
      <c r="I29" s="8" t="s">
        <v>10</v>
      </c>
    </row>
    <row r="30" spans="1:18" x14ac:dyDescent="0.25">
      <c r="A30" s="1">
        <v>1</v>
      </c>
      <c r="B30" s="1">
        <v>0</v>
      </c>
      <c r="C30" s="1">
        <v>2</v>
      </c>
      <c r="D30" s="1">
        <f>B30^2-SIN(B30)-0.5</f>
        <v>-0.5</v>
      </c>
      <c r="E30" s="1">
        <f>C30^2-SIN(C30)-0.5</f>
        <v>2.5907025731743181</v>
      </c>
      <c r="F30" s="1">
        <f t="shared" ref="F30:F35" si="15">((C30*D30)-(B30*E30))/(D30-E30)</f>
        <v>0.32355102968479627</v>
      </c>
      <c r="G30" s="1">
        <f>F30^2-SIN(F30)-0.5</f>
        <v>-0.71325006455890283</v>
      </c>
      <c r="H30" s="1">
        <f t="shared" ref="H30:H35" si="16">G30*D30</f>
        <v>0.35662503227945141</v>
      </c>
      <c r="I30" s="1"/>
    </row>
    <row r="31" spans="1:18" x14ac:dyDescent="0.25">
      <c r="A31" s="1">
        <f t="shared" ref="A31:A37" si="17">A30+1</f>
        <v>2</v>
      </c>
      <c r="B31" s="1">
        <f t="shared" ref="B31:B37" si="18">IF(H30&gt;0,F30,B30)</f>
        <v>0.32355102968479627</v>
      </c>
      <c r="C31" s="1">
        <f t="shared" ref="C31:C37" si="19">IF(H30&lt;0,F30,C30)</f>
        <v>2</v>
      </c>
      <c r="D31" s="1">
        <f t="shared" ref="D31:D35" si="20">B31^2-SIN(B31)-0.5</f>
        <v>-0.71325006455890283</v>
      </c>
      <c r="E31" s="1">
        <f t="shared" ref="E31:E35" si="21">C31^2-SIN(C31)-0.5</f>
        <v>2.5907025731743181</v>
      </c>
      <c r="F31" s="1">
        <f t="shared" si="15"/>
        <v>0.68545916439927912</v>
      </c>
      <c r="G31" s="1">
        <f t="shared" ref="G31:G37" si="22">F31^2-SIN(F31)-0.5</f>
        <v>-0.66317426440764204</v>
      </c>
      <c r="H31" s="1">
        <f t="shared" si="16"/>
        <v>0.47300908690255361</v>
      </c>
      <c r="I31" s="66" t="b">
        <f>ABS((F31-F30)/F31)&lt;0.01</f>
        <v>0</v>
      </c>
    </row>
    <row r="32" spans="1:18" x14ac:dyDescent="0.25">
      <c r="A32" s="1">
        <f t="shared" si="17"/>
        <v>3</v>
      </c>
      <c r="B32" s="1">
        <f t="shared" si="18"/>
        <v>0.68545916439927912</v>
      </c>
      <c r="C32" s="1">
        <f t="shared" si="19"/>
        <v>2</v>
      </c>
      <c r="D32" s="1">
        <f t="shared" si="20"/>
        <v>-0.66317426440764204</v>
      </c>
      <c r="E32" s="1">
        <f t="shared" si="21"/>
        <v>2.5907025731743181</v>
      </c>
      <c r="F32" s="1">
        <f t="shared" si="15"/>
        <v>0.95337638905095023</v>
      </c>
      <c r="G32" s="1">
        <f t="shared" si="22"/>
        <v>-0.40644831380715463</v>
      </c>
      <c r="H32" s="1">
        <f t="shared" si="16"/>
        <v>0.26954606152878624</v>
      </c>
      <c r="I32" s="66" t="b">
        <f t="shared" ref="I32:I35" si="23">ABS((F32-F31)/F32)&lt;0.01</f>
        <v>0</v>
      </c>
    </row>
    <row r="33" spans="1:9" x14ac:dyDescent="0.25">
      <c r="A33" s="1">
        <f t="shared" si="17"/>
        <v>4</v>
      </c>
      <c r="B33" s="1">
        <f t="shared" si="18"/>
        <v>0.95337638905095023</v>
      </c>
      <c r="C33" s="1">
        <f t="shared" si="19"/>
        <v>2</v>
      </c>
      <c r="D33" s="1">
        <f t="shared" si="20"/>
        <v>-0.40644831380715463</v>
      </c>
      <c r="E33" s="1">
        <f t="shared" si="21"/>
        <v>2.5907025731743181</v>
      </c>
      <c r="F33" s="1">
        <f t="shared" si="15"/>
        <v>1.095310651923324</v>
      </c>
      <c r="G33" s="1">
        <f t="shared" si="22"/>
        <v>-0.18936507474038689</v>
      </c>
      <c r="H33" s="1">
        <f t="shared" si="16"/>
        <v>7.6967115322196064E-2</v>
      </c>
      <c r="I33" s="66" t="b">
        <f t="shared" si="23"/>
        <v>0</v>
      </c>
    </row>
    <row r="34" spans="1:9" x14ac:dyDescent="0.25">
      <c r="A34" s="1">
        <f t="shared" si="17"/>
        <v>5</v>
      </c>
      <c r="B34" s="1">
        <f t="shared" si="18"/>
        <v>1.095310651923324</v>
      </c>
      <c r="C34" s="1">
        <f t="shared" si="19"/>
        <v>2</v>
      </c>
      <c r="D34" s="1">
        <f t="shared" si="20"/>
        <v>-0.18936507474038689</v>
      </c>
      <c r="E34" s="1">
        <f t="shared" si="21"/>
        <v>2.5907025731743181</v>
      </c>
      <c r="F34" s="16">
        <f t="shared" si="15"/>
        <v>1.1569338164329626</v>
      </c>
      <c r="G34" s="1">
        <f t="shared" si="22"/>
        <v>-7.7078497131063628E-2</v>
      </c>
      <c r="H34" s="1">
        <f t="shared" si="16"/>
        <v>1.459597537010056E-2</v>
      </c>
      <c r="I34" s="66" t="b">
        <f t="shared" si="23"/>
        <v>0</v>
      </c>
    </row>
    <row r="35" spans="1:9" x14ac:dyDescent="0.25">
      <c r="A35" s="17">
        <f t="shared" si="17"/>
        <v>6</v>
      </c>
      <c r="B35" s="17">
        <f t="shared" si="18"/>
        <v>1.1569338164329626</v>
      </c>
      <c r="C35" s="17">
        <f t="shared" si="19"/>
        <v>2</v>
      </c>
      <c r="D35" s="1">
        <f t="shared" si="20"/>
        <v>-7.7078497131063628E-2</v>
      </c>
      <c r="E35" s="1">
        <f t="shared" si="21"/>
        <v>2.5907025731743181</v>
      </c>
      <c r="F35" s="43">
        <f t="shared" si="15"/>
        <v>1.1812919900232453</v>
      </c>
      <c r="G35" s="1">
        <f t="shared" si="22"/>
        <v>-2.9646625956970318E-2</v>
      </c>
      <c r="H35" s="17">
        <f t="shared" si="16"/>
        <v>2.2851173737700532E-3</v>
      </c>
      <c r="I35" s="66" t="b">
        <f t="shared" si="23"/>
        <v>0</v>
      </c>
    </row>
    <row r="36" spans="1:9" x14ac:dyDescent="0.25">
      <c r="A36" s="46">
        <f t="shared" si="17"/>
        <v>7</v>
      </c>
      <c r="B36" s="46">
        <f t="shared" si="18"/>
        <v>1.1812919900232453</v>
      </c>
      <c r="C36" s="46">
        <f t="shared" si="19"/>
        <v>2</v>
      </c>
      <c r="D36" s="46">
        <f t="shared" ref="D36" si="24">B36^2-SIN(B36)-0.5</f>
        <v>-2.9646625956970318E-2</v>
      </c>
      <c r="E36" s="46">
        <f t="shared" ref="E36" si="25">C36^2-SIN(C36)-0.5</f>
        <v>2.5907025731743181</v>
      </c>
      <c r="F36" s="43">
        <f t="shared" ref="F36" si="26">((C36*D36)-(B36*E36))/(D36-E36)</f>
        <v>1.1905548509227786</v>
      </c>
      <c r="G36" s="46">
        <f t="shared" si="22"/>
        <v>-1.1154187102288882E-2</v>
      </c>
      <c r="H36" s="46">
        <f t="shared" ref="H36" si="27">G36*D36</f>
        <v>3.3068401287562112E-4</v>
      </c>
      <c r="I36" s="68" t="b">
        <f>ABS((F36-F35)/F36)&lt;0.01</f>
        <v>1</v>
      </c>
    </row>
    <row r="37" spans="1:9" x14ac:dyDescent="0.25">
      <c r="A37" s="46">
        <f t="shared" si="17"/>
        <v>8</v>
      </c>
      <c r="B37" s="46">
        <f t="shared" si="18"/>
        <v>1.1905548509227786</v>
      </c>
      <c r="C37" s="46">
        <f t="shared" si="19"/>
        <v>2</v>
      </c>
      <c r="D37" s="46">
        <f t="shared" ref="D37" si="28">B37^2-SIN(B37)-0.5</f>
        <v>-1.1154187102288882E-2</v>
      </c>
      <c r="E37" s="46">
        <f t="shared" ref="E37" si="29">C37^2-SIN(C37)-0.5</f>
        <v>2.5907025731743181</v>
      </c>
      <c r="F37" s="43">
        <f t="shared" ref="F37" si="30">((C37*D37)-(B37*E37))/(D37-E37)</f>
        <v>1.1940249507298439</v>
      </c>
      <c r="G37" s="46">
        <f t="shared" si="22"/>
        <v>-4.1617730343591619E-3</v>
      </c>
      <c r="H37" s="46">
        <f t="shared" ref="H37" si="31">G37*D37</f>
        <v>4.6421195102502623E-5</v>
      </c>
      <c r="I37" s="68" t="b">
        <f>ABS((F37-F36)/F37)&lt;0.01</f>
        <v>1</v>
      </c>
    </row>
  </sheetData>
  <mergeCells count="4">
    <mergeCell ref="A27:B27"/>
    <mergeCell ref="A14:B14"/>
    <mergeCell ref="J14:K14"/>
    <mergeCell ref="C1:F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"/>
  <sheetViews>
    <sheetView workbookViewId="0">
      <selection activeCell="K10" sqref="K10:K11"/>
    </sheetView>
  </sheetViews>
  <sheetFormatPr defaultRowHeight="15" x14ac:dyDescent="0.25"/>
  <cols>
    <col min="8" max="8" width="15.140625" customWidth="1"/>
    <col min="9" max="9" width="14.7109375" customWidth="1"/>
    <col min="10" max="10" width="14.140625" customWidth="1"/>
  </cols>
  <sheetData>
    <row r="2" spans="1:11" ht="27" thickBot="1" x14ac:dyDescent="0.3">
      <c r="A2" s="69" t="s">
        <v>46</v>
      </c>
      <c r="B2" s="69"/>
      <c r="C2" s="69"/>
    </row>
    <row r="3" spans="1:11" ht="15.75" thickTop="1" x14ac:dyDescent="0.25"/>
    <row r="6" spans="1:11" x14ac:dyDescent="0.25">
      <c r="A6" s="58" t="s">
        <v>36</v>
      </c>
      <c r="B6" s="58"/>
      <c r="C6" s="24"/>
      <c r="D6" s="25" t="s">
        <v>34</v>
      </c>
      <c r="E6" s="24"/>
      <c r="F6" s="24"/>
      <c r="G6" s="24"/>
      <c r="H6" s="24"/>
      <c r="I6" s="24"/>
      <c r="J6" s="24"/>
      <c r="K6" s="24"/>
    </row>
    <row r="7" spans="1:11" x14ac:dyDescent="0.25">
      <c r="A7" s="24"/>
      <c r="B7" s="24"/>
      <c r="C7" s="24"/>
      <c r="F7" s="24"/>
      <c r="G7" s="24"/>
      <c r="H7" s="24"/>
      <c r="I7" s="24"/>
      <c r="J7" s="24"/>
      <c r="K7" s="24"/>
    </row>
    <row r="8" spans="1:11" x14ac:dyDescent="0.25">
      <c r="A8" s="6" t="s">
        <v>12</v>
      </c>
      <c r="B8" s="6" t="s">
        <v>37</v>
      </c>
      <c r="C8" s="6" t="s">
        <v>38</v>
      </c>
      <c r="D8" s="6" t="s">
        <v>39</v>
      </c>
      <c r="E8" s="6" t="s">
        <v>40</v>
      </c>
      <c r="F8" s="6" t="s">
        <v>5</v>
      </c>
      <c r="G8" s="6" t="s">
        <v>41</v>
      </c>
      <c r="H8" s="6" t="s">
        <v>42</v>
      </c>
      <c r="I8" s="6" t="s">
        <v>43</v>
      </c>
      <c r="J8" s="6" t="s">
        <v>44</v>
      </c>
      <c r="K8" s="6" t="s">
        <v>45</v>
      </c>
    </row>
    <row r="9" spans="1:11" x14ac:dyDescent="0.25">
      <c r="A9" s="26">
        <v>1</v>
      </c>
      <c r="B9" s="28">
        <v>1</v>
      </c>
      <c r="C9" s="28">
        <v>-10</v>
      </c>
      <c r="D9" s="26">
        <v>2</v>
      </c>
      <c r="E9" s="26">
        <v>4</v>
      </c>
      <c r="F9" s="26">
        <v>1.7142857142857144</v>
      </c>
      <c r="G9" s="26">
        <v>-3.0778842149104504</v>
      </c>
      <c r="H9" s="26">
        <v>30.778842149104506</v>
      </c>
      <c r="I9" s="26" t="b">
        <v>0</v>
      </c>
      <c r="J9" s="26"/>
      <c r="K9" s="26"/>
    </row>
    <row r="10" spans="1:11" x14ac:dyDescent="0.25">
      <c r="A10" s="26">
        <v>2</v>
      </c>
      <c r="B10" s="26">
        <v>1.7142857142857144</v>
      </c>
      <c r="C10" s="26">
        <v>-3.0778842149104504</v>
      </c>
      <c r="D10" s="26">
        <v>2</v>
      </c>
      <c r="E10" s="26">
        <v>4</v>
      </c>
      <c r="F10" s="26">
        <v>1.8385312463222314</v>
      </c>
      <c r="G10" s="26">
        <v>-0.41279851602311091</v>
      </c>
      <c r="H10" s="26">
        <v>1.2705460364059917</v>
      </c>
      <c r="I10" s="26" t="b">
        <v>0</v>
      </c>
      <c r="J10" s="70" t="b">
        <v>0</v>
      </c>
      <c r="K10" s="70" t="b">
        <v>0</v>
      </c>
    </row>
    <row r="11" spans="1:11" x14ac:dyDescent="0.25">
      <c r="A11" s="26">
        <v>3</v>
      </c>
      <c r="B11" s="26">
        <v>1.8385312463222314</v>
      </c>
      <c r="C11" s="26">
        <v>-0.41279851602311091</v>
      </c>
      <c r="D11" s="26">
        <v>2</v>
      </c>
      <c r="E11" s="26">
        <v>4</v>
      </c>
      <c r="F11" s="26">
        <v>1.8536359608611481</v>
      </c>
      <c r="G11" s="26">
        <v>-4.7771715191272435E-2</v>
      </c>
      <c r="H11" s="26">
        <v>1.9720093138835965E-2</v>
      </c>
      <c r="I11" s="26" t="b">
        <v>0</v>
      </c>
      <c r="J11" s="70" t="b">
        <v>0</v>
      </c>
      <c r="K11" s="70" t="b">
        <v>0</v>
      </c>
    </row>
    <row r="12" spans="1:11" x14ac:dyDescent="0.25">
      <c r="A12" s="26">
        <v>4</v>
      </c>
      <c r="B12" s="26">
        <v>1.8536359608611481</v>
      </c>
      <c r="C12" s="26">
        <v>-4.7771715191272435E-2</v>
      </c>
      <c r="D12" s="26">
        <v>2</v>
      </c>
      <c r="E12" s="26">
        <v>4</v>
      </c>
      <c r="F12" s="26">
        <v>1.8553633461199917</v>
      </c>
      <c r="G12" s="26">
        <v>-5.430468953523615E-3</v>
      </c>
      <c r="H12" s="26">
        <v>2.5942281620277739E-4</v>
      </c>
      <c r="I12" s="26" t="b">
        <v>0</v>
      </c>
      <c r="J12" s="70" t="b">
        <v>0</v>
      </c>
      <c r="K12" s="26" t="b">
        <v>1</v>
      </c>
    </row>
    <row r="13" spans="1:11" x14ac:dyDescent="0.25">
      <c r="A13" s="27">
        <v>5</v>
      </c>
      <c r="B13" s="27">
        <v>1.8553633461199917</v>
      </c>
      <c r="C13" s="27">
        <v>-5.430468953523615E-3</v>
      </c>
      <c r="D13" s="27">
        <v>2</v>
      </c>
      <c r="E13" s="27">
        <v>4</v>
      </c>
      <c r="F13" s="27">
        <v>1.8555594411126584</v>
      </c>
      <c r="G13" s="27">
        <v>-6.160501310699118E-4</v>
      </c>
      <c r="H13" s="27">
        <v>3.3454411105893096E-6</v>
      </c>
      <c r="I13" s="27" t="b">
        <v>1</v>
      </c>
      <c r="J13" s="27" t="b">
        <v>1</v>
      </c>
      <c r="K13" s="27" t="b">
        <v>1</v>
      </c>
    </row>
  </sheetData>
  <mergeCells count="2">
    <mergeCell ref="A6:B6"/>
    <mergeCell ref="A2:C2"/>
  </mergeCells>
  <pageMargins left="0.70866141732283472" right="0.70866141732283472" top="0.74803149606299213" bottom="0.74803149606299213" header="0.31496062992125984" footer="0.31496062992125984"/>
  <pageSetup scale="7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G2" sqref="G2"/>
    </sheetView>
  </sheetViews>
  <sheetFormatPr defaultRowHeight="15" x14ac:dyDescent="0.25"/>
  <cols>
    <col min="2" max="2" width="13.85546875" customWidth="1"/>
    <col min="3" max="3" width="15.5703125" customWidth="1"/>
    <col min="4" max="4" width="14.28515625" customWidth="1"/>
    <col min="5" max="5" width="15.28515625" customWidth="1"/>
    <col min="6" max="6" width="14.140625" customWidth="1"/>
    <col min="10" max="10" width="10.5703125" customWidth="1"/>
    <col min="11" max="11" width="16" customWidth="1"/>
    <col min="12" max="12" width="16.28515625" customWidth="1"/>
    <col min="13" max="13" width="16.7109375" customWidth="1"/>
    <col min="14" max="14" width="17.140625" customWidth="1"/>
  </cols>
  <sheetData>
    <row r="1" spans="1:14" x14ac:dyDescent="0.25">
      <c r="B1" s="74"/>
      <c r="C1" s="74"/>
      <c r="D1" s="74"/>
    </row>
    <row r="2" spans="1:14" ht="26.25" x14ac:dyDescent="0.4">
      <c r="C2" s="75" t="s">
        <v>62</v>
      </c>
    </row>
    <row r="3" spans="1:14" ht="15" customHeight="1" x14ac:dyDescent="0.25"/>
    <row r="4" spans="1:14" x14ac:dyDescent="0.25">
      <c r="A4" s="65" t="s">
        <v>18</v>
      </c>
      <c r="B4" s="59"/>
      <c r="C4" s="71" t="s">
        <v>25</v>
      </c>
      <c r="D4" s="53" t="s">
        <v>19</v>
      </c>
      <c r="E4" s="51"/>
      <c r="I4" s="65" t="s">
        <v>27</v>
      </c>
      <c r="J4" s="59"/>
      <c r="K4" s="71" t="s">
        <v>29</v>
      </c>
      <c r="L4" s="53" t="s">
        <v>28</v>
      </c>
      <c r="M4" s="51"/>
    </row>
    <row r="6" spans="1:14" x14ac:dyDescent="0.25">
      <c r="A6" s="73" t="s">
        <v>20</v>
      </c>
      <c r="B6" s="73" t="s">
        <v>21</v>
      </c>
      <c r="C6" s="73" t="s">
        <v>22</v>
      </c>
      <c r="D6" s="73" t="s">
        <v>23</v>
      </c>
      <c r="E6" s="73" t="s">
        <v>24</v>
      </c>
      <c r="F6" s="73" t="s">
        <v>31</v>
      </c>
      <c r="I6" s="72" t="s">
        <v>20</v>
      </c>
      <c r="J6" s="72" t="s">
        <v>21</v>
      </c>
      <c r="K6" s="72" t="s">
        <v>22</v>
      </c>
      <c r="L6" s="72" t="s">
        <v>23</v>
      </c>
      <c r="M6" s="72" t="s">
        <v>24</v>
      </c>
    </row>
    <row r="7" spans="1:14" x14ac:dyDescent="0.25">
      <c r="A7" s="3">
        <v>1</v>
      </c>
      <c r="B7" s="18">
        <v>1</v>
      </c>
      <c r="C7" s="3">
        <f>B7^3-2*B7^2-5</f>
        <v>-6</v>
      </c>
      <c r="D7" s="3">
        <f>3*B7^2-4*B7</f>
        <v>-1</v>
      </c>
      <c r="E7" s="3">
        <f>B7-(C7/D7)</f>
        <v>-5</v>
      </c>
      <c r="F7" s="3">
        <f>E7^3-2*E7^2-5</f>
        <v>-180</v>
      </c>
      <c r="I7" s="3">
        <v>1</v>
      </c>
      <c r="J7" s="18">
        <v>0</v>
      </c>
      <c r="K7" s="3">
        <f>J7-COS(J7)</f>
        <v>-1</v>
      </c>
      <c r="L7" s="3">
        <f>1+SIN(J7)</f>
        <v>1</v>
      </c>
      <c r="M7" s="3">
        <f>J7-(K7/L7)</f>
        <v>1</v>
      </c>
    </row>
    <row r="8" spans="1:14" x14ac:dyDescent="0.25">
      <c r="A8" s="3">
        <v>2</v>
      </c>
      <c r="B8" s="3">
        <f>E7</f>
        <v>-5</v>
      </c>
      <c r="C8" s="3">
        <f>B8^3-2*B8^2-5</f>
        <v>-180</v>
      </c>
      <c r="D8" s="3">
        <f>3*B8^2-4*B8</f>
        <v>95</v>
      </c>
      <c r="E8" s="3">
        <f>B8-(C8/D8)</f>
        <v>-3.1052631578947372</v>
      </c>
      <c r="F8" s="3">
        <f t="shared" ref="F8:F29" si="0">E8^3-2*E8^2-5</f>
        <v>-54.228313165184446</v>
      </c>
      <c r="I8" s="3">
        <v>2</v>
      </c>
      <c r="J8" s="3">
        <f>M7</f>
        <v>1</v>
      </c>
      <c r="K8" s="3">
        <f>J8-COS(J8)</f>
        <v>0.45969769413186023</v>
      </c>
      <c r="L8" s="3">
        <f>1+SIN(J8)</f>
        <v>1.8414709848078965</v>
      </c>
      <c r="M8" s="3">
        <f>J8-(K8/L8)</f>
        <v>0.75036386784024389</v>
      </c>
    </row>
    <row r="9" spans="1:14" x14ac:dyDescent="0.25">
      <c r="A9" s="3">
        <v>3</v>
      </c>
      <c r="B9" s="3">
        <f t="shared" ref="B9:B14" si="1">E8</f>
        <v>-3.1052631578947372</v>
      </c>
      <c r="C9" s="3">
        <f t="shared" ref="C9:C16" si="2">B9^3-2*B9^2-5</f>
        <v>-54.228313165184446</v>
      </c>
      <c r="D9" s="3">
        <f t="shared" ref="D9:D14" si="3">3*B9^2-4*B9</f>
        <v>41.349030470914137</v>
      </c>
      <c r="E9" s="3">
        <f t="shared" ref="E9:E14" si="4">B9-(C9/D9)</f>
        <v>-1.7937858983897073</v>
      </c>
      <c r="F9" s="3">
        <f t="shared" si="0"/>
        <v>-17.207142912231237</v>
      </c>
      <c r="I9" s="3">
        <v>3</v>
      </c>
      <c r="J9" s="3">
        <f>M8</f>
        <v>0.75036386784024389</v>
      </c>
      <c r="K9" s="3">
        <f>J9-COS(J9)</f>
        <v>1.8923073822117442E-2</v>
      </c>
      <c r="L9" s="3">
        <f>1+SIN(J9)</f>
        <v>1.6819049529414878</v>
      </c>
      <c r="M9" s="3">
        <f>J9-(K9/L9)</f>
        <v>0.73911289091136168</v>
      </c>
    </row>
    <row r="10" spans="1:14" x14ac:dyDescent="0.25">
      <c r="A10" s="3">
        <v>4</v>
      </c>
      <c r="B10" s="3">
        <f t="shared" si="1"/>
        <v>-1.7937858983897073</v>
      </c>
      <c r="C10" s="3">
        <f t="shared" si="2"/>
        <v>-17.207142912231237</v>
      </c>
      <c r="D10" s="3">
        <f t="shared" si="3"/>
        <v>16.828147141344136</v>
      </c>
      <c r="E10" s="3">
        <f t="shared" si="4"/>
        <v>-0.77126435946425009</v>
      </c>
      <c r="F10" s="3">
        <f t="shared" si="0"/>
        <v>-6.6484830353370876</v>
      </c>
      <c r="I10" s="3">
        <v>4</v>
      </c>
      <c r="J10" s="3">
        <f>M9</f>
        <v>0.73911289091136168</v>
      </c>
      <c r="K10" s="48">
        <f>J10-COS(J10)</f>
        <v>4.6455898990771516E-5</v>
      </c>
      <c r="L10" s="3">
        <f>1+SIN(J10)</f>
        <v>1.6736325442243012</v>
      </c>
      <c r="M10" s="3">
        <f>J10-(K10/L10)</f>
        <v>0.73908513338528403</v>
      </c>
    </row>
    <row r="11" spans="1:14" x14ac:dyDescent="0.25">
      <c r="A11" s="3">
        <v>5</v>
      </c>
      <c r="B11" s="3">
        <f t="shared" si="1"/>
        <v>-0.77126435946425009</v>
      </c>
      <c r="C11" s="3">
        <f t="shared" si="2"/>
        <v>-6.6484830353370876</v>
      </c>
      <c r="D11" s="3">
        <f t="shared" si="3"/>
        <v>4.8696035743964003</v>
      </c>
      <c r="E11" s="3">
        <f t="shared" si="4"/>
        <v>0.59403836667422905</v>
      </c>
      <c r="F11" s="3">
        <f t="shared" si="0"/>
        <v>-5.496137964107203</v>
      </c>
      <c r="I11" s="3">
        <v>5</v>
      </c>
      <c r="J11" s="3">
        <f>M10</f>
        <v>0.73908513338528403</v>
      </c>
      <c r="K11" s="3">
        <f>J11-COS(J11)</f>
        <v>2.8472058044570758E-10</v>
      </c>
      <c r="L11" s="3">
        <f>1+SIN(J11)</f>
        <v>1.6736120293089505</v>
      </c>
      <c r="M11" s="3">
        <f>J11-(K11/L11)</f>
        <v>0.73908513321516067</v>
      </c>
    </row>
    <row r="12" spans="1:14" x14ac:dyDescent="0.25">
      <c r="A12" s="3">
        <v>6</v>
      </c>
      <c r="B12" s="3">
        <f t="shared" si="1"/>
        <v>0.59403836667422905</v>
      </c>
      <c r="C12" s="3">
        <f t="shared" si="2"/>
        <v>-5.496137964107203</v>
      </c>
      <c r="D12" s="3">
        <f t="shared" si="3"/>
        <v>-1.3175087234539589</v>
      </c>
      <c r="E12" s="3">
        <f t="shared" si="4"/>
        <v>-3.5775757306492553</v>
      </c>
      <c r="F12" s="3">
        <f t="shared" si="0"/>
        <v>-76.387660105552271</v>
      </c>
    </row>
    <row r="13" spans="1:14" x14ac:dyDescent="0.25">
      <c r="A13" s="3">
        <v>7</v>
      </c>
      <c r="B13" s="3">
        <f t="shared" si="1"/>
        <v>-3.5775757306492553</v>
      </c>
      <c r="C13" s="3">
        <f t="shared" si="2"/>
        <v>-76.387660105552271</v>
      </c>
      <c r="D13" s="3">
        <f t="shared" si="3"/>
        <v>52.707447248188672</v>
      </c>
      <c r="E13" s="3">
        <f t="shared" si="4"/>
        <v>-2.1282993172828806</v>
      </c>
      <c r="F13" s="3">
        <f t="shared" si="0"/>
        <v>-23.699783962652425</v>
      </c>
      <c r="K13" s="5"/>
      <c r="L13" s="5"/>
      <c r="M13" s="5"/>
      <c r="N13" s="5"/>
    </row>
    <row r="14" spans="1:14" ht="15" customHeight="1" x14ac:dyDescent="0.25">
      <c r="A14" s="3">
        <v>8</v>
      </c>
      <c r="B14" s="3">
        <f t="shared" si="1"/>
        <v>-2.1282993172828806</v>
      </c>
      <c r="C14" s="3">
        <f t="shared" si="2"/>
        <v>-23.699783962652425</v>
      </c>
      <c r="D14" s="3">
        <f t="shared" si="3"/>
        <v>22.102171220971847</v>
      </c>
      <c r="E14" s="3">
        <f t="shared" si="4"/>
        <v>-1.0560162494472343</v>
      </c>
      <c r="F14" s="3">
        <f t="shared" si="0"/>
        <v>-8.4079786160604773</v>
      </c>
      <c r="I14" s="65" t="s">
        <v>27</v>
      </c>
      <c r="J14" s="59"/>
      <c r="K14" s="71" t="s">
        <v>30</v>
      </c>
      <c r="L14" s="53" t="s">
        <v>28</v>
      </c>
      <c r="M14" s="51"/>
      <c r="N14" s="5"/>
    </row>
    <row r="15" spans="1:14" x14ac:dyDescent="0.25">
      <c r="A15" s="3">
        <v>9</v>
      </c>
      <c r="B15" s="3">
        <f>E14</f>
        <v>-1.0560162494472343</v>
      </c>
      <c r="C15" s="3">
        <f>B15^3-2*B15^2-5</f>
        <v>-8.4079786160604773</v>
      </c>
      <c r="D15" s="3">
        <f>3*B15^2-4*B15</f>
        <v>7.5695759550787471</v>
      </c>
      <c r="E15" s="3">
        <f>B15-(C15/D15)</f>
        <v>5.4743278689769248E-2</v>
      </c>
      <c r="F15" s="3">
        <f t="shared" si="0"/>
        <v>-5.0058295970117594</v>
      </c>
      <c r="N15" s="5"/>
    </row>
    <row r="16" spans="1:14" x14ac:dyDescent="0.25">
      <c r="A16" s="3">
        <v>10</v>
      </c>
      <c r="B16" s="3">
        <f t="shared" ref="B16:B22" si="5">E15</f>
        <v>5.4743278689769248E-2</v>
      </c>
      <c r="C16" s="3">
        <f t="shared" si="2"/>
        <v>-5.0058295970117594</v>
      </c>
      <c r="D16" s="3">
        <f t="shared" ref="D16:D22" si="6">3*B16^2-4*B16</f>
        <v>-0.20998263507395976</v>
      </c>
      <c r="E16" s="3">
        <f t="shared" ref="E16:E22" si="7">B16-(C16/D16)</f>
        <v>-23.784511787561847</v>
      </c>
      <c r="F16" s="3">
        <f t="shared" si="0"/>
        <v>-14591.375696838881</v>
      </c>
      <c r="I16" s="72" t="s">
        <v>20</v>
      </c>
      <c r="J16" s="72" t="s">
        <v>21</v>
      </c>
      <c r="K16" s="72" t="s">
        <v>22</v>
      </c>
      <c r="L16" s="72" t="s">
        <v>23</v>
      </c>
      <c r="M16" s="72" t="s">
        <v>24</v>
      </c>
      <c r="N16" s="5"/>
    </row>
    <row r="17" spans="1:14" x14ac:dyDescent="0.25">
      <c r="A17" s="3">
        <v>11</v>
      </c>
      <c r="B17" s="3">
        <f t="shared" si="5"/>
        <v>-23.784511787561847</v>
      </c>
      <c r="C17" s="3">
        <f t="shared" ref="C17:C27" si="8">B17^3-2*B17^2-5</f>
        <v>-14591.375696838881</v>
      </c>
      <c r="D17" s="3">
        <f t="shared" si="6"/>
        <v>1792.2470500682525</v>
      </c>
      <c r="E17" s="3">
        <f t="shared" si="7"/>
        <v>-15.643125422170307</v>
      </c>
      <c r="F17" s="3">
        <f t="shared" si="0"/>
        <v>-4322.402873105696</v>
      </c>
      <c r="I17" s="3">
        <v>1</v>
      </c>
      <c r="J17" s="19">
        <f>PI()/2</f>
        <v>1.5707963267948966</v>
      </c>
      <c r="K17" s="3">
        <f>J17-COS(J17)</f>
        <v>1.5707963267948966</v>
      </c>
      <c r="L17" s="3">
        <f>1+SIN(J17)</f>
        <v>2</v>
      </c>
      <c r="M17" s="3">
        <f>J17-(K17/L17)</f>
        <v>0.78539816339744828</v>
      </c>
    </row>
    <row r="18" spans="1:14" x14ac:dyDescent="0.25">
      <c r="A18" s="3">
        <v>12</v>
      </c>
      <c r="B18" s="3">
        <f t="shared" si="5"/>
        <v>-15.643125422170307</v>
      </c>
      <c r="C18" s="3">
        <f t="shared" si="8"/>
        <v>-4322.402873105696</v>
      </c>
      <c r="D18" s="3">
        <f t="shared" si="6"/>
        <v>796.69462060993408</v>
      </c>
      <c r="E18" s="3">
        <f t="shared" si="7"/>
        <v>-10.21770549176266</v>
      </c>
      <c r="F18" s="3">
        <f t="shared" si="0"/>
        <v>-1280.5468472959708</v>
      </c>
      <c r="I18" s="3">
        <v>2</v>
      </c>
      <c r="J18" s="3">
        <f>M17</f>
        <v>0.78539816339744828</v>
      </c>
      <c r="K18" s="3">
        <f>J18-COS(J18)</f>
        <v>7.8291382210900706E-2</v>
      </c>
      <c r="L18" s="3">
        <f>1+SIN(J18)</f>
        <v>1.7071067811865475</v>
      </c>
      <c r="M18" s="3">
        <f>J18-(K18/L18)</f>
        <v>0.73953613351523828</v>
      </c>
    </row>
    <row r="19" spans="1:14" x14ac:dyDescent="0.25">
      <c r="A19" s="3">
        <v>13</v>
      </c>
      <c r="B19" s="3">
        <f t="shared" si="5"/>
        <v>-10.21770549176266</v>
      </c>
      <c r="C19" s="3">
        <f t="shared" si="8"/>
        <v>-1280.5468472959708</v>
      </c>
      <c r="D19" s="3">
        <f t="shared" si="6"/>
        <v>354.07533851624106</v>
      </c>
      <c r="E19" s="3">
        <f t="shared" si="7"/>
        <v>-6.6011112023605083</v>
      </c>
      <c r="F19" s="3">
        <f t="shared" si="0"/>
        <v>-379.79057458616165</v>
      </c>
      <c r="I19" s="3">
        <v>3</v>
      </c>
      <c r="J19" s="3">
        <f>M18</f>
        <v>0.73953613351523828</v>
      </c>
      <c r="K19" s="48">
        <f>J19-COS(J19)</f>
        <v>7.5487468250268197E-4</v>
      </c>
      <c r="L19" s="3">
        <f>1+SIN(J19)</f>
        <v>1.6739452882820078</v>
      </c>
      <c r="M19" s="3">
        <f>J19-(K19/L19)</f>
        <v>0.73908517810601015</v>
      </c>
      <c r="N19" s="5"/>
    </row>
    <row r="20" spans="1:14" x14ac:dyDescent="0.25">
      <c r="A20" s="3">
        <v>14</v>
      </c>
      <c r="B20" s="3">
        <f t="shared" si="5"/>
        <v>-6.6011112023605083</v>
      </c>
      <c r="C20" s="3">
        <f t="shared" si="8"/>
        <v>-379.79057458616165</v>
      </c>
      <c r="D20" s="3">
        <f t="shared" si="6"/>
        <v>157.12845212723022</v>
      </c>
      <c r="E20" s="3">
        <f t="shared" si="7"/>
        <v>-4.1840405226427624</v>
      </c>
      <c r="F20" s="3">
        <f t="shared" si="0"/>
        <v>-113.25901986549175</v>
      </c>
      <c r="I20" s="3">
        <v>4</v>
      </c>
      <c r="J20" s="3">
        <f>M19</f>
        <v>0.73908517810601015</v>
      </c>
      <c r="K20" s="3">
        <f>J20-COS(J20)</f>
        <v>7.5129866439205273E-8</v>
      </c>
      <c r="L20" s="3">
        <f>1+SIN(J20)</f>
        <v>1.6736120623613737</v>
      </c>
      <c r="M20" s="3">
        <f>J20-(K20/L20)</f>
        <v>0.73908513321516112</v>
      </c>
      <c r="N20" s="5"/>
    </row>
    <row r="21" spans="1:14" x14ac:dyDescent="0.25">
      <c r="A21" s="3">
        <v>15</v>
      </c>
      <c r="B21" s="3">
        <f t="shared" si="5"/>
        <v>-4.1840405226427624</v>
      </c>
      <c r="C21" s="3">
        <f t="shared" si="8"/>
        <v>-113.25901986549175</v>
      </c>
      <c r="D21" s="3">
        <f t="shared" si="6"/>
        <v>69.254747375921198</v>
      </c>
      <c r="E21" s="3">
        <f t="shared" si="7"/>
        <v>-2.5486433237949884</v>
      </c>
      <c r="F21" s="3">
        <f t="shared" si="0"/>
        <v>-34.546089300646194</v>
      </c>
      <c r="M21" s="5"/>
      <c r="N21" s="5"/>
    </row>
    <row r="22" spans="1:14" x14ac:dyDescent="0.25">
      <c r="A22" s="3">
        <v>16</v>
      </c>
      <c r="B22" s="3">
        <f t="shared" si="5"/>
        <v>-2.5486433237949884</v>
      </c>
      <c r="C22" s="3">
        <f t="shared" si="8"/>
        <v>-34.546089300646194</v>
      </c>
      <c r="D22" s="3">
        <f t="shared" si="6"/>
        <v>29.681321670954251</v>
      </c>
      <c r="E22" s="3">
        <f t="shared" si="7"/>
        <v>-1.3847433572226595</v>
      </c>
      <c r="F22" s="3">
        <f t="shared" si="0"/>
        <v>-11.490293333624184</v>
      </c>
      <c r="G22" s="5"/>
    </row>
    <row r="23" spans="1:14" x14ac:dyDescent="0.25">
      <c r="A23" s="3">
        <v>17</v>
      </c>
      <c r="B23" s="3">
        <f t="shared" ref="B23:B26" si="9">E22</f>
        <v>-1.3847433572226595</v>
      </c>
      <c r="C23" s="3">
        <f t="shared" si="8"/>
        <v>-11.490293333624184</v>
      </c>
      <c r="D23" s="3">
        <f t="shared" ref="D23:D27" si="10">3*B23^2-4*B23</f>
        <v>11.291515925007484</v>
      </c>
      <c r="E23" s="3">
        <f t="shared" ref="E23:E27" si="11">B23-(C23/D23)</f>
        <v>-0.3671392188645437</v>
      </c>
      <c r="F23" s="3">
        <f t="shared" si="0"/>
        <v>-5.3190695501480363</v>
      </c>
    </row>
    <row r="24" spans="1:14" x14ac:dyDescent="0.25">
      <c r="A24" s="3">
        <v>18</v>
      </c>
      <c r="B24" s="3">
        <f t="shared" si="9"/>
        <v>-0.3671392188645437</v>
      </c>
      <c r="C24" s="3">
        <f t="shared" si="8"/>
        <v>-5.3190695501480363</v>
      </c>
      <c r="D24" s="3">
        <f t="shared" si="10"/>
        <v>1.8729304935435769</v>
      </c>
      <c r="E24" s="3">
        <f t="shared" si="11"/>
        <v>2.4728324557299461</v>
      </c>
      <c r="F24" s="3">
        <f t="shared" si="0"/>
        <v>-2.1086766490215911</v>
      </c>
    </row>
    <row r="25" spans="1:14" x14ac:dyDescent="0.25">
      <c r="A25" s="3">
        <v>19</v>
      </c>
      <c r="B25" s="3">
        <f t="shared" si="9"/>
        <v>2.4728324557299461</v>
      </c>
      <c r="C25" s="3">
        <f t="shared" si="8"/>
        <v>-2.1086766490215911</v>
      </c>
      <c r="D25" s="3">
        <f t="shared" si="10"/>
        <v>8.4533712394144036</v>
      </c>
      <c r="E25" s="3">
        <f t="shared" si="11"/>
        <v>2.7222804675704468</v>
      </c>
      <c r="F25" s="3">
        <f t="shared" si="0"/>
        <v>0.35268399379197923</v>
      </c>
    </row>
    <row r="26" spans="1:14" x14ac:dyDescent="0.25">
      <c r="A26" s="3">
        <v>20</v>
      </c>
      <c r="B26" s="3">
        <f t="shared" si="9"/>
        <v>2.7222804675704468</v>
      </c>
      <c r="C26" s="3">
        <f t="shared" si="8"/>
        <v>0.35268399379197923</v>
      </c>
      <c r="D26" s="3">
        <f t="shared" si="10"/>
        <v>11.343310962064923</v>
      </c>
      <c r="E26" s="3">
        <f t="shared" si="11"/>
        <v>2.6911886642185463</v>
      </c>
      <c r="F26" s="3">
        <f t="shared" si="0"/>
        <v>5.9314305837325776E-3</v>
      </c>
    </row>
    <row r="27" spans="1:14" x14ac:dyDescent="0.25">
      <c r="A27" s="3">
        <v>21</v>
      </c>
      <c r="B27" s="3">
        <f>E26</f>
        <v>2.6911886642185463</v>
      </c>
      <c r="C27" s="3">
        <f t="shared" si="8"/>
        <v>5.9314305837325776E-3</v>
      </c>
      <c r="D27" s="3">
        <f t="shared" si="10"/>
        <v>10.962734622381024</v>
      </c>
      <c r="E27" s="3">
        <f t="shared" si="11"/>
        <v>2.6906476102946812</v>
      </c>
      <c r="F27" s="49">
        <f t="shared" si="0"/>
        <v>1.7778133667434304E-6</v>
      </c>
    </row>
    <row r="28" spans="1:14" x14ac:dyDescent="0.25">
      <c r="A28" s="3">
        <v>22</v>
      </c>
      <c r="B28" s="3">
        <f t="shared" ref="B28" si="12">E27</f>
        <v>2.6906476102946812</v>
      </c>
      <c r="C28" s="48">
        <f t="shared" ref="C28:C29" si="13">B28^3-2*B28^2-5</f>
        <v>1.7778133667434304E-6</v>
      </c>
      <c r="D28" s="3">
        <f t="shared" ref="D28:D29" si="14">3*B28^2-4*B28</f>
        <v>10.956163247174713</v>
      </c>
      <c r="E28" s="3">
        <f t="shared" ref="E28:E29" si="15">B28-(C28/D28)</f>
        <v>2.6906474480286282</v>
      </c>
      <c r="F28" s="3">
        <f t="shared" si="0"/>
        <v>1.5987211554602254E-13</v>
      </c>
    </row>
    <row r="29" spans="1:14" x14ac:dyDescent="0.25">
      <c r="A29" s="3">
        <v>23</v>
      </c>
      <c r="B29" s="3">
        <f>E28</f>
        <v>2.6906474480286282</v>
      </c>
      <c r="C29" s="3">
        <f t="shared" si="13"/>
        <v>1.5987211554602254E-13</v>
      </c>
      <c r="D29" s="3">
        <f t="shared" si="14"/>
        <v>10.956161276634395</v>
      </c>
      <c r="E29" s="3">
        <f t="shared" si="15"/>
        <v>2.6906474480286136</v>
      </c>
      <c r="F29" s="3">
        <f t="shared" si="0"/>
        <v>0</v>
      </c>
    </row>
    <row r="30" spans="1:14" x14ac:dyDescent="0.25">
      <c r="A30" s="5"/>
      <c r="B30" s="5"/>
      <c r="C30" s="5"/>
      <c r="D30" s="5"/>
      <c r="E30" s="5"/>
    </row>
    <row r="31" spans="1:14" x14ac:dyDescent="0.25">
      <c r="A31" s="5"/>
      <c r="B31" s="5"/>
      <c r="C31" s="5"/>
      <c r="D31" s="5"/>
      <c r="E31" s="5"/>
    </row>
    <row r="32" spans="1:14" x14ac:dyDescent="0.25">
      <c r="A32" s="65" t="s">
        <v>18</v>
      </c>
      <c r="B32" s="59"/>
      <c r="C32" s="71" t="s">
        <v>26</v>
      </c>
      <c r="D32" s="53" t="s">
        <v>19</v>
      </c>
      <c r="E32" s="51"/>
    </row>
    <row r="34" spans="1:5" x14ac:dyDescent="0.25">
      <c r="A34" s="72" t="s">
        <v>20</v>
      </c>
      <c r="B34" s="72" t="s">
        <v>21</v>
      </c>
      <c r="C34" s="72" t="s">
        <v>22</v>
      </c>
      <c r="D34" s="72" t="s">
        <v>23</v>
      </c>
      <c r="E34" s="72" t="s">
        <v>24</v>
      </c>
    </row>
    <row r="35" spans="1:5" x14ac:dyDescent="0.25">
      <c r="A35" s="3">
        <v>1</v>
      </c>
      <c r="B35" s="19">
        <v>4</v>
      </c>
      <c r="C35" s="3">
        <f>B35^3-2*B35^2-5</f>
        <v>27</v>
      </c>
      <c r="D35" s="3">
        <f>3*B35^2-4*B35</f>
        <v>32</v>
      </c>
      <c r="E35" s="3">
        <f>B35-(C35/D35)</f>
        <v>3.15625</v>
      </c>
    </row>
    <row r="36" spans="1:5" x14ac:dyDescent="0.25">
      <c r="A36" s="3">
        <v>2</v>
      </c>
      <c r="B36" s="3">
        <f>E35</f>
        <v>3.15625</v>
      </c>
      <c r="C36" s="3">
        <f>B36^3-2*B36^2-5</f>
        <v>6.518463134765625</v>
      </c>
      <c r="D36" s="3">
        <f>3*B36^2-4*B36</f>
        <v>17.2607421875</v>
      </c>
      <c r="E36" s="3">
        <f>B36-(C36/D36)</f>
        <v>2.7786032531824612</v>
      </c>
    </row>
    <row r="37" spans="1:5" x14ac:dyDescent="0.25">
      <c r="A37" s="3">
        <v>3</v>
      </c>
      <c r="B37" s="3">
        <f t="shared" ref="B37:B40" si="16">E36</f>
        <v>2.7786032531824612</v>
      </c>
      <c r="C37" s="3">
        <f t="shared" ref="C37:C40" si="17">B37^3-2*B37^2-5</f>
        <v>1.011312336288718</v>
      </c>
      <c r="D37" s="3">
        <f t="shared" ref="D37:D40" si="18">3*B37^2-4*B37</f>
        <v>12.047495103058626</v>
      </c>
      <c r="E37" s="3">
        <f t="shared" ref="E37:E40" si="19">B37-(C37/D37)</f>
        <v>2.6946594683842449</v>
      </c>
    </row>
    <row r="38" spans="1:5" x14ac:dyDescent="0.25">
      <c r="A38" s="3">
        <v>4</v>
      </c>
      <c r="B38" s="3">
        <f t="shared" si="16"/>
        <v>2.6946594683842449</v>
      </c>
      <c r="C38" s="3">
        <f t="shared" si="17"/>
        <v>4.4054142490232095E-2</v>
      </c>
      <c r="D38" s="3">
        <f t="shared" si="18"/>
        <v>11.004931078121604</v>
      </c>
      <c r="E38" s="3">
        <f t="shared" si="19"/>
        <v>2.6906563408610009</v>
      </c>
    </row>
    <row r="39" spans="1:5" x14ac:dyDescent="0.25">
      <c r="A39" s="3">
        <v>5</v>
      </c>
      <c r="B39" s="3">
        <f t="shared" si="16"/>
        <v>2.6906563408610009</v>
      </c>
      <c r="C39" s="48">
        <f t="shared" si="17"/>
        <v>9.743178602406033E-5</v>
      </c>
      <c r="D39" s="3">
        <f t="shared" si="18"/>
        <v>10.956269270402528</v>
      </c>
      <c r="E39" s="3">
        <f t="shared" si="19"/>
        <v>2.6906474480724412</v>
      </c>
    </row>
    <row r="40" spans="1:5" x14ac:dyDescent="0.25">
      <c r="A40" s="3">
        <v>6</v>
      </c>
      <c r="B40" s="3">
        <f t="shared" si="16"/>
        <v>2.6906474480724412</v>
      </c>
      <c r="C40" s="3">
        <f t="shared" si="17"/>
        <v>4.801794517561575E-10</v>
      </c>
      <c r="D40" s="3">
        <f t="shared" si="18"/>
        <v>10.956161277166453</v>
      </c>
      <c r="E40" s="3">
        <f t="shared" si="19"/>
        <v>2.690647448028614</v>
      </c>
    </row>
    <row r="42" spans="1:5" x14ac:dyDescent="0.25">
      <c r="A42" s="5"/>
      <c r="B42" s="5"/>
      <c r="C42" s="5"/>
      <c r="D42" s="5"/>
      <c r="E42" s="5"/>
    </row>
  </sheetData>
  <mergeCells count="8">
    <mergeCell ref="I4:J4"/>
    <mergeCell ref="A32:B32"/>
    <mergeCell ref="D32:E32"/>
    <mergeCell ref="I14:J14"/>
    <mergeCell ref="L14:M14"/>
    <mergeCell ref="L4:M4"/>
    <mergeCell ref="A4:B4"/>
    <mergeCell ref="D4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workbookViewId="0">
      <selection activeCell="J12" sqref="J12"/>
    </sheetView>
  </sheetViews>
  <sheetFormatPr defaultRowHeight="15" x14ac:dyDescent="0.25"/>
  <sheetData>
    <row r="2" spans="2:9" ht="25.5" x14ac:dyDescent="0.35">
      <c r="I2" s="79" t="s">
        <v>63</v>
      </c>
    </row>
    <row r="3" spans="2:9" x14ac:dyDescent="0.25">
      <c r="B3" s="76" t="s">
        <v>33</v>
      </c>
      <c r="C3" s="77">
        <v>1891</v>
      </c>
      <c r="D3" s="77">
        <v>1901</v>
      </c>
      <c r="E3" s="77">
        <v>1911</v>
      </c>
      <c r="F3" s="77">
        <v>1921</v>
      </c>
      <c r="G3" s="77">
        <v>1931</v>
      </c>
    </row>
    <row r="4" spans="2:9" x14ac:dyDescent="0.25">
      <c r="B4" s="76" t="s">
        <v>47</v>
      </c>
      <c r="C4" s="77">
        <v>46</v>
      </c>
      <c r="D4" s="77">
        <v>66</v>
      </c>
      <c r="E4" s="77">
        <v>81</v>
      </c>
      <c r="F4" s="77">
        <v>93</v>
      </c>
      <c r="G4" s="77">
        <v>101</v>
      </c>
    </row>
    <row r="5" spans="2:9" x14ac:dyDescent="0.25">
      <c r="B5" s="29"/>
      <c r="C5" s="29"/>
      <c r="D5" s="29"/>
      <c r="E5" s="29"/>
      <c r="F5" s="29"/>
      <c r="G5" s="29"/>
    </row>
    <row r="6" spans="2:9" x14ac:dyDescent="0.25">
      <c r="B6" s="30"/>
      <c r="C6" s="30"/>
      <c r="D6" s="30"/>
      <c r="E6" s="30"/>
      <c r="F6" s="30"/>
      <c r="G6" s="30"/>
    </row>
    <row r="7" spans="2:9" x14ac:dyDescent="0.25">
      <c r="B7" s="6" t="s">
        <v>33</v>
      </c>
      <c r="C7" s="6" t="s">
        <v>47</v>
      </c>
      <c r="D7" s="6" t="s">
        <v>48</v>
      </c>
      <c r="E7" s="6" t="s">
        <v>49</v>
      </c>
      <c r="F7" s="6" t="s">
        <v>50</v>
      </c>
      <c r="G7" s="6" t="s">
        <v>51</v>
      </c>
    </row>
    <row r="8" spans="2:9" x14ac:dyDescent="0.25">
      <c r="B8" s="26">
        <v>1891</v>
      </c>
      <c r="C8" s="26">
        <v>46</v>
      </c>
      <c r="D8" s="26"/>
      <c r="E8" s="26"/>
      <c r="F8" s="26"/>
      <c r="G8" s="26"/>
    </row>
    <row r="9" spans="2:9" x14ac:dyDescent="0.25">
      <c r="B9" s="26"/>
      <c r="C9" s="26"/>
      <c r="D9" s="78">
        <f>C10-C8</f>
        <v>20</v>
      </c>
      <c r="E9" s="26"/>
      <c r="F9" s="26"/>
      <c r="G9" s="26"/>
    </row>
    <row r="10" spans="2:9" x14ac:dyDescent="0.25">
      <c r="B10" s="26">
        <v>1901</v>
      </c>
      <c r="C10" s="26">
        <v>66</v>
      </c>
      <c r="D10" s="26"/>
      <c r="E10" s="78">
        <f>D11-D9</f>
        <v>-5</v>
      </c>
      <c r="F10" s="26"/>
      <c r="G10" s="26"/>
    </row>
    <row r="11" spans="2:9" x14ac:dyDescent="0.25">
      <c r="B11" s="26"/>
      <c r="C11" s="26"/>
      <c r="D11" s="26">
        <f>C12-C10</f>
        <v>15</v>
      </c>
      <c r="E11" s="26"/>
      <c r="F11" s="78">
        <f>E12-E10</f>
        <v>2</v>
      </c>
      <c r="G11" s="26"/>
    </row>
    <row r="12" spans="2:9" x14ac:dyDescent="0.25">
      <c r="B12" s="26">
        <v>1911</v>
      </c>
      <c r="C12" s="26">
        <v>81</v>
      </c>
      <c r="D12" s="26"/>
      <c r="E12" s="26">
        <f>D13-D11</f>
        <v>-3</v>
      </c>
      <c r="F12" s="26"/>
      <c r="G12" s="78">
        <f>F13-F11</f>
        <v>-3</v>
      </c>
    </row>
    <row r="13" spans="2:9" x14ac:dyDescent="0.25">
      <c r="B13" s="26"/>
      <c r="C13" s="26"/>
      <c r="D13" s="26">
        <f>C14-C12</f>
        <v>12</v>
      </c>
      <c r="E13" s="26"/>
      <c r="F13" s="26">
        <f>E14-E12</f>
        <v>-1</v>
      </c>
      <c r="G13" s="26"/>
    </row>
    <row r="14" spans="2:9" x14ac:dyDescent="0.25">
      <c r="B14" s="26">
        <v>1921</v>
      </c>
      <c r="C14" s="26">
        <v>93</v>
      </c>
      <c r="D14" s="26"/>
      <c r="E14" s="26">
        <f>D15-D13</f>
        <v>-4</v>
      </c>
      <c r="F14" s="26"/>
      <c r="G14" s="26"/>
    </row>
    <row r="15" spans="2:9" x14ac:dyDescent="0.25">
      <c r="B15" s="26"/>
      <c r="C15" s="26"/>
      <c r="D15" s="26">
        <f>C16-C14</f>
        <v>8</v>
      </c>
      <c r="E15" s="26"/>
      <c r="F15" s="26"/>
      <c r="G15" s="26"/>
    </row>
    <row r="16" spans="2:9" x14ac:dyDescent="0.25">
      <c r="B16" s="26">
        <v>1931</v>
      </c>
      <c r="C16" s="26">
        <v>101</v>
      </c>
      <c r="D16" s="26"/>
      <c r="E16" s="26"/>
      <c r="F16" s="26"/>
      <c r="G16" s="26"/>
    </row>
    <row r="19" spans="2:2" x14ac:dyDescent="0.25">
      <c r="B19" s="31"/>
    </row>
    <row r="21" spans="2:2" x14ac:dyDescent="0.25">
      <c r="B21" s="32"/>
    </row>
    <row r="23" spans="2:2" x14ac:dyDescent="0.25">
      <c r="B23" s="32"/>
    </row>
    <row r="25" spans="2:2" x14ac:dyDescent="0.25">
      <c r="B25" s="31"/>
    </row>
    <row r="26" spans="2:2" x14ac:dyDescent="0.25">
      <c r="B26" s="32"/>
    </row>
    <row r="28" spans="2:2" x14ac:dyDescent="0.25">
      <c r="B28" s="32"/>
    </row>
    <row r="30" spans="2:2" x14ac:dyDescent="0.25">
      <c r="B30" s="32"/>
    </row>
    <row r="32" spans="2:2" x14ac:dyDescent="0.25">
      <c r="B32" s="3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I7" sqref="I7"/>
    </sheetView>
  </sheetViews>
  <sheetFormatPr defaultRowHeight="15" x14ac:dyDescent="0.25"/>
  <sheetData>
    <row r="2" spans="2:7" x14ac:dyDescent="0.25">
      <c r="B2" s="82" t="s">
        <v>33</v>
      </c>
      <c r="C2" s="81">
        <v>1891</v>
      </c>
      <c r="D2" s="81">
        <v>1901</v>
      </c>
      <c r="E2" s="81">
        <v>1911</v>
      </c>
      <c r="F2" s="81">
        <v>1921</v>
      </c>
      <c r="G2" s="81">
        <v>1931</v>
      </c>
    </row>
    <row r="3" spans="2:7" x14ac:dyDescent="0.25">
      <c r="B3" s="82" t="s">
        <v>47</v>
      </c>
      <c r="C3" s="81">
        <v>46</v>
      </c>
      <c r="D3" s="81">
        <v>66</v>
      </c>
      <c r="E3" s="81">
        <v>81</v>
      </c>
      <c r="F3" s="81">
        <v>93</v>
      </c>
      <c r="G3" s="81">
        <v>101</v>
      </c>
    </row>
    <row r="6" spans="2:7" x14ac:dyDescent="0.25">
      <c r="B6" s="6" t="s">
        <v>33</v>
      </c>
      <c r="C6" s="6" t="s">
        <v>47</v>
      </c>
      <c r="D6" s="6" t="s">
        <v>48</v>
      </c>
      <c r="E6" s="6" t="s">
        <v>49</v>
      </c>
      <c r="F6" s="6" t="s">
        <v>50</v>
      </c>
      <c r="G6" s="6" t="s">
        <v>51</v>
      </c>
    </row>
    <row r="7" spans="2:7" x14ac:dyDescent="0.25">
      <c r="B7" s="26">
        <v>1891</v>
      </c>
      <c r="C7" s="26">
        <v>46</v>
      </c>
      <c r="D7" s="26"/>
      <c r="E7" s="26"/>
      <c r="F7" s="26"/>
      <c r="G7" s="26"/>
    </row>
    <row r="8" spans="2:7" x14ac:dyDescent="0.25">
      <c r="B8" s="26"/>
      <c r="C8" s="26"/>
      <c r="D8" s="26">
        <f>C9-C7</f>
        <v>20</v>
      </c>
      <c r="E8" s="26"/>
      <c r="F8" s="26"/>
      <c r="G8" s="26"/>
    </row>
    <row r="9" spans="2:7" x14ac:dyDescent="0.25">
      <c r="B9" s="26">
        <v>1901</v>
      </c>
      <c r="C9" s="26">
        <v>66</v>
      </c>
      <c r="D9" s="26"/>
      <c r="E9" s="26">
        <f>D10-D8</f>
        <v>-5</v>
      </c>
      <c r="F9" s="26"/>
      <c r="G9" s="26"/>
    </row>
    <row r="10" spans="2:7" x14ac:dyDescent="0.25">
      <c r="B10" s="26"/>
      <c r="C10" s="26"/>
      <c r="D10" s="26">
        <f>C11-C9</f>
        <v>15</v>
      </c>
      <c r="E10" s="26"/>
      <c r="F10" s="26">
        <f>E11-E9</f>
        <v>2</v>
      </c>
      <c r="G10" s="26"/>
    </row>
    <row r="11" spans="2:7" x14ac:dyDescent="0.25">
      <c r="B11" s="26">
        <v>1911</v>
      </c>
      <c r="C11" s="26">
        <v>81</v>
      </c>
      <c r="D11" s="26"/>
      <c r="E11" s="26">
        <f>D12-D10</f>
        <v>-3</v>
      </c>
      <c r="F11" s="26"/>
      <c r="G11" s="80">
        <f>F12-F10</f>
        <v>-3</v>
      </c>
    </row>
    <row r="12" spans="2:7" x14ac:dyDescent="0.25">
      <c r="B12" s="26"/>
      <c r="C12" s="26"/>
      <c r="D12" s="26">
        <f>C13-C11</f>
        <v>12</v>
      </c>
      <c r="E12" s="26"/>
      <c r="F12" s="80">
        <f>E13-E11</f>
        <v>-1</v>
      </c>
      <c r="G12" s="26"/>
    </row>
    <row r="13" spans="2:7" x14ac:dyDescent="0.25">
      <c r="B13" s="26">
        <v>1921</v>
      </c>
      <c r="C13" s="26">
        <v>93</v>
      </c>
      <c r="D13" s="26"/>
      <c r="E13" s="80">
        <f>D14-D12</f>
        <v>-4</v>
      </c>
      <c r="F13" s="26"/>
      <c r="G13" s="26"/>
    </row>
    <row r="14" spans="2:7" x14ac:dyDescent="0.25">
      <c r="B14" s="26"/>
      <c r="C14" s="26"/>
      <c r="D14" s="80">
        <f>C15-C13</f>
        <v>8</v>
      </c>
      <c r="E14" s="26"/>
      <c r="F14" s="26"/>
      <c r="G14" s="26"/>
    </row>
    <row r="15" spans="2:7" x14ac:dyDescent="0.25">
      <c r="B15" s="26">
        <v>1931</v>
      </c>
      <c r="C15" s="26">
        <v>101</v>
      </c>
      <c r="D15" s="26"/>
      <c r="E15" s="26"/>
      <c r="F15" s="26"/>
      <c r="G15" s="2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B2" sqref="B2"/>
    </sheetView>
  </sheetViews>
  <sheetFormatPr defaultRowHeight="15" x14ac:dyDescent="0.25"/>
  <sheetData>
    <row r="2" spans="2:6" x14ac:dyDescent="0.25">
      <c r="B2" s="28" t="s">
        <v>33</v>
      </c>
      <c r="C2" s="26">
        <v>300</v>
      </c>
      <c r="D2" s="26">
        <v>304</v>
      </c>
      <c r="E2" s="26">
        <v>305</v>
      </c>
      <c r="F2" s="26">
        <v>307</v>
      </c>
    </row>
    <row r="3" spans="2:6" x14ac:dyDescent="0.25">
      <c r="B3" s="28" t="s">
        <v>47</v>
      </c>
      <c r="C3" s="26">
        <v>2.4771000000000001</v>
      </c>
      <c r="D3" s="26">
        <v>2.4828999999999999</v>
      </c>
      <c r="E3" s="26">
        <v>2.4843000000000002</v>
      </c>
      <c r="F3" s="26">
        <v>2.4870999999999999</v>
      </c>
    </row>
    <row r="7" spans="2:6" x14ac:dyDescent="0.25">
      <c r="B7" s="34" t="s">
        <v>33</v>
      </c>
      <c r="C7" s="34" t="s">
        <v>47</v>
      </c>
      <c r="D7" s="35" t="s">
        <v>52</v>
      </c>
      <c r="E7" s="35" t="s">
        <v>53</v>
      </c>
    </row>
    <row r="8" spans="2:6" x14ac:dyDescent="0.25">
      <c r="B8" s="33">
        <v>300</v>
      </c>
      <c r="C8" s="33">
        <v>2.4771000000000001</v>
      </c>
      <c r="D8" s="33"/>
      <c r="E8" s="33"/>
    </row>
    <row r="9" spans="2:6" x14ac:dyDescent="0.25">
      <c r="B9" s="33"/>
      <c r="C9" s="33"/>
      <c r="D9" s="33">
        <v>1.4499999999999999E-3</v>
      </c>
      <c r="E9" s="33"/>
    </row>
    <row r="10" spans="2:6" x14ac:dyDescent="0.25">
      <c r="B10" s="33">
        <v>304</v>
      </c>
      <c r="C10" s="33">
        <v>2.4828999999999999</v>
      </c>
      <c r="D10" s="33"/>
      <c r="E10" s="33">
        <v>0</v>
      </c>
    </row>
    <row r="11" spans="2:6" x14ac:dyDescent="0.25">
      <c r="B11" s="33"/>
      <c r="C11" s="33"/>
      <c r="D11" s="33">
        <v>1.4E-3</v>
      </c>
      <c r="E11" s="33"/>
    </row>
    <row r="12" spans="2:6" x14ac:dyDescent="0.25">
      <c r="B12" s="33">
        <v>305</v>
      </c>
      <c r="C12" s="33">
        <v>2.4843000000000002</v>
      </c>
      <c r="D12" s="33"/>
      <c r="E12" s="33">
        <v>0</v>
      </c>
    </row>
    <row r="13" spans="2:6" x14ac:dyDescent="0.25">
      <c r="B13" s="33"/>
      <c r="C13" s="33"/>
      <c r="D13" s="37">
        <v>1.4E-3</v>
      </c>
      <c r="E13" s="33"/>
    </row>
    <row r="14" spans="2:6" x14ac:dyDescent="0.25">
      <c r="B14" s="84">
        <v>307</v>
      </c>
      <c r="C14" s="83">
        <v>2.4870999999999999</v>
      </c>
      <c r="D14" s="38"/>
      <c r="E14" s="36"/>
    </row>
    <row r="29" spans="1:7" x14ac:dyDescent="0.25">
      <c r="A29" s="54" t="s">
        <v>54</v>
      </c>
      <c r="B29" s="54"/>
      <c r="C29" s="54"/>
      <c r="D29" s="54"/>
      <c r="E29" s="54"/>
      <c r="F29" s="54"/>
      <c r="G29" s="54"/>
    </row>
  </sheetData>
  <mergeCells count="1">
    <mergeCell ref="A29:G29"/>
  </mergeCells>
  <conditionalFormatting sqref="B2:B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zoomScale="150" zoomScaleNormal="150" workbookViewId="0">
      <selection activeCell="B10" sqref="B10"/>
    </sheetView>
  </sheetViews>
  <sheetFormatPr defaultRowHeight="15" x14ac:dyDescent="0.25"/>
  <cols>
    <col min="1" max="1" width="10.85546875" customWidth="1"/>
    <col min="2" max="2" width="19" customWidth="1"/>
    <col min="3" max="3" width="19.42578125" customWidth="1"/>
    <col min="4" max="4" width="20.5703125" customWidth="1"/>
    <col min="15" max="19" width="11" customWidth="1"/>
  </cols>
  <sheetData>
    <row r="1" spans="1:28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x14ac:dyDescent="0.25">
      <c r="A2" s="40"/>
      <c r="B2" s="40" t="s">
        <v>55</v>
      </c>
      <c r="C2" s="85">
        <v>0</v>
      </c>
      <c r="D2" s="85" t="s">
        <v>33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x14ac:dyDescent="0.25">
      <c r="A3" s="40" t="s">
        <v>56</v>
      </c>
      <c r="B3" s="40" t="s">
        <v>57</v>
      </c>
      <c r="C3" s="85">
        <v>0</v>
      </c>
      <c r="D3" s="85" t="s">
        <v>47</v>
      </c>
      <c r="G3" s="40"/>
      <c r="H3" s="40"/>
      <c r="I3" s="40"/>
      <c r="J3" s="40"/>
      <c r="K3" s="40"/>
      <c r="L3" s="40"/>
      <c r="M3" s="40"/>
      <c r="N3" s="40"/>
      <c r="O3" s="41"/>
      <c r="P3" s="41"/>
      <c r="Q3" s="41"/>
      <c r="R3" s="41"/>
      <c r="S3" s="41"/>
      <c r="T3" s="40"/>
      <c r="U3" s="40"/>
      <c r="V3" s="40"/>
      <c r="W3" s="40"/>
      <c r="X3" s="40"/>
      <c r="Y3" s="40"/>
      <c r="Z3" s="40"/>
      <c r="AA3" s="40"/>
      <c r="AB3" s="40"/>
    </row>
    <row r="4" spans="1:28" x14ac:dyDescent="0.25">
      <c r="A4" s="40"/>
      <c r="B4" s="40" t="s">
        <v>58</v>
      </c>
      <c r="C4" s="85">
        <v>0</v>
      </c>
      <c r="D4" s="85" t="s">
        <v>59</v>
      </c>
      <c r="G4" s="40"/>
      <c r="H4" s="40"/>
      <c r="I4" s="40"/>
      <c r="J4" s="40"/>
      <c r="K4" s="40"/>
      <c r="L4" s="40"/>
      <c r="M4" s="40"/>
      <c r="N4" s="40"/>
      <c r="O4" s="41"/>
      <c r="P4" s="41"/>
      <c r="Q4" s="41"/>
      <c r="R4" s="41"/>
      <c r="S4" s="41"/>
      <c r="T4" s="40"/>
      <c r="U4" s="40"/>
      <c r="V4" s="40"/>
      <c r="W4" s="40"/>
      <c r="X4" s="40"/>
      <c r="Y4" s="40"/>
      <c r="Z4" s="40"/>
      <c r="AA4" s="40"/>
      <c r="AB4" s="40"/>
    </row>
    <row r="5" spans="1:28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41"/>
      <c r="Q5" s="41"/>
      <c r="R5" s="41"/>
      <c r="S5" s="41"/>
      <c r="T5" s="40"/>
      <c r="U5" s="40"/>
      <c r="V5" s="40"/>
      <c r="W5" s="40"/>
      <c r="X5" s="40"/>
      <c r="Y5" s="40"/>
      <c r="Z5" s="40"/>
      <c r="AA5" s="40"/>
      <c r="AB5" s="40"/>
    </row>
    <row r="6" spans="1:28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1"/>
      <c r="P6" s="41"/>
      <c r="Q6" s="41"/>
      <c r="R6" s="41"/>
      <c r="S6" s="41"/>
      <c r="T6" s="40"/>
      <c r="U6" s="40"/>
      <c r="V6" s="40"/>
      <c r="W6" s="40"/>
      <c r="X6" s="40"/>
      <c r="Y6" s="40"/>
      <c r="Z6" s="40"/>
      <c r="AA6" s="40"/>
      <c r="AB6" s="40"/>
    </row>
    <row r="7" spans="1:28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1"/>
      <c r="P7" s="41"/>
      <c r="Q7" s="41"/>
      <c r="R7" s="41"/>
      <c r="S7" s="41"/>
      <c r="T7" s="40"/>
      <c r="U7" s="40"/>
      <c r="V7" s="40"/>
      <c r="W7" s="40"/>
      <c r="X7" s="40"/>
      <c r="Y7" s="40"/>
      <c r="Z7" s="40"/>
      <c r="AA7" s="40"/>
      <c r="AB7" s="40"/>
    </row>
    <row r="8" spans="1:28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1"/>
      <c r="P8" s="41"/>
      <c r="Q8" s="41"/>
      <c r="R8" s="41"/>
      <c r="S8" s="41"/>
      <c r="T8" s="40"/>
      <c r="U8" s="40"/>
      <c r="V8" s="40"/>
      <c r="W8" s="40"/>
      <c r="X8" s="40"/>
      <c r="Y8" s="40"/>
      <c r="Z8" s="40"/>
      <c r="AA8" s="40"/>
      <c r="AB8" s="40"/>
    </row>
    <row r="9" spans="1:28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1"/>
      <c r="P9" s="41"/>
      <c r="Q9" s="41"/>
      <c r="R9" s="41"/>
      <c r="S9" s="41"/>
      <c r="T9" s="40"/>
      <c r="U9" s="40"/>
      <c r="V9" s="40"/>
      <c r="W9" s="40"/>
      <c r="X9" s="40"/>
      <c r="Y9" s="40"/>
      <c r="Z9" s="40"/>
      <c r="AA9" s="40"/>
      <c r="AB9" s="40"/>
    </row>
    <row r="10" spans="1:28" x14ac:dyDescent="0.25">
      <c r="A10" s="41" t="s">
        <v>60</v>
      </c>
      <c r="B10" s="41" t="s">
        <v>33</v>
      </c>
      <c r="C10" s="41" t="s">
        <v>47</v>
      </c>
      <c r="D10" s="41" t="s">
        <v>59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1"/>
      <c r="P10" s="41"/>
      <c r="Q10" s="41"/>
      <c r="R10" s="41"/>
      <c r="S10" s="41"/>
      <c r="T10" s="40"/>
      <c r="U10" s="40"/>
      <c r="V10" s="40"/>
      <c r="W10" s="40"/>
      <c r="X10" s="40"/>
      <c r="Y10" s="40"/>
      <c r="Z10" s="40"/>
      <c r="AA10" s="40"/>
      <c r="AB10" s="40"/>
    </row>
    <row r="11" spans="1:28" x14ac:dyDescent="0.25">
      <c r="A11" s="41">
        <v>0</v>
      </c>
      <c r="B11" s="41">
        <v>0</v>
      </c>
      <c r="C11" s="41">
        <v>0</v>
      </c>
      <c r="D11" s="41">
        <v>0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1"/>
      <c r="P11" s="41"/>
      <c r="Q11" s="41"/>
      <c r="R11" s="41"/>
      <c r="S11" s="41"/>
      <c r="T11" s="40"/>
      <c r="U11" s="40"/>
      <c r="V11" s="40"/>
      <c r="W11" s="40"/>
      <c r="X11" s="40"/>
      <c r="Y11" s="40"/>
      <c r="Z11" s="40"/>
      <c r="AA11" s="40"/>
      <c r="AB11" s="40"/>
    </row>
    <row r="12" spans="1:28" x14ac:dyDescent="0.25">
      <c r="A12" s="41">
        <v>1</v>
      </c>
      <c r="B12" s="41">
        <f>(-1 + 2*C11 - 3*D11)/5</f>
        <v>-0.2</v>
      </c>
      <c r="C12" s="41">
        <f>(2 + 3*B11 - D11)/9</f>
        <v>0.22222222222222221</v>
      </c>
      <c r="D12" s="41">
        <f>(-3+2*B11-C11)/7</f>
        <v>-0.42857142857142855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spans="1:28" x14ac:dyDescent="0.25">
      <c r="A13" s="41">
        <v>2</v>
      </c>
      <c r="B13" s="41">
        <f t="shared" ref="B13:B17" si="0">(-1 + 2*C12 - 3*D12)/5</f>
        <v>0.14603174603174601</v>
      </c>
      <c r="C13" s="41">
        <f t="shared" ref="C13:C17" si="1">(2 + 3*B12 - D12)/9</f>
        <v>0.20317460317460317</v>
      </c>
      <c r="D13" s="41">
        <f t="shared" ref="D13:D17" si="2">(-3+2*B12-C12)/7</f>
        <v>-0.51746031746031751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 spans="1:28" x14ac:dyDescent="0.25">
      <c r="A14" s="41">
        <v>3</v>
      </c>
      <c r="B14" s="41">
        <f t="shared" si="0"/>
        <v>0.1917460317460318</v>
      </c>
      <c r="C14" s="41">
        <f t="shared" si="1"/>
        <v>0.32839506172839505</v>
      </c>
      <c r="D14" s="41">
        <f t="shared" si="2"/>
        <v>-0.41587301587301589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x14ac:dyDescent="0.25">
      <c r="A15" s="41">
        <v>4</v>
      </c>
      <c r="B15" s="41">
        <f t="shared" si="0"/>
        <v>0.18088183421516754</v>
      </c>
      <c r="C15" s="41">
        <f t="shared" si="1"/>
        <v>0.33234567901234568</v>
      </c>
      <c r="D15" s="41">
        <f t="shared" si="2"/>
        <v>-0.42070042831947596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x14ac:dyDescent="0.25">
      <c r="A16" s="41">
        <v>5</v>
      </c>
      <c r="B16" s="41">
        <f t="shared" si="0"/>
        <v>0.18535852859662386</v>
      </c>
      <c r="C16" s="41">
        <f t="shared" si="1"/>
        <v>0.32926065899610868</v>
      </c>
      <c r="D16" s="41">
        <f t="shared" si="2"/>
        <v>-0.42436885865457297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</row>
    <row r="17" spans="1:28" x14ac:dyDescent="0.25">
      <c r="A17" s="41">
        <v>6</v>
      </c>
      <c r="B17" s="41">
        <f t="shared" si="0"/>
        <v>0.18632557879118722</v>
      </c>
      <c r="C17" s="41">
        <f t="shared" si="1"/>
        <v>0.33116049382716051</v>
      </c>
      <c r="D17" s="41">
        <f t="shared" si="2"/>
        <v>-0.4226490859718372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8" spans="1:28" x14ac:dyDescent="0.25">
      <c r="A18" s="41">
        <v>7</v>
      </c>
      <c r="B18" s="41">
        <f>(-1 + 2*C17 - 3*D17)/5</f>
        <v>0.18605364911396652</v>
      </c>
      <c r="C18" s="41">
        <f>(2 + 3*B17 - D17)/9</f>
        <v>0.33129175803837763</v>
      </c>
      <c r="D18" s="41">
        <f>(-3+2*B17-C17)/7</f>
        <v>-0.4226441908921123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</row>
    <row r="19" spans="1:28" x14ac:dyDescent="0.25">
      <c r="A19" s="40"/>
      <c r="B19" s="41"/>
      <c r="C19" s="41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pans="1:28" x14ac:dyDescent="0.25">
      <c r="A20" s="40"/>
      <c r="B20" s="41"/>
      <c r="C20" s="41"/>
      <c r="D20" s="4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</row>
    <row r="21" spans="1:28" x14ac:dyDescent="0.25">
      <c r="A21" s="40"/>
      <c r="B21" s="41"/>
      <c r="C21" s="41"/>
      <c r="D21" s="4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</row>
    <row r="23" spans="1:28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</row>
    <row r="24" spans="1:28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</row>
    <row r="25" spans="1:28" ht="28.5" x14ac:dyDescent="0.4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28" ht="28.5" x14ac:dyDescent="0.4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zoomScale="140" zoomScaleNormal="140" workbookViewId="0">
      <selection activeCell="D4" sqref="D4:E6"/>
    </sheetView>
  </sheetViews>
  <sheetFormatPr defaultRowHeight="15" x14ac:dyDescent="0.25"/>
  <cols>
    <col min="2" max="2" width="12.42578125" customWidth="1"/>
    <col min="3" max="3" width="17.140625" customWidth="1"/>
    <col min="4" max="4" width="16.7109375" customWidth="1"/>
    <col min="5" max="5" width="16.42578125" customWidth="1"/>
  </cols>
  <sheetData>
    <row r="3" spans="2:7" x14ac:dyDescent="0.25">
      <c r="B3" s="40"/>
      <c r="C3" s="40"/>
      <c r="D3" s="40"/>
      <c r="E3" s="40"/>
      <c r="F3" s="40"/>
      <c r="G3" s="40"/>
    </row>
    <row r="4" spans="2:7" x14ac:dyDescent="0.25">
      <c r="B4" s="40"/>
      <c r="C4" s="40" t="s">
        <v>55</v>
      </c>
      <c r="D4" s="86">
        <v>0</v>
      </c>
      <c r="E4" s="86" t="s">
        <v>33</v>
      </c>
    </row>
    <row r="5" spans="2:7" x14ac:dyDescent="0.25">
      <c r="B5" s="40" t="s">
        <v>56</v>
      </c>
      <c r="C5" s="40" t="s">
        <v>57</v>
      </c>
      <c r="D5" s="86">
        <v>0</v>
      </c>
      <c r="E5" s="86" t="s">
        <v>47</v>
      </c>
    </row>
    <row r="6" spans="2:7" x14ac:dyDescent="0.25">
      <c r="B6" s="40"/>
      <c r="C6" s="40" t="s">
        <v>58</v>
      </c>
      <c r="D6" s="86">
        <v>0</v>
      </c>
      <c r="E6" s="86" t="s">
        <v>59</v>
      </c>
    </row>
    <row r="7" spans="2:7" x14ac:dyDescent="0.25">
      <c r="B7" s="40"/>
      <c r="C7" s="40"/>
      <c r="D7" s="40"/>
      <c r="E7" s="40"/>
      <c r="F7" s="40"/>
      <c r="G7" s="40"/>
    </row>
    <row r="8" spans="2:7" x14ac:dyDescent="0.25">
      <c r="B8" s="40"/>
      <c r="C8" s="40"/>
      <c r="D8" s="40"/>
      <c r="E8" s="40"/>
      <c r="F8" s="40"/>
      <c r="G8" s="40"/>
    </row>
    <row r="9" spans="2:7" x14ac:dyDescent="0.25">
      <c r="B9" s="40"/>
      <c r="C9" s="40"/>
      <c r="D9" s="40"/>
      <c r="E9" s="40"/>
      <c r="F9" s="40"/>
      <c r="G9" s="40"/>
    </row>
    <row r="10" spans="2:7" x14ac:dyDescent="0.25">
      <c r="B10" s="40"/>
      <c r="C10" s="40"/>
      <c r="D10" s="40"/>
      <c r="E10" s="40"/>
      <c r="F10" s="40"/>
      <c r="G10" s="40"/>
    </row>
    <row r="11" spans="2:7" x14ac:dyDescent="0.25">
      <c r="B11" s="40"/>
      <c r="C11" s="40"/>
      <c r="D11" s="40"/>
      <c r="E11" s="40"/>
      <c r="F11" s="40"/>
      <c r="G11" s="40"/>
    </row>
    <row r="12" spans="2:7" x14ac:dyDescent="0.25">
      <c r="B12" s="41" t="s">
        <v>60</v>
      </c>
      <c r="C12" s="41" t="s">
        <v>33</v>
      </c>
      <c r="D12" s="41" t="s">
        <v>47</v>
      </c>
      <c r="E12" s="41" t="s">
        <v>59</v>
      </c>
      <c r="F12" s="40"/>
      <c r="G12" s="40"/>
    </row>
    <row r="13" spans="2:7" x14ac:dyDescent="0.25">
      <c r="B13" s="41">
        <v>0</v>
      </c>
      <c r="C13" s="41">
        <v>0</v>
      </c>
      <c r="D13" s="41">
        <v>0</v>
      </c>
      <c r="E13" s="41">
        <v>0</v>
      </c>
      <c r="F13" s="40"/>
      <c r="G13" s="40"/>
    </row>
    <row r="14" spans="2:7" x14ac:dyDescent="0.25">
      <c r="B14" s="41">
        <v>1</v>
      </c>
      <c r="C14" s="41">
        <f>(-1 + 2*D13 - 3*E13)/5</f>
        <v>-0.2</v>
      </c>
      <c r="D14" s="41">
        <f>(2 + 3*C14 - E13)/9</f>
        <v>0.15555555555555556</v>
      </c>
      <c r="E14" s="41">
        <f>(-3+2*C14-D14)/7</f>
        <v>-0.50793650793650791</v>
      </c>
      <c r="F14" s="40"/>
      <c r="G14" s="40"/>
    </row>
    <row r="15" spans="2:7" x14ac:dyDescent="0.25">
      <c r="B15" s="41">
        <v>2</v>
      </c>
      <c r="C15" s="41">
        <f>(-1 + 2*D14 - 3*E14)/5</f>
        <v>0.16698412698412696</v>
      </c>
      <c r="D15" s="41">
        <f>(2 + 3*C15 - E14)/9</f>
        <v>0.33432098765432094</v>
      </c>
      <c r="E15" s="41">
        <f>(-3+2*C15-D15)/7</f>
        <v>-0.42862181909800956</v>
      </c>
      <c r="F15" s="40"/>
      <c r="G15" s="40"/>
    </row>
    <row r="16" spans="2:7" x14ac:dyDescent="0.25">
      <c r="B16" s="41">
        <v>3</v>
      </c>
      <c r="C16" s="41">
        <f>(-1 + 2*D15 - 3*E15)/5</f>
        <v>0.19090148652053412</v>
      </c>
      <c r="D16" s="41">
        <f>(2 + 3*C16 - E15)/9</f>
        <v>0.3334806976288458</v>
      </c>
      <c r="E16" s="41">
        <f>(-3+2*C16-D16)/7</f>
        <v>-0.42166824636968248</v>
      </c>
      <c r="F16" s="40"/>
      <c r="G16" s="40"/>
    </row>
    <row r="17" spans="2:7" x14ac:dyDescent="0.25">
      <c r="B17" s="41">
        <v>4</v>
      </c>
      <c r="C17" s="41">
        <f>(-1 + 2*D16 - 3*E16)/5</f>
        <v>0.18639322687334783</v>
      </c>
      <c r="D17" s="41">
        <f>(2 + 3*C17 - E16)/9</f>
        <v>0.33120532522108065</v>
      </c>
      <c r="E17" s="41">
        <f>(-3+2*C17-D17)/7</f>
        <v>-0.4226312673534835</v>
      </c>
      <c r="F17" s="40"/>
      <c r="G17" s="40"/>
    </row>
    <row r="18" spans="2:7" x14ac:dyDescent="0.25">
      <c r="B18" s="41">
        <v>5</v>
      </c>
      <c r="C18" s="41">
        <f>(-1 + 2*D17 - 3*E17)/5</f>
        <v>0.18606089050052235</v>
      </c>
      <c r="D18" s="41">
        <f>(2 + 3*C18 - E17)/9</f>
        <v>0.33120154876167229</v>
      </c>
      <c r="E18" s="41">
        <f>(-3+2*C18-D18)/7</f>
        <v>-0.4227256811086611</v>
      </c>
      <c r="F18" s="40"/>
      <c r="G18" s="40"/>
    </row>
    <row r="19" spans="2:7" x14ac:dyDescent="0.25">
      <c r="B19" s="42"/>
      <c r="C19" s="42"/>
      <c r="D19" s="42"/>
      <c r="E19" s="42"/>
      <c r="F19" s="40"/>
      <c r="G19" s="40"/>
    </row>
    <row r="20" spans="2:7" x14ac:dyDescent="0.25">
      <c r="B20" s="42"/>
      <c r="C20" s="42"/>
      <c r="D20" s="42"/>
      <c r="E20" s="42"/>
      <c r="F20" s="40"/>
      <c r="G20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Bisection Method</vt:lpstr>
      <vt:lpstr>False Position Method</vt:lpstr>
      <vt:lpstr>Secant Method</vt:lpstr>
      <vt:lpstr>Newton Raphson Method</vt:lpstr>
      <vt:lpstr>Newton Forward</vt:lpstr>
      <vt:lpstr>Newton Backward</vt:lpstr>
      <vt:lpstr>Newton Divided Difference</vt:lpstr>
      <vt:lpstr>Gauss Jacobi Method</vt:lpstr>
      <vt:lpstr>Gauss Seidel Method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</dc:creator>
  <cp:lastModifiedBy>This PC</cp:lastModifiedBy>
  <cp:lastPrinted>2021-06-07T09:48:56Z</cp:lastPrinted>
  <dcterms:created xsi:type="dcterms:W3CDTF">2021-03-27T08:22:37Z</dcterms:created>
  <dcterms:modified xsi:type="dcterms:W3CDTF">2021-06-18T15:49:41Z</dcterms:modified>
</cp:coreProperties>
</file>