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C74" i="1"/>
  <c r="B74" i="1"/>
  <c r="E73" i="1"/>
  <c r="E72" i="1"/>
  <c r="E71" i="1"/>
  <c r="D68" i="1"/>
  <c r="C68" i="1"/>
  <c r="B68" i="1"/>
  <c r="E67" i="1"/>
  <c r="E66" i="1"/>
  <c r="E65" i="1"/>
  <c r="D62" i="1"/>
  <c r="C62" i="1"/>
  <c r="B62" i="1"/>
  <c r="E61" i="1"/>
  <c r="E60" i="1"/>
  <c r="E59" i="1"/>
  <c r="D56" i="1"/>
  <c r="C56" i="1"/>
  <c r="B56" i="1"/>
  <c r="E55" i="1"/>
  <c r="E54" i="1"/>
  <c r="E53" i="1"/>
  <c r="D50" i="1"/>
  <c r="C50" i="1"/>
  <c r="B50" i="1"/>
  <c r="E49" i="1"/>
  <c r="E48" i="1"/>
  <c r="E47" i="1"/>
  <c r="D44" i="1"/>
  <c r="C44" i="1"/>
  <c r="B44" i="1"/>
  <c r="E43" i="1"/>
  <c r="E42" i="1"/>
  <c r="E41" i="1"/>
  <c r="D38" i="1"/>
  <c r="C38" i="1"/>
  <c r="B38" i="1"/>
  <c r="E37" i="1"/>
  <c r="E36" i="1"/>
  <c r="E35" i="1"/>
  <c r="D32" i="1"/>
  <c r="C32" i="1"/>
  <c r="B32" i="1"/>
  <c r="E31" i="1"/>
  <c r="E30" i="1"/>
  <c r="E29" i="1"/>
  <c r="D26" i="1"/>
  <c r="C26" i="1"/>
  <c r="B26" i="1"/>
  <c r="E25" i="1"/>
  <c r="E24" i="1"/>
  <c r="E23" i="1"/>
  <c r="D20" i="1"/>
  <c r="C20" i="1"/>
  <c r="B20" i="1"/>
  <c r="E19" i="1"/>
  <c r="E18" i="1"/>
  <c r="E17" i="1"/>
  <c r="E74" i="1" l="1"/>
  <c r="F71" i="1" s="1"/>
  <c r="E62" i="1"/>
  <c r="F61" i="1" s="1"/>
  <c r="D63" i="1" s="1"/>
  <c r="E50" i="1"/>
  <c r="F49" i="1"/>
  <c r="G86" i="1" s="1"/>
  <c r="F48" i="1"/>
  <c r="G85" i="1" s="1"/>
  <c r="E44" i="1"/>
  <c r="F41" i="1" s="1"/>
  <c r="E38" i="1"/>
  <c r="F36" i="1" s="1"/>
  <c r="E32" i="1"/>
  <c r="F29" i="1" s="1"/>
  <c r="E26" i="1"/>
  <c r="F24" i="1" s="1"/>
  <c r="C27" i="1" s="1"/>
  <c r="E68" i="1"/>
  <c r="F65" i="1" s="1"/>
  <c r="E56" i="1"/>
  <c r="F54" i="1" s="1"/>
  <c r="F47" i="1"/>
  <c r="E20" i="1"/>
  <c r="H14" i="1"/>
  <c r="I14" i="1"/>
  <c r="J14" i="1"/>
  <c r="K14" i="1"/>
  <c r="B14" i="1"/>
  <c r="F72" i="1" l="1"/>
  <c r="K85" i="1" s="1"/>
  <c r="F73" i="1"/>
  <c r="K86" i="1" s="1"/>
  <c r="F59" i="1"/>
  <c r="I84" i="1" s="1"/>
  <c r="F60" i="1"/>
  <c r="C63" i="1" s="1"/>
  <c r="I86" i="1"/>
  <c r="D51" i="1"/>
  <c r="C51" i="1"/>
  <c r="F84" i="1"/>
  <c r="B45" i="1"/>
  <c r="F42" i="1"/>
  <c r="F85" i="1" s="1"/>
  <c r="F43" i="1"/>
  <c r="D45" i="1" s="1"/>
  <c r="F35" i="1"/>
  <c r="B39" i="1" s="1"/>
  <c r="F37" i="1"/>
  <c r="D39" i="1" s="1"/>
  <c r="F30" i="1"/>
  <c r="F31" i="1"/>
  <c r="D86" i="1" s="1"/>
  <c r="D33" i="1"/>
  <c r="F25" i="1"/>
  <c r="F23" i="1"/>
  <c r="F26" i="1" s="1"/>
  <c r="C85" i="1"/>
  <c r="K84" i="1"/>
  <c r="B75" i="1"/>
  <c r="J84" i="1"/>
  <c r="B69" i="1"/>
  <c r="F67" i="1"/>
  <c r="F66" i="1"/>
  <c r="H85" i="1"/>
  <c r="C57" i="1"/>
  <c r="F55" i="1"/>
  <c r="F53" i="1"/>
  <c r="B51" i="1"/>
  <c r="G84" i="1"/>
  <c r="F50" i="1"/>
  <c r="E85" i="1"/>
  <c r="C39" i="1"/>
  <c r="D84" i="1"/>
  <c r="B33" i="1"/>
  <c r="F18" i="1"/>
  <c r="F19" i="1"/>
  <c r="F17" i="1"/>
  <c r="F20" i="1" s="1"/>
  <c r="G14" i="1"/>
  <c r="F14" i="1"/>
  <c r="E14" i="1"/>
  <c r="D14" i="1"/>
  <c r="C14" i="1"/>
  <c r="L5" i="1"/>
  <c r="L6" i="1"/>
  <c r="L7" i="1"/>
  <c r="L8" i="1"/>
  <c r="L9" i="1"/>
  <c r="L10" i="1"/>
  <c r="L11" i="1"/>
  <c r="L12" i="1"/>
  <c r="L13" i="1"/>
  <c r="L4" i="1"/>
  <c r="F51" i="1" l="1"/>
  <c r="G47" i="1" s="1"/>
  <c r="H47" i="1" s="1"/>
  <c r="F74" i="1"/>
  <c r="C75" i="1"/>
  <c r="D75" i="1"/>
  <c r="F62" i="1"/>
  <c r="B63" i="1"/>
  <c r="F63" i="1" s="1"/>
  <c r="G59" i="1" s="1"/>
  <c r="H59" i="1" s="1"/>
  <c r="I85" i="1"/>
  <c r="F86" i="1"/>
  <c r="F44" i="1"/>
  <c r="C45" i="1"/>
  <c r="F45" i="1" s="1"/>
  <c r="G41" i="1" s="1"/>
  <c r="H41" i="1" s="1"/>
  <c r="F38" i="1"/>
  <c r="E84" i="1"/>
  <c r="E86" i="1"/>
  <c r="D85" i="1"/>
  <c r="C33" i="1"/>
  <c r="F33" i="1" s="1"/>
  <c r="G29" i="1" s="1"/>
  <c r="H29" i="1" s="1"/>
  <c r="F32" i="1"/>
  <c r="B27" i="1"/>
  <c r="C84" i="1"/>
  <c r="C86" i="1"/>
  <c r="D27" i="1"/>
  <c r="C69" i="1"/>
  <c r="J85" i="1"/>
  <c r="F68" i="1"/>
  <c r="D69" i="1"/>
  <c r="J86" i="1"/>
  <c r="F56" i="1"/>
  <c r="H84" i="1"/>
  <c r="B57" i="1"/>
  <c r="H86" i="1"/>
  <c r="D57" i="1"/>
  <c r="F39" i="1"/>
  <c r="G35" i="1" s="1"/>
  <c r="H35" i="1" s="1"/>
  <c r="L14" i="1"/>
  <c r="F27" i="1" l="1"/>
  <c r="G23" i="1" s="1"/>
  <c r="H23" i="1" s="1"/>
  <c r="F75" i="1"/>
  <c r="G71" i="1" s="1"/>
  <c r="H71" i="1" s="1"/>
  <c r="F69" i="1"/>
  <c r="G65" i="1" s="1"/>
  <c r="H65" i="1" s="1"/>
  <c r="F57" i="1"/>
  <c r="G53" i="1" s="1"/>
  <c r="H53" i="1" s="1"/>
  <c r="M5" i="1"/>
  <c r="C83" i="1" s="1"/>
  <c r="M9" i="1"/>
  <c r="G83" i="1" s="1"/>
  <c r="M13" i="1"/>
  <c r="M6" i="1"/>
  <c r="D83" i="1" s="1"/>
  <c r="M4" i="1"/>
  <c r="B83" i="1" s="1"/>
  <c r="M11" i="1"/>
  <c r="M8" i="1"/>
  <c r="F83" i="1" s="1"/>
  <c r="M12" i="1"/>
  <c r="M7" i="1"/>
  <c r="E83" i="1" s="1"/>
  <c r="M10" i="1"/>
  <c r="K83" i="1" l="1"/>
  <c r="K15" i="1"/>
  <c r="J83" i="1"/>
  <c r="J15" i="1"/>
  <c r="H83" i="1"/>
  <c r="H15" i="1"/>
  <c r="I83" i="1"/>
  <c r="I15" i="1"/>
  <c r="B86" i="1"/>
  <c r="B85" i="1"/>
  <c r="L85" i="1" l="1"/>
  <c r="L86" i="1"/>
  <c r="C21" i="1"/>
  <c r="D21" i="1"/>
  <c r="F15" i="1"/>
  <c r="G15" i="1"/>
  <c r="D15" i="1"/>
  <c r="E15" i="1"/>
  <c r="C15" i="1" l="1"/>
  <c r="B15" i="1"/>
  <c r="N15" i="1" s="1"/>
  <c r="O4" i="1" s="1"/>
  <c r="P4" i="1" l="1"/>
  <c r="M14" i="1"/>
  <c r="B84" i="1"/>
  <c r="L84" i="1" s="1"/>
  <c r="B21" i="1"/>
  <c r="F21" i="1" s="1"/>
  <c r="G17" i="1" s="1"/>
  <c r="H17" i="1" s="1"/>
</calcChain>
</file>

<file path=xl/sharedStrings.xml><?xml version="1.0" encoding="utf-8"?>
<sst xmlns="http://schemas.openxmlformats.org/spreadsheetml/2006/main" count="192" uniqueCount="38">
  <si>
    <t>Сравнение критериев</t>
  </si>
  <si>
    <t>Критерий</t>
  </si>
  <si>
    <t>К1</t>
  </si>
  <si>
    <t>К2</t>
  </si>
  <si>
    <t>К3</t>
  </si>
  <si>
    <t>К4</t>
  </si>
  <si>
    <t>К5</t>
  </si>
  <si>
    <t>К6</t>
  </si>
  <si>
    <t>К1-стоимость</t>
  </si>
  <si>
    <t>К2-скорость обработки</t>
  </si>
  <si>
    <t>К3-сжатие</t>
  </si>
  <si>
    <t>К4-Устойчивость</t>
  </si>
  <si>
    <t>К5-простота установки</t>
  </si>
  <si>
    <t>К6-удобство управления</t>
  </si>
  <si>
    <t>Сумма</t>
  </si>
  <si>
    <t>ɑ</t>
  </si>
  <si>
    <t>w</t>
  </si>
  <si>
    <t>ƛmax</t>
  </si>
  <si>
    <t>ИС</t>
  </si>
  <si>
    <t>ОС</t>
  </si>
  <si>
    <t>Требование к согласованности</t>
  </si>
  <si>
    <t>&lt;15</t>
  </si>
  <si>
    <t>А1</t>
  </si>
  <si>
    <t>А2</t>
  </si>
  <si>
    <t>Критерии</t>
  </si>
  <si>
    <t>Глобальный приоритет</t>
  </si>
  <si>
    <t>Веса критериев</t>
  </si>
  <si>
    <t>К7-качество обнаружения атак</t>
  </si>
  <si>
    <t>К8-модель поставки</t>
  </si>
  <si>
    <t>К9- качество обнаружения атак</t>
  </si>
  <si>
    <t>К10-простота администрирования</t>
  </si>
  <si>
    <t>К2-скорость работы</t>
  </si>
  <si>
    <t>К3-корреляция</t>
  </si>
  <si>
    <t>A3</t>
  </si>
  <si>
    <t>А1-Sucuri Website Firewall</t>
  </si>
  <si>
    <t>А2-Prophaze</t>
  </si>
  <si>
    <t>A3-AppTrana</t>
  </si>
  <si>
    <t>К6-удобство 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</si>
</sst>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6" borderId="0" xfId="0" applyFill="1"/>
    <xf numFmtId="164" fontId="0" fillId="7" borderId="1" xfId="0" applyNumberFormat="1" applyFill="1" applyBorder="1" applyAlignment="1">
      <alignment horizontal="center" vertical="center" wrapText="1"/>
    </xf>
    <xf numFmtId="0" fontId="0" fillId="7" borderId="0" xfId="0" applyFill="1"/>
    <xf numFmtId="164" fontId="1" fillId="6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"/>
          <c:order val="1"/>
          <c:tx>
            <c:strRef>
              <c:f>Лист1!$A$84</c:f>
              <c:strCache>
                <c:ptCount val="1"/>
                <c:pt idx="0">
                  <c:v>А1-Sucuri Website Firewall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Лист1!$B$82:$L$82</c15:sqref>
                  </c15:fullRef>
                </c:ext>
              </c:extLst>
              <c:f>Лист1!$B$82:$K$82</c:f>
              <c:strCache>
                <c:ptCount val="10"/>
                <c:pt idx="0">
                  <c:v>К1-стоимость</c:v>
                </c:pt>
                <c:pt idx="1">
                  <c:v>К2-скорость обработки</c:v>
                </c:pt>
                <c:pt idx="2">
                  <c:v>К3-сжатие</c:v>
                </c:pt>
                <c:pt idx="3">
                  <c:v>К4-Устойчивость</c:v>
                </c:pt>
                <c:pt idx="4">
                  <c:v>К5-простота установки</c:v>
                </c:pt>
                <c:pt idx="5">
                  <c:v>К6-удобство управления</c:v>
                </c:pt>
                <c:pt idx="6">
                  <c:v>К7-качество обнаружения атак</c:v>
                </c:pt>
                <c:pt idx="7">
                  <c:v>К8-модель поставки</c:v>
                </c:pt>
                <c:pt idx="8">
                  <c:v>К9- качество обнаружения атак</c:v>
                </c:pt>
                <c:pt idx="9">
                  <c:v>К10-простота администрирования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Лист1!$B$84:$L$84</c15:sqref>
                  </c15:fullRef>
                </c:ext>
              </c:extLst>
              <c:f>Лист1!$B$84:$K$84</c:f>
              <c:numCache>
                <c:formatCode>General</c:formatCode>
                <c:ptCount val="10"/>
                <c:pt idx="0">
                  <c:v>0.61891065868259088</c:v>
                </c:pt>
                <c:pt idx="1">
                  <c:v>0.7488335812676411</c:v>
                </c:pt>
                <c:pt idx="2">
                  <c:v>0.76600429613111476</c:v>
                </c:pt>
                <c:pt idx="3">
                  <c:v>0.83720930232558133</c:v>
                </c:pt>
                <c:pt idx="4">
                  <c:v>0.5714285714285714</c:v>
                </c:pt>
                <c:pt idx="5">
                  <c:v>0.76190476190476186</c:v>
                </c:pt>
                <c:pt idx="6">
                  <c:v>0.3328385893681553</c:v>
                </c:pt>
                <c:pt idx="7">
                  <c:v>0.20710678118654754</c:v>
                </c:pt>
                <c:pt idx="8">
                  <c:v>0.3328385893681553</c:v>
                </c:pt>
                <c:pt idx="9">
                  <c:v>0.77033151548783563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0-4BFB-8C7E-D8CD8CCC4DB3}"/>
            </c:ext>
          </c:extLst>
        </c:ser>
        <c:ser>
          <c:idx val="2"/>
          <c:order val="2"/>
          <c:tx>
            <c:strRef>
              <c:f>Лист1!$A$85</c:f>
              <c:strCache>
                <c:ptCount val="1"/>
                <c:pt idx="0">
                  <c:v>А2-Prophaze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Лист1!$B$82:$L$82</c15:sqref>
                  </c15:fullRef>
                </c:ext>
              </c:extLst>
              <c:f>Лист1!$B$82:$K$82</c:f>
              <c:strCache>
                <c:ptCount val="10"/>
                <c:pt idx="0">
                  <c:v>К1-стоимость</c:v>
                </c:pt>
                <c:pt idx="1">
                  <c:v>К2-скорость обработки</c:v>
                </c:pt>
                <c:pt idx="2">
                  <c:v>К3-сжатие</c:v>
                </c:pt>
                <c:pt idx="3">
                  <c:v>К4-Устойчивость</c:v>
                </c:pt>
                <c:pt idx="4">
                  <c:v>К5-простота установки</c:v>
                </c:pt>
                <c:pt idx="5">
                  <c:v>К6-удобство управления</c:v>
                </c:pt>
                <c:pt idx="6">
                  <c:v>К7-качество обнаружения атак</c:v>
                </c:pt>
                <c:pt idx="7">
                  <c:v>К8-модель поставки</c:v>
                </c:pt>
                <c:pt idx="8">
                  <c:v>К9- качество обнаружения атак</c:v>
                </c:pt>
                <c:pt idx="9">
                  <c:v>К10-простота администрирования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Лист1!$B$85:$L$85</c15:sqref>
                  </c15:fullRef>
                </c:ext>
              </c:extLst>
              <c:f>Лист1!$B$85:$K$85</c:f>
              <c:numCache>
                <c:formatCode>General</c:formatCode>
                <c:ptCount val="10"/>
                <c:pt idx="0">
                  <c:v>0.29175728246872851</c:v>
                </c:pt>
                <c:pt idx="1">
                  <c:v>0.20930534894363234</c:v>
                </c:pt>
                <c:pt idx="2">
                  <c:v>0.17690111462868355</c:v>
                </c:pt>
                <c:pt idx="3">
                  <c:v>0.13953488372093023</c:v>
                </c:pt>
                <c:pt idx="4">
                  <c:v>0.2857142857142857</c:v>
                </c:pt>
                <c:pt idx="5">
                  <c:v>0.19047619047619047</c:v>
                </c:pt>
                <c:pt idx="6">
                  <c:v>0.35581941900365055</c:v>
                </c:pt>
                <c:pt idx="7">
                  <c:v>0.20710678118654754</c:v>
                </c:pt>
                <c:pt idx="8">
                  <c:v>0.35581941900365055</c:v>
                </c:pt>
                <c:pt idx="9">
                  <c:v>2.2966848451216434E-2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0-4BFB-8C7E-D8CD8CCC4DB3}"/>
            </c:ext>
          </c:extLst>
        </c:ser>
        <c:ser>
          <c:idx val="3"/>
          <c:order val="3"/>
          <c:tx>
            <c:strRef>
              <c:f>Лист1!$A$86</c:f>
              <c:strCache>
                <c:ptCount val="1"/>
                <c:pt idx="0">
                  <c:v>A3-AppTrana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Лист1!$B$82:$L$82</c15:sqref>
                  </c15:fullRef>
                </c:ext>
              </c:extLst>
              <c:f>Лист1!$B$82:$K$82</c:f>
              <c:strCache>
                <c:ptCount val="10"/>
                <c:pt idx="0">
                  <c:v>К1-стоимость</c:v>
                </c:pt>
                <c:pt idx="1">
                  <c:v>К2-скорость обработки</c:v>
                </c:pt>
                <c:pt idx="2">
                  <c:v>К3-сжатие</c:v>
                </c:pt>
                <c:pt idx="3">
                  <c:v>К4-Устойчивость</c:v>
                </c:pt>
                <c:pt idx="4">
                  <c:v>К5-простота установки</c:v>
                </c:pt>
                <c:pt idx="5">
                  <c:v>К6-удобство управления</c:v>
                </c:pt>
                <c:pt idx="6">
                  <c:v>К7-качество обнаружения атак</c:v>
                </c:pt>
                <c:pt idx="7">
                  <c:v>К8-модель поставки</c:v>
                </c:pt>
                <c:pt idx="8">
                  <c:v>К9- качество обнаружения атак</c:v>
                </c:pt>
                <c:pt idx="9">
                  <c:v>К10-простота администрирования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Лист1!$B$86:$L$86</c15:sqref>
                  </c15:fullRef>
                </c:ext>
              </c:extLst>
              <c:f>Лист1!$B$86:$K$86</c:f>
              <c:numCache>
                <c:formatCode>General</c:formatCode>
                <c:ptCount val="10"/>
                <c:pt idx="0">
                  <c:v>8.9332058848680618E-2</c:v>
                </c:pt>
                <c:pt idx="1">
                  <c:v>4.1861069788726467E-2</c:v>
                </c:pt>
                <c:pt idx="2">
                  <c:v>5.7094589240201714E-2</c:v>
                </c:pt>
                <c:pt idx="3">
                  <c:v>2.3255813953488368E-2</c:v>
                </c:pt>
                <c:pt idx="4">
                  <c:v>0.14285714285714285</c:v>
                </c:pt>
                <c:pt idx="5">
                  <c:v>4.7619047619047616E-2</c:v>
                </c:pt>
                <c:pt idx="6">
                  <c:v>0.3113419916281942</c:v>
                </c:pt>
                <c:pt idx="7">
                  <c:v>0.58578643762690497</c:v>
                </c:pt>
                <c:pt idx="8">
                  <c:v>0.3113419916281942</c:v>
                </c:pt>
                <c:pt idx="9">
                  <c:v>0.20670163606094788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0-4BFB-8C7E-D8CD8CCC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39104"/>
        <c:axId val="40064184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Лист1!$A$83</c15:sqref>
                        </c15:formulaRef>
                      </c:ext>
                    </c:extLst>
                    <c:strCache>
                      <c:ptCount val="1"/>
                      <c:pt idx="0">
                        <c:v>Веса критериев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Лист1!$B$82:$L$82</c15:sqref>
                        </c15:fullRef>
                        <c15:formulaRef>
                          <c15:sqref>Лист1!$B$82:$K$82</c15:sqref>
                        </c15:formulaRef>
                      </c:ext>
                    </c:extLst>
                    <c:strCache>
                      <c:ptCount val="10"/>
                      <c:pt idx="0">
                        <c:v>К1-стоимость</c:v>
                      </c:pt>
                      <c:pt idx="1">
                        <c:v>К2-скорость обработки</c:v>
                      </c:pt>
                      <c:pt idx="2">
                        <c:v>К3-сжатие</c:v>
                      </c:pt>
                      <c:pt idx="3">
                        <c:v>К4-Устойчивость</c:v>
                      </c:pt>
                      <c:pt idx="4">
                        <c:v>К5-простота установки</c:v>
                      </c:pt>
                      <c:pt idx="5">
                        <c:v>К6-удобство управления</c:v>
                      </c:pt>
                      <c:pt idx="6">
                        <c:v>К7-качество обнаружения атак</c:v>
                      </c:pt>
                      <c:pt idx="7">
                        <c:v>К8-модель поставки</c:v>
                      </c:pt>
                      <c:pt idx="8">
                        <c:v>К9- качество обнаружения атак</c:v>
                      </c:pt>
                      <c:pt idx="9">
                        <c:v>К10-простота администрирования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Лист1!$B$83:$L$83</c15:sqref>
                        </c15:fullRef>
                        <c15:formulaRef>
                          <c15:sqref>Лист1!$B$83:$K$83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>
                        <c:v>0.11036223432214055</c:v>
                      </c:pt>
                      <c:pt idx="1">
                        <c:v>5.0611583930012367E-2</c:v>
                      </c:pt>
                      <c:pt idx="2">
                        <c:v>2.0107791471531147E-2</c:v>
                      </c:pt>
                      <c:pt idx="3">
                        <c:v>0.11090200918965981</c:v>
                      </c:pt>
                      <c:pt idx="4">
                        <c:v>3.7800646967806294E-2</c:v>
                      </c:pt>
                      <c:pt idx="5">
                        <c:v>0.16378984941397765</c:v>
                      </c:pt>
                      <c:pt idx="6">
                        <c:v>0.14848757352988792</c:v>
                      </c:pt>
                      <c:pt idx="7">
                        <c:v>2.8647533416957523E-2</c:v>
                      </c:pt>
                      <c:pt idx="8">
                        <c:v>0.14788265318139943</c:v>
                      </c:pt>
                      <c:pt idx="9">
                        <c:v>0.18140812457662728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80-4BFB-8C7E-D8CD8CCC4DB3}"/>
                  </c:ext>
                </c:extLst>
              </c15:ser>
            </c15:filteredRadarSeries>
          </c:ext>
        </c:extLst>
      </c:radarChart>
      <c:catAx>
        <c:axId val="4006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41848"/>
        <c:crosses val="autoZero"/>
        <c:auto val="1"/>
        <c:lblAlgn val="ctr"/>
        <c:lblOffset val="100"/>
        <c:noMultiLvlLbl val="0"/>
      </c:catAx>
      <c:valAx>
        <c:axId val="4006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84043</xdr:colOff>
      <xdr:row>88</xdr:row>
      <xdr:rowOff>45942</xdr:rowOff>
    </xdr:from>
    <xdr:to>
      <xdr:col>12</xdr:col>
      <xdr:colOff>1277469</xdr:colOff>
      <xdr:row>109</xdr:row>
      <xdr:rowOff>123263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zoomScale="85" zoomScaleNormal="85" workbookViewId="0">
      <selection activeCell="Y10" sqref="Y10"/>
    </sheetView>
  </sheetViews>
  <sheetFormatPr defaultRowHeight="15" x14ac:dyDescent="0.25"/>
  <cols>
    <col min="1" max="1" width="15.7109375" customWidth="1"/>
    <col min="11" max="12" width="11.5703125" bestFit="1" customWidth="1"/>
    <col min="13" max="13" width="21.140625" customWidth="1"/>
  </cols>
  <sheetData>
    <row r="1" spans="1:17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7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4"/>
      <c r="I3" s="1"/>
      <c r="J3" s="1"/>
      <c r="K3" s="1"/>
      <c r="L3" s="5" t="s">
        <v>15</v>
      </c>
      <c r="M3" s="6" t="s">
        <v>16</v>
      </c>
      <c r="N3" s="7"/>
      <c r="O3" s="1" t="s">
        <v>18</v>
      </c>
      <c r="P3" s="1" t="s">
        <v>19</v>
      </c>
      <c r="Q3" s="1" t="s">
        <v>20</v>
      </c>
    </row>
    <row r="4" spans="1:17" x14ac:dyDescent="0.25">
      <c r="A4" s="1" t="s">
        <v>8</v>
      </c>
      <c r="B4" s="4">
        <v>1</v>
      </c>
      <c r="C4" s="4">
        <v>5</v>
      </c>
      <c r="D4" s="4">
        <v>5</v>
      </c>
      <c r="E4" s="4">
        <v>0.33333333333333331</v>
      </c>
      <c r="F4" s="4">
        <v>3</v>
      </c>
      <c r="G4" s="4">
        <v>0.33333333333333331</v>
      </c>
      <c r="H4" s="4">
        <v>0.1111111111111111</v>
      </c>
      <c r="I4" s="1">
        <v>5</v>
      </c>
      <c r="J4" s="1">
        <v>3</v>
      </c>
      <c r="K4" s="1">
        <v>3</v>
      </c>
      <c r="L4" s="8">
        <f>POWER(B4*C4*D4*E4*F4*G4*H4*I4*J4*K4,1/10)</f>
        <v>1.4520409883036187</v>
      </c>
      <c r="M4" s="6">
        <f>L4/$L$14</f>
        <v>0.11036223432214055</v>
      </c>
      <c r="N4" s="7"/>
      <c r="O4" s="1">
        <f>(N15-6)/5</f>
        <v>0.57188857967512308</v>
      </c>
      <c r="P4" s="1">
        <f>O4/1.24</f>
        <v>0.46120046747993798</v>
      </c>
      <c r="Q4" s="1" t="s">
        <v>21</v>
      </c>
    </row>
    <row r="5" spans="1:17" ht="30" x14ac:dyDescent="0.25">
      <c r="A5" s="1" t="s">
        <v>31</v>
      </c>
      <c r="B5" s="4">
        <v>0.2</v>
      </c>
      <c r="C5" s="4">
        <v>1</v>
      </c>
      <c r="D5" s="4">
        <v>3</v>
      </c>
      <c r="E5" s="4">
        <v>0.14285714285714285</v>
      </c>
      <c r="F5" s="4">
        <v>3</v>
      </c>
      <c r="G5" s="4">
        <v>0.2</v>
      </c>
      <c r="H5" s="4">
        <v>3</v>
      </c>
      <c r="I5" s="4">
        <v>0.33333333333333331</v>
      </c>
      <c r="J5" s="4">
        <v>0.16666666666666666</v>
      </c>
      <c r="K5" s="4">
        <v>2</v>
      </c>
      <c r="L5" s="8">
        <f t="shared" ref="L5:L13" si="0">POWER(B5*C5*D5*E5*F5*G5*H5*I5*J5*K5,1/10)</f>
        <v>0.66589893545317014</v>
      </c>
      <c r="M5" s="6">
        <f t="shared" ref="M5:M13" si="1">L5/$L$14</f>
        <v>5.0611583930012367E-2</v>
      </c>
      <c r="N5" s="7"/>
    </row>
    <row r="6" spans="1:17" x14ac:dyDescent="0.25">
      <c r="A6" s="1" t="s">
        <v>32</v>
      </c>
      <c r="B6" s="4">
        <v>0.2</v>
      </c>
      <c r="C6" s="4">
        <v>0.33333333333333331</v>
      </c>
      <c r="D6" s="4">
        <v>1</v>
      </c>
      <c r="E6" s="4">
        <v>0.14285714285714285</v>
      </c>
      <c r="F6" s="4">
        <v>0.33333333333333331</v>
      </c>
      <c r="G6" s="4">
        <v>0.33333333333333331</v>
      </c>
      <c r="H6" s="4">
        <v>0.2</v>
      </c>
      <c r="I6" s="4">
        <v>0.16666666666666666</v>
      </c>
      <c r="J6" s="4">
        <v>0.33333333333333331</v>
      </c>
      <c r="K6" s="4">
        <v>0.14285714285714285</v>
      </c>
      <c r="L6" s="8">
        <f t="shared" si="0"/>
        <v>0.2645591363772134</v>
      </c>
      <c r="M6" s="6">
        <f t="shared" si="1"/>
        <v>2.0107791471531147E-2</v>
      </c>
      <c r="N6" s="7"/>
    </row>
    <row r="7" spans="1:17" ht="30" x14ac:dyDescent="0.25">
      <c r="A7" s="1" t="s">
        <v>11</v>
      </c>
      <c r="B7" s="4">
        <v>3</v>
      </c>
      <c r="C7" s="4">
        <v>7</v>
      </c>
      <c r="D7" s="4">
        <v>7</v>
      </c>
      <c r="E7" s="4">
        <v>1</v>
      </c>
      <c r="F7" s="4">
        <v>0.1111111111111111</v>
      </c>
      <c r="G7" s="4">
        <v>5</v>
      </c>
      <c r="H7" s="4">
        <v>6</v>
      </c>
      <c r="I7" s="4">
        <v>5</v>
      </c>
      <c r="J7" s="4">
        <v>0.14285714285714285</v>
      </c>
      <c r="K7" s="4">
        <v>0.125</v>
      </c>
      <c r="L7" s="8">
        <f t="shared" si="0"/>
        <v>1.4591428310391177</v>
      </c>
      <c r="M7" s="6">
        <f t="shared" si="1"/>
        <v>0.11090200918965981</v>
      </c>
      <c r="N7" s="7"/>
    </row>
    <row r="8" spans="1:17" ht="30" x14ac:dyDescent="0.25">
      <c r="A8" s="1" t="s">
        <v>12</v>
      </c>
      <c r="B8" s="4">
        <v>0.33333333333333331</v>
      </c>
      <c r="C8" s="4">
        <v>0.33333333333333331</v>
      </c>
      <c r="D8" s="4">
        <v>3</v>
      </c>
      <c r="E8" s="4">
        <v>0.1111111111111111</v>
      </c>
      <c r="F8" s="4">
        <v>1</v>
      </c>
      <c r="G8" s="4">
        <v>0.2</v>
      </c>
      <c r="H8" s="4">
        <v>2</v>
      </c>
      <c r="I8" s="4">
        <v>0.125</v>
      </c>
      <c r="J8" s="4">
        <v>0.25</v>
      </c>
      <c r="K8" s="4">
        <v>2</v>
      </c>
      <c r="L8" s="8">
        <f t="shared" si="0"/>
        <v>0.49734484915768101</v>
      </c>
      <c r="M8" s="6">
        <f t="shared" si="1"/>
        <v>3.7800646967806294E-2</v>
      </c>
      <c r="N8" s="7"/>
    </row>
    <row r="9" spans="1:17" ht="30" x14ac:dyDescent="0.25">
      <c r="A9" s="1" t="s">
        <v>13</v>
      </c>
      <c r="B9" s="4">
        <v>3</v>
      </c>
      <c r="C9" s="4">
        <v>5</v>
      </c>
      <c r="D9" s="4">
        <v>3</v>
      </c>
      <c r="E9" s="4">
        <v>0.2</v>
      </c>
      <c r="F9" s="4">
        <v>5</v>
      </c>
      <c r="G9" s="4">
        <v>1</v>
      </c>
      <c r="H9" s="4">
        <v>2</v>
      </c>
      <c r="I9" s="4">
        <v>4</v>
      </c>
      <c r="J9" s="4">
        <v>2</v>
      </c>
      <c r="K9" s="4">
        <v>3</v>
      </c>
      <c r="L9" s="8">
        <f t="shared" si="0"/>
        <v>2.1549905751542067</v>
      </c>
      <c r="M9" s="6">
        <f t="shared" si="1"/>
        <v>0.16378984941397765</v>
      </c>
      <c r="N9" s="7"/>
    </row>
    <row r="10" spans="1:17" ht="45" x14ac:dyDescent="0.25">
      <c r="A10" s="1" t="s">
        <v>27</v>
      </c>
      <c r="B10" s="4">
        <v>3</v>
      </c>
      <c r="C10" s="4">
        <v>0.5</v>
      </c>
      <c r="D10" s="4">
        <v>3</v>
      </c>
      <c r="E10" s="4">
        <v>5</v>
      </c>
      <c r="F10" s="4">
        <v>2</v>
      </c>
      <c r="G10" s="4">
        <v>0.25</v>
      </c>
      <c r="H10" s="4">
        <v>1</v>
      </c>
      <c r="I10" s="4">
        <v>3</v>
      </c>
      <c r="J10" s="4">
        <v>4</v>
      </c>
      <c r="K10" s="4">
        <v>6</v>
      </c>
      <c r="L10" s="8">
        <f t="shared" si="0"/>
        <v>1.95365782818235</v>
      </c>
      <c r="M10" s="6">
        <f t="shared" si="1"/>
        <v>0.14848757352988792</v>
      </c>
    </row>
    <row r="11" spans="1:17" ht="30" x14ac:dyDescent="0.25">
      <c r="A11" s="1" t="s">
        <v>28</v>
      </c>
      <c r="B11" s="4">
        <v>0.5</v>
      </c>
      <c r="C11" s="4">
        <v>0.5</v>
      </c>
      <c r="D11" s="4">
        <v>0.33333333333333331</v>
      </c>
      <c r="E11" s="4">
        <v>0.25</v>
      </c>
      <c r="F11" s="4">
        <v>0.125</v>
      </c>
      <c r="G11" s="4">
        <v>0.2</v>
      </c>
      <c r="H11" s="4">
        <v>0.33333333333333331</v>
      </c>
      <c r="I11" s="4">
        <v>1</v>
      </c>
      <c r="J11" s="4">
        <v>2</v>
      </c>
      <c r="K11" s="4">
        <v>0.16666666666666666</v>
      </c>
      <c r="L11" s="8">
        <f t="shared" si="0"/>
        <v>0.37691691356845608</v>
      </c>
      <c r="M11" s="6">
        <f t="shared" si="1"/>
        <v>2.8647533416957523E-2</v>
      </c>
    </row>
    <row r="12" spans="1:17" ht="45" x14ac:dyDescent="0.25">
      <c r="A12" s="1" t="s">
        <v>29</v>
      </c>
      <c r="B12" s="4">
        <v>3</v>
      </c>
      <c r="C12" s="4">
        <v>3</v>
      </c>
      <c r="D12" s="4">
        <v>0.2</v>
      </c>
      <c r="E12" s="4">
        <v>3</v>
      </c>
      <c r="F12" s="4">
        <v>3</v>
      </c>
      <c r="G12" s="4">
        <v>4</v>
      </c>
      <c r="H12" s="4">
        <v>2</v>
      </c>
      <c r="I12" s="4">
        <v>3</v>
      </c>
      <c r="J12" s="4">
        <v>1</v>
      </c>
      <c r="K12" s="4">
        <v>2</v>
      </c>
      <c r="L12" s="8">
        <f t="shared" si="0"/>
        <v>1.9456988633601964</v>
      </c>
      <c r="M12" s="6">
        <f t="shared" si="1"/>
        <v>0.14788265318139943</v>
      </c>
    </row>
    <row r="13" spans="1:17" ht="45" x14ac:dyDescent="0.25">
      <c r="A13" s="1" t="s">
        <v>30</v>
      </c>
      <c r="B13" s="4">
        <v>5</v>
      </c>
      <c r="C13" s="4">
        <v>0.16666666666666666</v>
      </c>
      <c r="D13" s="4">
        <v>5</v>
      </c>
      <c r="E13" s="4">
        <v>4</v>
      </c>
      <c r="F13" s="4">
        <v>5</v>
      </c>
      <c r="G13" s="4">
        <v>4</v>
      </c>
      <c r="H13" s="4">
        <v>3</v>
      </c>
      <c r="I13" s="4">
        <v>2</v>
      </c>
      <c r="J13" s="4">
        <v>3</v>
      </c>
      <c r="K13" s="4">
        <v>1</v>
      </c>
      <c r="L13" s="8">
        <f t="shared" si="0"/>
        <v>2.3867950310580737</v>
      </c>
      <c r="M13" s="6">
        <f t="shared" si="1"/>
        <v>0.18140812457662728</v>
      </c>
    </row>
    <row r="14" spans="1:17" x14ac:dyDescent="0.25">
      <c r="A14" s="2" t="s">
        <v>14</v>
      </c>
      <c r="B14" s="9">
        <f t="shared" ref="B14:M14" si="2">SUM(B4:B13)</f>
        <v>19.233333333333334</v>
      </c>
      <c r="C14" s="9">
        <f t="shared" si="2"/>
        <v>22.833333333333332</v>
      </c>
      <c r="D14" s="9">
        <f t="shared" si="2"/>
        <v>30.533333333333331</v>
      </c>
      <c r="E14" s="9">
        <f t="shared" si="2"/>
        <v>14.18015873015873</v>
      </c>
      <c r="F14" s="9">
        <f t="shared" si="2"/>
        <v>22.569444444444443</v>
      </c>
      <c r="G14" s="9">
        <f t="shared" si="2"/>
        <v>15.516666666666667</v>
      </c>
      <c r="H14" s="9">
        <f t="shared" si="2"/>
        <v>19.644444444444446</v>
      </c>
      <c r="I14" s="9">
        <f t="shared" si="2"/>
        <v>23.625</v>
      </c>
      <c r="J14" s="9">
        <f t="shared" si="2"/>
        <v>15.892857142857142</v>
      </c>
      <c r="K14" s="9">
        <f t="shared" si="2"/>
        <v>19.43452380952381</v>
      </c>
      <c r="L14" s="9">
        <f t="shared" si="2"/>
        <v>13.157045951654084</v>
      </c>
      <c r="M14" s="9">
        <f t="shared" si="2"/>
        <v>1</v>
      </c>
    </row>
    <row r="15" spans="1:17" x14ac:dyDescent="0.25">
      <c r="A15" s="3" t="s">
        <v>17</v>
      </c>
      <c r="B15" s="7">
        <f>M4*B14</f>
        <v>2.1226336401291701</v>
      </c>
      <c r="C15" s="7">
        <f>M5*C14</f>
        <v>1.155631166401949</v>
      </c>
      <c r="D15" s="7">
        <f>M6*D14</f>
        <v>0.61395789959741764</v>
      </c>
      <c r="E15" s="7">
        <f>M7*E14</f>
        <v>1.5726080938028983</v>
      </c>
      <c r="F15" s="7">
        <f>M8*F14</f>
        <v>0.85313960170396141</v>
      </c>
      <c r="G15" s="7">
        <f>M9*G14</f>
        <v>2.5414724967402198</v>
      </c>
      <c r="H15" s="7">
        <f>M10*H14</f>
        <v>2.9169558888982428</v>
      </c>
      <c r="I15" s="7">
        <f>M11*I14</f>
        <v>0.6767979769756215</v>
      </c>
      <c r="J15" s="7">
        <f>M12*J14</f>
        <v>2.3502778809186693</v>
      </c>
      <c r="K15" s="7">
        <f>M13*K14</f>
        <v>3.5255805163255243</v>
      </c>
      <c r="L15" s="7"/>
      <c r="N15" s="10">
        <f>SUM(B15:G15)</f>
        <v>8.8594428983756153</v>
      </c>
    </row>
    <row r="16" spans="1:17" ht="60" x14ac:dyDescent="0.25">
      <c r="A16" s="1" t="s">
        <v>8</v>
      </c>
      <c r="B16" s="1" t="s">
        <v>22</v>
      </c>
      <c r="C16" s="1" t="s">
        <v>23</v>
      </c>
      <c r="D16" s="18" t="s">
        <v>33</v>
      </c>
      <c r="E16" s="14" t="s">
        <v>15</v>
      </c>
      <c r="F16" s="12" t="s">
        <v>16</v>
      </c>
      <c r="G16" s="1" t="s">
        <v>18</v>
      </c>
      <c r="H16" s="1" t="s">
        <v>19</v>
      </c>
      <c r="I16" s="1" t="s">
        <v>20</v>
      </c>
    </row>
    <row r="17" spans="1:9" ht="45" x14ac:dyDescent="0.25">
      <c r="A17" s="1" t="s">
        <v>34</v>
      </c>
      <c r="B17" s="4">
        <v>1</v>
      </c>
      <c r="C17" s="4">
        <v>3</v>
      </c>
      <c r="D17" s="4">
        <v>2</v>
      </c>
      <c r="E17" s="11">
        <f>POWER(B17*C17*D17,1/2)</f>
        <v>2.4494897427831779</v>
      </c>
      <c r="F17" s="13">
        <f>E17/E20</f>
        <v>0.61891065868259088</v>
      </c>
      <c r="G17" s="7">
        <f>(F21-2)/1</f>
        <v>0.99996240335094377</v>
      </c>
      <c r="H17" s="1" t="e">
        <f>G17/0</f>
        <v>#DIV/0!</v>
      </c>
      <c r="I17" s="1" t="s">
        <v>21</v>
      </c>
    </row>
    <row r="18" spans="1:9" x14ac:dyDescent="0.25">
      <c r="A18" s="1" t="s">
        <v>35</v>
      </c>
      <c r="B18" s="4">
        <v>0.33333333333333331</v>
      </c>
      <c r="C18" s="4">
        <v>1</v>
      </c>
      <c r="D18" s="4">
        <v>4</v>
      </c>
      <c r="E18" s="11">
        <f>POWER(B18*C18*D18,1/2)</f>
        <v>1.1547005383792515</v>
      </c>
      <c r="F18" s="13">
        <f>E18/E20</f>
        <v>0.29175728246872851</v>
      </c>
    </row>
    <row r="19" spans="1:9" x14ac:dyDescent="0.25">
      <c r="A19" s="1" t="s">
        <v>36</v>
      </c>
      <c r="B19" s="4">
        <v>0.5</v>
      </c>
      <c r="C19" s="4">
        <v>0.25</v>
      </c>
      <c r="D19" s="4">
        <v>1</v>
      </c>
      <c r="E19" s="11">
        <f>POWER(B19*C19*D19,1/2)</f>
        <v>0.35355339059327379</v>
      </c>
      <c r="F19" s="13">
        <f>E19/E20</f>
        <v>8.9332058848680618E-2</v>
      </c>
    </row>
    <row r="20" spans="1:9" x14ac:dyDescent="0.25">
      <c r="A20" s="2" t="s">
        <v>14</v>
      </c>
      <c r="B20" s="9">
        <f>SUM(B17:B19)</f>
        <v>1.8333333333333333</v>
      </c>
      <c r="C20" s="9">
        <f>SUM(C17:C19)</f>
        <v>4.25</v>
      </c>
      <c r="D20" s="9">
        <f>SUM(D17:D19)</f>
        <v>7</v>
      </c>
      <c r="E20" s="9">
        <f>SUM(E17:E19)</f>
        <v>3.9577436717557033</v>
      </c>
      <c r="F20" s="19">
        <f>SUM(F17:F19)</f>
        <v>1</v>
      </c>
    </row>
    <row r="21" spans="1:9" x14ac:dyDescent="0.25">
      <c r="A21" s="3" t="s">
        <v>17</v>
      </c>
      <c r="B21" s="7">
        <f>B20*F17</f>
        <v>1.1346695409180831</v>
      </c>
      <c r="C21" s="7">
        <f>C20*F18</f>
        <v>1.2399684504920963</v>
      </c>
      <c r="D21" s="7">
        <f>D20*F19</f>
        <v>0.62532441194076438</v>
      </c>
      <c r="F21" s="10">
        <f>SUM(B21:D21)</f>
        <v>2.9999624033509438</v>
      </c>
    </row>
    <row r="22" spans="1:9" ht="60" x14ac:dyDescent="0.25">
      <c r="A22" s="1" t="s">
        <v>31</v>
      </c>
      <c r="B22" s="1" t="s">
        <v>22</v>
      </c>
      <c r="C22" s="1" t="s">
        <v>23</v>
      </c>
      <c r="D22" s="18" t="s">
        <v>33</v>
      </c>
      <c r="E22" s="14" t="s">
        <v>15</v>
      </c>
      <c r="F22" s="12" t="s">
        <v>16</v>
      </c>
      <c r="G22" s="1" t="s">
        <v>18</v>
      </c>
      <c r="H22" s="1" t="s">
        <v>19</v>
      </c>
      <c r="I22" s="1" t="s">
        <v>20</v>
      </c>
    </row>
    <row r="23" spans="1:9" ht="45" x14ac:dyDescent="0.25">
      <c r="A23" s="1" t="s">
        <v>34</v>
      </c>
      <c r="B23" s="4">
        <v>1</v>
      </c>
      <c r="C23" s="4">
        <v>4</v>
      </c>
      <c r="D23" s="4">
        <v>4</v>
      </c>
      <c r="E23" s="11">
        <f>POWER(B23*C23*D23,1/2)</f>
        <v>4</v>
      </c>
      <c r="F23" s="13">
        <f>E23/E26</f>
        <v>0.7488335812676411</v>
      </c>
      <c r="G23" s="7">
        <f>(F27-2)/1</f>
        <v>0.63024888429561443</v>
      </c>
      <c r="H23" s="1" t="e">
        <f>G23/0</f>
        <v>#DIV/0!</v>
      </c>
      <c r="I23" s="1" t="s">
        <v>21</v>
      </c>
    </row>
    <row r="24" spans="1:9" x14ac:dyDescent="0.25">
      <c r="A24" s="1" t="s">
        <v>35</v>
      </c>
      <c r="B24" s="4">
        <v>0.25</v>
      </c>
      <c r="C24" s="4">
        <v>1</v>
      </c>
      <c r="D24" s="4">
        <v>5</v>
      </c>
      <c r="E24" s="11">
        <f>POWER(B24*C24*D24,1/2)</f>
        <v>1.1180339887498949</v>
      </c>
      <c r="F24" s="13">
        <f>E24/E26</f>
        <v>0.20930534894363234</v>
      </c>
    </row>
    <row r="25" spans="1:9" x14ac:dyDescent="0.25">
      <c r="A25" s="1" t="s">
        <v>36</v>
      </c>
      <c r="B25" s="4">
        <v>0.25</v>
      </c>
      <c r="C25" s="4">
        <v>0.2</v>
      </c>
      <c r="D25" s="4">
        <v>1</v>
      </c>
      <c r="E25" s="11">
        <f>POWER(B25*C25*D25,1/2)</f>
        <v>0.22360679774997896</v>
      </c>
      <c r="F25" s="13">
        <f>E25/E26</f>
        <v>4.1861069788726467E-2</v>
      </c>
    </row>
    <row r="26" spans="1:9" x14ac:dyDescent="0.25">
      <c r="A26" s="2" t="s">
        <v>14</v>
      </c>
      <c r="B26" s="9">
        <f>SUM(B23:B25)</f>
        <v>1.5</v>
      </c>
      <c r="C26" s="9">
        <f>SUM(C23:C25)</f>
        <v>5.2</v>
      </c>
      <c r="D26" s="9">
        <f>SUM(D23:D25)</f>
        <v>10</v>
      </c>
      <c r="E26" s="9">
        <f>SUM(E23:E25)</f>
        <v>5.3416407864998741</v>
      </c>
      <c r="F26" s="19">
        <f>SUM(F23:F25)</f>
        <v>1</v>
      </c>
    </row>
    <row r="27" spans="1:9" x14ac:dyDescent="0.25">
      <c r="A27" s="3" t="s">
        <v>17</v>
      </c>
      <c r="B27" s="7">
        <f>B26*F23</f>
        <v>1.1232503719014617</v>
      </c>
      <c r="C27" s="7">
        <f>C26*F24</f>
        <v>1.0883878145068882</v>
      </c>
      <c r="D27" s="7">
        <f>D26*F25</f>
        <v>0.41861069788726468</v>
      </c>
      <c r="F27" s="10">
        <f>SUM(B27:D27)</f>
        <v>2.6302488842956144</v>
      </c>
    </row>
    <row r="28" spans="1:9" ht="60" x14ac:dyDescent="0.25">
      <c r="A28" s="1" t="s">
        <v>32</v>
      </c>
      <c r="B28" s="1" t="s">
        <v>22</v>
      </c>
      <c r="C28" s="1" t="s">
        <v>23</v>
      </c>
      <c r="D28" s="18" t="s">
        <v>33</v>
      </c>
      <c r="E28" s="14" t="s">
        <v>15</v>
      </c>
      <c r="F28" s="12" t="s">
        <v>16</v>
      </c>
      <c r="G28" s="1" t="s">
        <v>18</v>
      </c>
      <c r="H28" s="1" t="s">
        <v>19</v>
      </c>
      <c r="I28" s="1" t="s">
        <v>20</v>
      </c>
    </row>
    <row r="29" spans="1:9" ht="45" x14ac:dyDescent="0.25">
      <c r="A29" s="1" t="s">
        <v>34</v>
      </c>
      <c r="B29" s="4">
        <v>1</v>
      </c>
      <c r="C29" s="4">
        <v>5</v>
      </c>
      <c r="D29" s="4">
        <v>3</v>
      </c>
      <c r="E29" s="11">
        <f>POWER(B29*C29*D29,1/2)</f>
        <v>3.872983346207417</v>
      </c>
      <c r="F29" s="13">
        <f>E29/E32</f>
        <v>0.76600429613111476</v>
      </c>
      <c r="G29" s="7">
        <f>(F33-2)/1</f>
        <v>0.73692860108526181</v>
      </c>
      <c r="H29" s="1" t="e">
        <f>G29/0</f>
        <v>#DIV/0!</v>
      </c>
      <c r="I29" s="1" t="s">
        <v>21</v>
      </c>
    </row>
    <row r="30" spans="1:9" x14ac:dyDescent="0.25">
      <c r="A30" s="1" t="s">
        <v>35</v>
      </c>
      <c r="B30" s="4">
        <v>0.2</v>
      </c>
      <c r="C30" s="4">
        <v>1</v>
      </c>
      <c r="D30" s="4">
        <v>4</v>
      </c>
      <c r="E30" s="11">
        <f>POWER(B30*C30*D30,1/2)</f>
        <v>0.89442719099991586</v>
      </c>
      <c r="F30" s="13">
        <f>E30/E32</f>
        <v>0.17690111462868355</v>
      </c>
    </row>
    <row r="31" spans="1:9" x14ac:dyDescent="0.25">
      <c r="A31" s="1" t="s">
        <v>36</v>
      </c>
      <c r="B31" s="4">
        <v>0.33333333333333331</v>
      </c>
      <c r="C31" s="4">
        <v>0.25</v>
      </c>
      <c r="D31" s="4">
        <v>1</v>
      </c>
      <c r="E31" s="11">
        <f>POWER(B31*C31*D31,1/2)</f>
        <v>0.28867513459481287</v>
      </c>
      <c r="F31" s="13">
        <f>E31/E32</f>
        <v>5.7094589240201714E-2</v>
      </c>
    </row>
    <row r="32" spans="1:9" x14ac:dyDescent="0.25">
      <c r="A32" s="2" t="s">
        <v>14</v>
      </c>
      <c r="B32" s="9">
        <f>SUM(B29:B31)</f>
        <v>1.5333333333333332</v>
      </c>
      <c r="C32" s="9">
        <f>SUM(C29:C31)</f>
        <v>6.25</v>
      </c>
      <c r="D32" s="9">
        <f>SUM(D29:D31)</f>
        <v>8</v>
      </c>
      <c r="E32" s="9">
        <f>SUM(E29:E31)</f>
        <v>5.0560856718021459</v>
      </c>
      <c r="F32" s="19">
        <f>SUM(F29:F31)</f>
        <v>1</v>
      </c>
    </row>
    <row r="33" spans="1:9" x14ac:dyDescent="0.25">
      <c r="A33" s="3" t="s">
        <v>17</v>
      </c>
      <c r="B33" s="7">
        <f>B32*F29</f>
        <v>1.1745399207343759</v>
      </c>
      <c r="C33" s="7">
        <f>C32*F30</f>
        <v>1.1056319664292722</v>
      </c>
      <c r="D33" s="7">
        <f>D32*F31</f>
        <v>0.45675671392161371</v>
      </c>
      <c r="F33" s="10">
        <f>SUM(B33:D33)</f>
        <v>2.7369286010852618</v>
      </c>
    </row>
    <row r="34" spans="1:9" ht="60" x14ac:dyDescent="0.25">
      <c r="A34" s="1" t="s">
        <v>11</v>
      </c>
      <c r="B34" s="1" t="s">
        <v>22</v>
      </c>
      <c r="C34" s="1" t="s">
        <v>23</v>
      </c>
      <c r="D34" s="18" t="s">
        <v>33</v>
      </c>
      <c r="E34" s="14" t="s">
        <v>15</v>
      </c>
      <c r="F34" s="12" t="s">
        <v>16</v>
      </c>
      <c r="G34" s="1" t="s">
        <v>18</v>
      </c>
      <c r="H34" s="1" t="s">
        <v>19</v>
      </c>
      <c r="I34" s="1" t="s">
        <v>20</v>
      </c>
    </row>
    <row r="35" spans="1:9" ht="45" x14ac:dyDescent="0.25">
      <c r="A35" s="1" t="s">
        <v>34</v>
      </c>
      <c r="B35" s="4">
        <v>1</v>
      </c>
      <c r="C35" s="4">
        <v>6</v>
      </c>
      <c r="D35" s="4">
        <v>6</v>
      </c>
      <c r="E35" s="11">
        <f>POWER(B35*C35*D35,1/2)</f>
        <v>6</v>
      </c>
      <c r="F35" s="13">
        <f>E35/E38</f>
        <v>0.83720930232558133</v>
      </c>
      <c r="G35" s="7">
        <f>(F39-2)/1</f>
        <v>0.418604651162791</v>
      </c>
      <c r="H35" s="1" t="e">
        <f>G35/0</f>
        <v>#DIV/0!</v>
      </c>
      <c r="I35" s="1" t="s">
        <v>21</v>
      </c>
    </row>
    <row r="36" spans="1:9" x14ac:dyDescent="0.25">
      <c r="A36" s="1" t="s">
        <v>35</v>
      </c>
      <c r="B36" s="4">
        <v>0.16666666666666666</v>
      </c>
      <c r="C36" s="4">
        <v>1</v>
      </c>
      <c r="D36" s="4">
        <v>6</v>
      </c>
      <c r="E36" s="11">
        <f>POWER(B36*C36*D36,1/2)</f>
        <v>1</v>
      </c>
      <c r="F36" s="13">
        <f>E36/E38</f>
        <v>0.13953488372093023</v>
      </c>
    </row>
    <row r="37" spans="1:9" x14ac:dyDescent="0.25">
      <c r="A37" s="1" t="s">
        <v>36</v>
      </c>
      <c r="B37" s="4">
        <v>0.16666666666666666</v>
      </c>
      <c r="C37" s="4">
        <v>0.16666666666666666</v>
      </c>
      <c r="D37" s="4">
        <v>1</v>
      </c>
      <c r="E37" s="11">
        <f>POWER(B37*C37*D37,1/2)</f>
        <v>0.16666666666666666</v>
      </c>
      <c r="F37" s="13">
        <f>E37/E38</f>
        <v>2.3255813953488368E-2</v>
      </c>
    </row>
    <row r="38" spans="1:9" x14ac:dyDescent="0.25">
      <c r="A38" s="2" t="s">
        <v>14</v>
      </c>
      <c r="B38" s="9">
        <f>SUM(B35:B37)</f>
        <v>1.3333333333333335</v>
      </c>
      <c r="C38" s="9">
        <f>SUM(C35:C37)</f>
        <v>7.166666666666667</v>
      </c>
      <c r="D38" s="9">
        <f>SUM(D35:D37)</f>
        <v>13</v>
      </c>
      <c r="E38" s="9">
        <f>SUM(E35:E37)</f>
        <v>7.166666666666667</v>
      </c>
      <c r="F38" s="19">
        <f>SUM(F35:F37)</f>
        <v>1</v>
      </c>
    </row>
    <row r="39" spans="1:9" x14ac:dyDescent="0.25">
      <c r="A39" s="3" t="s">
        <v>17</v>
      </c>
      <c r="B39" s="7">
        <f>B38*F35</f>
        <v>1.1162790697674418</v>
      </c>
      <c r="C39" s="7">
        <f>C38*F36</f>
        <v>1</v>
      </c>
      <c r="D39" s="7">
        <f>D38*F37</f>
        <v>0.30232558139534876</v>
      </c>
      <c r="F39" s="10">
        <f>SUM(B39:D39)</f>
        <v>2.418604651162791</v>
      </c>
    </row>
    <row r="40" spans="1:9" ht="60" x14ac:dyDescent="0.25">
      <c r="A40" s="1" t="s">
        <v>12</v>
      </c>
      <c r="B40" s="1" t="s">
        <v>22</v>
      </c>
      <c r="C40" s="1" t="s">
        <v>23</v>
      </c>
      <c r="D40" s="18" t="s">
        <v>33</v>
      </c>
      <c r="E40" s="14" t="s">
        <v>15</v>
      </c>
      <c r="F40" s="12" t="s">
        <v>16</v>
      </c>
      <c r="G40" s="1" t="s">
        <v>18</v>
      </c>
      <c r="H40" s="1" t="s">
        <v>19</v>
      </c>
      <c r="I40" s="1" t="s">
        <v>20</v>
      </c>
    </row>
    <row r="41" spans="1:9" ht="45" x14ac:dyDescent="0.25">
      <c r="A41" s="1" t="s">
        <v>34</v>
      </c>
      <c r="B41" s="4">
        <v>1</v>
      </c>
      <c r="C41" s="4">
        <v>2</v>
      </c>
      <c r="D41" s="4">
        <v>2</v>
      </c>
      <c r="E41" s="11">
        <f>POWER(B41*C41*D41,1/2)</f>
        <v>2</v>
      </c>
      <c r="F41" s="13">
        <f>E41/E44</f>
        <v>0.5714285714285714</v>
      </c>
      <c r="G41" s="7">
        <f>(F45-2)/1</f>
        <v>0.85714285714285676</v>
      </c>
      <c r="H41" s="1" t="e">
        <f>G41/0</f>
        <v>#DIV/0!</v>
      </c>
      <c r="I41" s="1" t="s">
        <v>21</v>
      </c>
    </row>
    <row r="42" spans="1:9" x14ac:dyDescent="0.25">
      <c r="A42" s="1" t="s">
        <v>35</v>
      </c>
      <c r="B42" s="4">
        <v>0.5</v>
      </c>
      <c r="C42" s="4">
        <v>1</v>
      </c>
      <c r="D42" s="4">
        <v>2</v>
      </c>
      <c r="E42" s="11">
        <f>POWER(B42*C42*D42,1/2)</f>
        <v>1</v>
      </c>
      <c r="F42" s="13">
        <f>E42/E44</f>
        <v>0.2857142857142857</v>
      </c>
    </row>
    <row r="43" spans="1:9" x14ac:dyDescent="0.25">
      <c r="A43" s="1" t="s">
        <v>36</v>
      </c>
      <c r="B43" s="4">
        <v>0.5</v>
      </c>
      <c r="C43" s="4">
        <v>0.5</v>
      </c>
      <c r="D43" s="4">
        <v>1</v>
      </c>
      <c r="E43" s="11">
        <f>POWER(B43*C43*D43,1/2)</f>
        <v>0.5</v>
      </c>
      <c r="F43" s="13">
        <f>E43/E44</f>
        <v>0.14285714285714285</v>
      </c>
    </row>
    <row r="44" spans="1:9" x14ac:dyDescent="0.25">
      <c r="A44" s="2" t="s">
        <v>14</v>
      </c>
      <c r="B44" s="9">
        <f>SUM(B41:B43)</f>
        <v>2</v>
      </c>
      <c r="C44" s="9">
        <f>SUM(C41:C43)</f>
        <v>3.5</v>
      </c>
      <c r="D44" s="9">
        <f>SUM(D41:D43)</f>
        <v>5</v>
      </c>
      <c r="E44" s="9">
        <f>SUM(E41:E43)</f>
        <v>3.5</v>
      </c>
      <c r="F44" s="19">
        <f>SUM(F41:F43)</f>
        <v>1</v>
      </c>
    </row>
    <row r="45" spans="1:9" x14ac:dyDescent="0.25">
      <c r="A45" s="3" t="s">
        <v>17</v>
      </c>
      <c r="B45" s="7">
        <f>B44*F41</f>
        <v>1.1428571428571428</v>
      </c>
      <c r="C45" s="7">
        <f>C44*F42</f>
        <v>1</v>
      </c>
      <c r="D45" s="7">
        <f>D44*F43</f>
        <v>0.71428571428571419</v>
      </c>
      <c r="F45" s="10">
        <f>SUM(B45:D45)</f>
        <v>2.8571428571428568</v>
      </c>
    </row>
    <row r="46" spans="1:9" ht="60" x14ac:dyDescent="0.25">
      <c r="A46" s="1" t="s">
        <v>37</v>
      </c>
      <c r="B46" s="1" t="s">
        <v>22</v>
      </c>
      <c r="C46" s="1" t="s">
        <v>23</v>
      </c>
      <c r="D46" s="18" t="s">
        <v>33</v>
      </c>
      <c r="E46" s="14" t="s">
        <v>15</v>
      </c>
      <c r="F46" s="12" t="s">
        <v>16</v>
      </c>
      <c r="G46" s="1" t="s">
        <v>18</v>
      </c>
      <c r="H46" s="1" t="s">
        <v>19</v>
      </c>
      <c r="I46" s="1" t="s">
        <v>20</v>
      </c>
    </row>
    <row r="47" spans="1:9" ht="45" x14ac:dyDescent="0.25">
      <c r="A47" s="1" t="s">
        <v>34</v>
      </c>
      <c r="B47" s="4">
        <v>1</v>
      </c>
      <c r="C47" s="4">
        <v>4</v>
      </c>
      <c r="D47" s="4">
        <v>4</v>
      </c>
      <c r="E47" s="11">
        <f>POWER(B47*C47*D47,1/2)</f>
        <v>4</v>
      </c>
      <c r="F47" s="13">
        <f>E47/E50</f>
        <v>0.76190476190476186</v>
      </c>
      <c r="G47" s="7">
        <f>(F51-2)/1</f>
        <v>0.57142857142857117</v>
      </c>
      <c r="H47" s="1" t="e">
        <f>G47/0</f>
        <v>#DIV/0!</v>
      </c>
      <c r="I47" s="1" t="s">
        <v>21</v>
      </c>
    </row>
    <row r="48" spans="1:9" x14ac:dyDescent="0.25">
      <c r="A48" s="1" t="s">
        <v>35</v>
      </c>
      <c r="B48" s="4">
        <v>0.25</v>
      </c>
      <c r="C48" s="4">
        <v>1</v>
      </c>
      <c r="D48" s="4">
        <v>4</v>
      </c>
      <c r="E48" s="11">
        <f>POWER(B48*C48*D48,1/2)</f>
        <v>1</v>
      </c>
      <c r="F48" s="13">
        <f>E48/E50</f>
        <v>0.19047619047619047</v>
      </c>
    </row>
    <row r="49" spans="1:9" x14ac:dyDescent="0.25">
      <c r="A49" s="1" t="s">
        <v>36</v>
      </c>
      <c r="B49" s="4">
        <v>0.25</v>
      </c>
      <c r="C49" s="4">
        <v>0.25</v>
      </c>
      <c r="D49" s="4">
        <v>1</v>
      </c>
      <c r="E49" s="11">
        <f>POWER(B49*C49*D49,1/2)</f>
        <v>0.25</v>
      </c>
      <c r="F49" s="13">
        <f>E49/E50</f>
        <v>4.7619047619047616E-2</v>
      </c>
    </row>
    <row r="50" spans="1:9" x14ac:dyDescent="0.25">
      <c r="A50" s="2" t="s">
        <v>14</v>
      </c>
      <c r="B50" s="9">
        <f>SUM(B47:B49)</f>
        <v>1.5</v>
      </c>
      <c r="C50" s="9">
        <f>SUM(C47:C49)</f>
        <v>5.25</v>
      </c>
      <c r="D50" s="9">
        <f>SUM(D47:D49)</f>
        <v>9</v>
      </c>
      <c r="E50" s="9">
        <f>SUM(E47:E49)</f>
        <v>5.25</v>
      </c>
      <c r="F50" s="19">
        <f>SUM(F47:F49)</f>
        <v>1</v>
      </c>
    </row>
    <row r="51" spans="1:9" x14ac:dyDescent="0.25">
      <c r="A51" s="3" t="s">
        <v>17</v>
      </c>
      <c r="B51" s="7">
        <f>B50*F47</f>
        <v>1.1428571428571428</v>
      </c>
      <c r="C51" s="7">
        <f>C50*F48</f>
        <v>1</v>
      </c>
      <c r="D51" s="7">
        <f>D50*F49</f>
        <v>0.42857142857142855</v>
      </c>
      <c r="F51" s="10">
        <f>SUM(B51:D51)</f>
        <v>2.5714285714285712</v>
      </c>
    </row>
    <row r="52" spans="1:9" ht="60" x14ac:dyDescent="0.25">
      <c r="A52" s="1" t="s">
        <v>27</v>
      </c>
      <c r="B52" s="1" t="s">
        <v>22</v>
      </c>
      <c r="C52" s="1" t="s">
        <v>23</v>
      </c>
      <c r="D52" s="18" t="s">
        <v>33</v>
      </c>
      <c r="E52" s="14" t="s">
        <v>15</v>
      </c>
      <c r="F52" s="12" t="s">
        <v>16</v>
      </c>
      <c r="G52" s="1" t="s">
        <v>18</v>
      </c>
      <c r="H52" s="1" t="s">
        <v>19</v>
      </c>
      <c r="I52" s="1" t="s">
        <v>20</v>
      </c>
    </row>
    <row r="53" spans="1:9" ht="45" x14ac:dyDescent="0.25">
      <c r="A53" s="1" t="s">
        <v>34</v>
      </c>
      <c r="B53" s="4">
        <v>1</v>
      </c>
      <c r="C53" s="4">
        <v>7</v>
      </c>
      <c r="D53" s="4">
        <v>0.14285714285714285</v>
      </c>
      <c r="E53" s="11">
        <f>POWER(B53*C53*D53,1/2)</f>
        <v>1</v>
      </c>
      <c r="F53" s="13">
        <f>E53/E56</f>
        <v>0.3328385893681553</v>
      </c>
      <c r="G53" s="7">
        <f>(F57-2)/1</f>
        <v>6.4478452162888438</v>
      </c>
      <c r="H53" s="1" t="e">
        <f>G53/0</f>
        <v>#DIV/0!</v>
      </c>
      <c r="I53" s="1" t="s">
        <v>21</v>
      </c>
    </row>
    <row r="54" spans="1:9" x14ac:dyDescent="0.25">
      <c r="A54" s="1" t="s">
        <v>35</v>
      </c>
      <c r="B54" s="4">
        <v>0.14285714285714285</v>
      </c>
      <c r="C54" s="4">
        <v>1</v>
      </c>
      <c r="D54" s="4">
        <v>8</v>
      </c>
      <c r="E54" s="11">
        <f>POWER(B54*C54*D54,1/2)</f>
        <v>1.0690449676496976</v>
      </c>
      <c r="F54" s="13">
        <f>E54/E56</f>
        <v>0.35581941900365055</v>
      </c>
    </row>
    <row r="55" spans="1:9" x14ac:dyDescent="0.25">
      <c r="A55" s="1" t="s">
        <v>36</v>
      </c>
      <c r="B55" s="4">
        <v>7</v>
      </c>
      <c r="C55" s="4">
        <v>0.125</v>
      </c>
      <c r="D55" s="4">
        <v>1</v>
      </c>
      <c r="E55" s="11">
        <f>POWER(B55*C55*D55,1/2)</f>
        <v>0.93541434669348533</v>
      </c>
      <c r="F55" s="13">
        <f>E55/E56</f>
        <v>0.3113419916281942</v>
      </c>
    </row>
    <row r="56" spans="1:9" x14ac:dyDescent="0.25">
      <c r="A56" s="2" t="s">
        <v>14</v>
      </c>
      <c r="B56" s="9">
        <f>SUM(B53:B55)</f>
        <v>8.1428571428571423</v>
      </c>
      <c r="C56" s="9">
        <f>SUM(C53:C55)</f>
        <v>8.125</v>
      </c>
      <c r="D56" s="9">
        <f>SUM(D53:D55)</f>
        <v>9.1428571428571423</v>
      </c>
      <c r="E56" s="9">
        <f>SUM(E53:E55)</f>
        <v>3.0044593143431828</v>
      </c>
      <c r="F56" s="19">
        <f>SUM(F53:F55)</f>
        <v>1</v>
      </c>
    </row>
    <row r="57" spans="1:9" x14ac:dyDescent="0.25">
      <c r="A57" s="3" t="s">
        <v>17</v>
      </c>
      <c r="B57" s="7">
        <f>B56*F53</f>
        <v>2.7102570848549785</v>
      </c>
      <c r="C57" s="7">
        <f>C56*F54</f>
        <v>2.8910327794046609</v>
      </c>
      <c r="D57" s="7">
        <f>D56*F55</f>
        <v>2.846555352029204</v>
      </c>
      <c r="F57" s="10">
        <f>SUM(B57:D57)</f>
        <v>8.4478452162888438</v>
      </c>
    </row>
    <row r="58" spans="1:9" ht="60" x14ac:dyDescent="0.25">
      <c r="A58" s="1" t="s">
        <v>28</v>
      </c>
      <c r="B58" s="1" t="s">
        <v>22</v>
      </c>
      <c r="C58" s="1" t="s">
        <v>23</v>
      </c>
      <c r="D58" s="18" t="s">
        <v>33</v>
      </c>
      <c r="E58" s="14" t="s">
        <v>15</v>
      </c>
      <c r="F58" s="12" t="s">
        <v>16</v>
      </c>
      <c r="G58" s="1" t="s">
        <v>18</v>
      </c>
      <c r="H58" s="1" t="s">
        <v>19</v>
      </c>
      <c r="I58" s="1" t="s">
        <v>20</v>
      </c>
    </row>
    <row r="59" spans="1:9" ht="45" x14ac:dyDescent="0.25">
      <c r="A59" s="1" t="s">
        <v>34</v>
      </c>
      <c r="B59" s="4">
        <v>1</v>
      </c>
      <c r="C59" s="4">
        <v>1</v>
      </c>
      <c r="D59" s="4">
        <v>0.5</v>
      </c>
      <c r="E59" s="11">
        <f>POWER(B59*C59*D59,1/2)</f>
        <v>0.70710678118654757</v>
      </c>
      <c r="F59" s="13">
        <f>E59/E62</f>
        <v>0.20710678118654754</v>
      </c>
      <c r="G59" s="7">
        <f>(F63-2)/1</f>
        <v>0.82842712474619029</v>
      </c>
      <c r="H59" s="1" t="e">
        <f>G59/0</f>
        <v>#DIV/0!</v>
      </c>
      <c r="I59" s="1" t="s">
        <v>21</v>
      </c>
    </row>
    <row r="60" spans="1:9" x14ac:dyDescent="0.25">
      <c r="A60" s="1" t="s">
        <v>35</v>
      </c>
      <c r="B60" s="4">
        <v>1</v>
      </c>
      <c r="C60" s="4">
        <v>1</v>
      </c>
      <c r="D60" s="4">
        <v>0.5</v>
      </c>
      <c r="E60" s="11">
        <f>POWER(B60*C60*D60,1/2)</f>
        <v>0.70710678118654757</v>
      </c>
      <c r="F60" s="13">
        <f>E60/E62</f>
        <v>0.20710678118654754</v>
      </c>
    </row>
    <row r="61" spans="1:9" x14ac:dyDescent="0.25">
      <c r="A61" s="1" t="s">
        <v>36</v>
      </c>
      <c r="B61" s="4">
        <v>2</v>
      </c>
      <c r="C61" s="4">
        <v>2</v>
      </c>
      <c r="D61" s="4">
        <v>1</v>
      </c>
      <c r="E61" s="11">
        <f>POWER(B61*C61*D61,1/2)</f>
        <v>2</v>
      </c>
      <c r="F61" s="13">
        <f>E61/E62</f>
        <v>0.58578643762690497</v>
      </c>
    </row>
    <row r="62" spans="1:9" x14ac:dyDescent="0.25">
      <c r="A62" s="2" t="s">
        <v>14</v>
      </c>
      <c r="B62" s="9">
        <f>SUM(B59:B61)</f>
        <v>4</v>
      </c>
      <c r="C62" s="9">
        <f>SUM(C59:C61)</f>
        <v>4</v>
      </c>
      <c r="D62" s="9">
        <f>SUM(D59:D61)</f>
        <v>2</v>
      </c>
      <c r="E62" s="9">
        <f>SUM(E59:E61)</f>
        <v>3.4142135623730949</v>
      </c>
      <c r="F62" s="19">
        <f>SUM(F59:F61)</f>
        <v>1</v>
      </c>
    </row>
    <row r="63" spans="1:9" x14ac:dyDescent="0.25">
      <c r="A63" s="3" t="s">
        <v>17</v>
      </c>
      <c r="B63" s="7">
        <f>B62*F59</f>
        <v>0.82842712474619018</v>
      </c>
      <c r="C63" s="7">
        <f>C62*F60</f>
        <v>0.82842712474619018</v>
      </c>
      <c r="D63" s="7">
        <f>D62*F61</f>
        <v>1.1715728752538099</v>
      </c>
      <c r="F63" s="10">
        <f>SUM(B63:D63)</f>
        <v>2.8284271247461903</v>
      </c>
    </row>
    <row r="64" spans="1:9" ht="60" x14ac:dyDescent="0.25">
      <c r="A64" s="1" t="s">
        <v>29</v>
      </c>
      <c r="B64" s="1" t="s">
        <v>22</v>
      </c>
      <c r="C64" s="1" t="s">
        <v>23</v>
      </c>
      <c r="D64" s="18" t="s">
        <v>33</v>
      </c>
      <c r="E64" s="14" t="s">
        <v>15</v>
      </c>
      <c r="F64" s="12" t="s">
        <v>16</v>
      </c>
      <c r="G64" s="1" t="s">
        <v>18</v>
      </c>
      <c r="H64" s="1" t="s">
        <v>19</v>
      </c>
      <c r="I64" s="1" t="s">
        <v>20</v>
      </c>
    </row>
    <row r="65" spans="1:9" ht="45" x14ac:dyDescent="0.25">
      <c r="A65" s="1" t="s">
        <v>34</v>
      </c>
      <c r="B65" s="4">
        <v>1</v>
      </c>
      <c r="C65" s="4">
        <v>7</v>
      </c>
      <c r="D65" s="4">
        <v>0.14285714285714285</v>
      </c>
      <c r="E65" s="11">
        <f>POWER(B65*C65*D65,1/2)</f>
        <v>1</v>
      </c>
      <c r="F65" s="13">
        <f>E65/E68</f>
        <v>0.3328385893681553</v>
      </c>
      <c r="G65" s="7">
        <f>(F69-2)/1</f>
        <v>6.4478452162888438</v>
      </c>
      <c r="H65" s="1" t="e">
        <f>G65/0</f>
        <v>#DIV/0!</v>
      </c>
      <c r="I65" s="1" t="s">
        <v>21</v>
      </c>
    </row>
    <row r="66" spans="1:9" x14ac:dyDescent="0.25">
      <c r="A66" s="1" t="s">
        <v>35</v>
      </c>
      <c r="B66" s="4">
        <v>0.14285714285714285</v>
      </c>
      <c r="C66" s="4">
        <v>1</v>
      </c>
      <c r="D66" s="4">
        <v>8</v>
      </c>
      <c r="E66" s="11">
        <f>POWER(B66*C66*D66,1/2)</f>
        <v>1.0690449676496976</v>
      </c>
      <c r="F66" s="13">
        <f>E66/E68</f>
        <v>0.35581941900365055</v>
      </c>
    </row>
    <row r="67" spans="1:9" x14ac:dyDescent="0.25">
      <c r="A67" s="1" t="s">
        <v>36</v>
      </c>
      <c r="B67" s="4">
        <v>7</v>
      </c>
      <c r="C67" s="4">
        <v>0.125</v>
      </c>
      <c r="D67" s="4">
        <v>1</v>
      </c>
      <c r="E67" s="11">
        <f>POWER(B67*C67*D67,1/2)</f>
        <v>0.93541434669348533</v>
      </c>
      <c r="F67" s="13">
        <f>E67/E68</f>
        <v>0.3113419916281942</v>
      </c>
    </row>
    <row r="68" spans="1:9" x14ac:dyDescent="0.25">
      <c r="A68" s="2" t="s">
        <v>14</v>
      </c>
      <c r="B68" s="9">
        <f>SUM(B65:B67)</f>
        <v>8.1428571428571423</v>
      </c>
      <c r="C68" s="9">
        <f>SUM(C65:C67)</f>
        <v>8.125</v>
      </c>
      <c r="D68" s="9">
        <f>SUM(D65:D67)</f>
        <v>9.1428571428571423</v>
      </c>
      <c r="E68" s="9">
        <f>SUM(E65:E67)</f>
        <v>3.0044593143431828</v>
      </c>
      <c r="F68" s="19">
        <f>SUM(F65:F67)</f>
        <v>1</v>
      </c>
    </row>
    <row r="69" spans="1:9" x14ac:dyDescent="0.25">
      <c r="A69" s="3" t="s">
        <v>17</v>
      </c>
      <c r="B69" s="7">
        <f>B68*F65</f>
        <v>2.7102570848549785</v>
      </c>
      <c r="C69" s="7">
        <f>C68*F66</f>
        <v>2.8910327794046609</v>
      </c>
      <c r="D69" s="7">
        <f>D68*F67</f>
        <v>2.846555352029204</v>
      </c>
      <c r="F69" s="10">
        <f>SUM(B69:D69)</f>
        <v>8.4478452162888438</v>
      </c>
    </row>
    <row r="70" spans="1:9" ht="60" x14ac:dyDescent="0.25">
      <c r="A70" s="1" t="s">
        <v>30</v>
      </c>
      <c r="B70" s="1" t="s">
        <v>22</v>
      </c>
      <c r="C70" s="1" t="s">
        <v>23</v>
      </c>
      <c r="D70" s="18" t="s">
        <v>33</v>
      </c>
      <c r="E70" s="14" t="s">
        <v>15</v>
      </c>
      <c r="F70" s="12" t="s">
        <v>16</v>
      </c>
      <c r="G70" s="1" t="s">
        <v>18</v>
      </c>
      <c r="H70" s="1" t="s">
        <v>19</v>
      </c>
      <c r="I70" s="1" t="s">
        <v>20</v>
      </c>
    </row>
    <row r="71" spans="1:9" ht="45" x14ac:dyDescent="0.25">
      <c r="A71" s="1" t="s">
        <v>34</v>
      </c>
      <c r="B71" s="4">
        <v>1</v>
      </c>
      <c r="C71" s="4">
        <v>5</v>
      </c>
      <c r="D71" s="4">
        <v>5</v>
      </c>
      <c r="E71" s="11">
        <f>POWER(B71*C71*D71,1/2)</f>
        <v>5</v>
      </c>
      <c r="F71" s="13">
        <f>E71/E74</f>
        <v>0.77033151548783563</v>
      </c>
      <c r="G71" s="7">
        <f>(F75-2)/1</f>
        <v>0.68614351326811995</v>
      </c>
      <c r="H71" s="1" t="e">
        <f>G71/0</f>
        <v>#DIV/0!</v>
      </c>
      <c r="I71" s="1" t="s">
        <v>21</v>
      </c>
    </row>
    <row r="72" spans="1:9" x14ac:dyDescent="0.25">
      <c r="A72" s="1" t="s">
        <v>35</v>
      </c>
      <c r="B72" s="4">
        <v>0.2</v>
      </c>
      <c r="C72" s="4">
        <v>1</v>
      </c>
      <c r="D72" s="4">
        <v>0.1111111111111111</v>
      </c>
      <c r="E72" s="11">
        <f>POWER(B72*C72*D72,1/2)</f>
        <v>0.14907119849998599</v>
      </c>
      <c r="F72" s="13">
        <f>E72/E74</f>
        <v>2.2966848451216434E-2</v>
      </c>
    </row>
    <row r="73" spans="1:9" x14ac:dyDescent="0.25">
      <c r="A73" s="1" t="s">
        <v>36</v>
      </c>
      <c r="B73" s="4">
        <v>0.2</v>
      </c>
      <c r="C73" s="4">
        <v>9</v>
      </c>
      <c r="D73" s="4">
        <v>1</v>
      </c>
      <c r="E73" s="11">
        <f>POWER(B73*C73*D73,1/2)</f>
        <v>1.3416407864998738</v>
      </c>
      <c r="F73" s="13">
        <f>E73/E74</f>
        <v>0.20670163606094788</v>
      </c>
    </row>
    <row r="74" spans="1:9" x14ac:dyDescent="0.25">
      <c r="A74" s="2" t="s">
        <v>14</v>
      </c>
      <c r="B74" s="9">
        <f>SUM(B71:B73)</f>
        <v>1.4</v>
      </c>
      <c r="C74" s="9">
        <f>SUM(C71:C73)</f>
        <v>15</v>
      </c>
      <c r="D74" s="9">
        <f>SUM(D71:D73)</f>
        <v>6.1111111111111107</v>
      </c>
      <c r="E74" s="9">
        <f>SUM(E71:E73)</f>
        <v>6.4907119849998605</v>
      </c>
      <c r="F74" s="19">
        <f>SUM(F71:F73)</f>
        <v>1</v>
      </c>
    </row>
    <row r="75" spans="1:9" x14ac:dyDescent="0.25">
      <c r="A75" s="3" t="s">
        <v>17</v>
      </c>
      <c r="B75" s="7">
        <f>B74*F71</f>
        <v>1.0784641216829698</v>
      </c>
      <c r="C75" s="7">
        <f>C74*F72</f>
        <v>0.3445027267682465</v>
      </c>
      <c r="D75" s="7">
        <f>D74*F73</f>
        <v>1.2631766648169036</v>
      </c>
      <c r="F75" s="10">
        <f>SUM(B75:D75)</f>
        <v>2.68614351326812</v>
      </c>
    </row>
    <row r="82" spans="1:12" ht="75" x14ac:dyDescent="0.25">
      <c r="A82" s="1" t="s">
        <v>24</v>
      </c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27</v>
      </c>
      <c r="I82" s="1" t="s">
        <v>28</v>
      </c>
      <c r="J82" s="1" t="s">
        <v>29</v>
      </c>
      <c r="K82" s="1" t="s">
        <v>30</v>
      </c>
      <c r="L82" s="15" t="s">
        <v>25</v>
      </c>
    </row>
    <row r="83" spans="1:12" x14ac:dyDescent="0.25">
      <c r="A83" s="16" t="s">
        <v>26</v>
      </c>
      <c r="B83" s="17">
        <f>M4</f>
        <v>0.11036223432214055</v>
      </c>
      <c r="C83" s="17">
        <f>M5</f>
        <v>5.0611583930012367E-2</v>
      </c>
      <c r="D83" s="17">
        <f>M6</f>
        <v>2.0107791471531147E-2</v>
      </c>
      <c r="E83" s="17">
        <f>M7</f>
        <v>0.11090200918965981</v>
      </c>
      <c r="F83" s="17">
        <f>M8</f>
        <v>3.7800646967806294E-2</v>
      </c>
      <c r="G83" s="17">
        <f>M9</f>
        <v>0.16378984941397765</v>
      </c>
      <c r="H83" s="17">
        <f>M10</f>
        <v>0.14848757352988792</v>
      </c>
      <c r="I83" s="17">
        <f>M11</f>
        <v>2.8647533416957523E-2</v>
      </c>
      <c r="J83" s="17">
        <f>M12</f>
        <v>0.14788265318139943</v>
      </c>
      <c r="K83" s="17">
        <f>M13</f>
        <v>0.18140812457662728</v>
      </c>
      <c r="L83" s="17"/>
    </row>
    <row r="84" spans="1:12" ht="45" x14ac:dyDescent="0.25">
      <c r="A84" s="1" t="s">
        <v>34</v>
      </c>
      <c r="B84" s="1">
        <f>F17</f>
        <v>0.61891065868259088</v>
      </c>
      <c r="C84" s="1">
        <f>F23</f>
        <v>0.7488335812676411</v>
      </c>
      <c r="D84" s="1">
        <f>F29</f>
        <v>0.76600429613111476</v>
      </c>
      <c r="E84" s="1">
        <f>F35</f>
        <v>0.83720930232558133</v>
      </c>
      <c r="F84" s="1">
        <f>F41</f>
        <v>0.5714285714285714</v>
      </c>
      <c r="G84" s="1">
        <f>F47</f>
        <v>0.76190476190476186</v>
      </c>
      <c r="H84" s="1">
        <f>F53</f>
        <v>0.3328385893681553</v>
      </c>
      <c r="I84" s="1">
        <f>F59</f>
        <v>0.20710678118654754</v>
      </c>
      <c r="J84" s="1">
        <f>F65</f>
        <v>0.3328385893681553</v>
      </c>
      <c r="K84" s="1">
        <f>F71</f>
        <v>0.77033151548783563</v>
      </c>
      <c r="L84" s="16">
        <f>$B$83*B84+$C$83*C84+$D$83*D84+$E$83*E84+$F$83*F84+$G$83*G84+$H$83*H84+$I$83*I84+$J$83*J84+$K$83+K84</f>
        <v>1.4171636877837703</v>
      </c>
    </row>
    <row r="85" spans="1:12" x14ac:dyDescent="0.25">
      <c r="A85" s="1" t="s">
        <v>35</v>
      </c>
      <c r="B85" s="1">
        <f>F18</f>
        <v>0.29175728246872851</v>
      </c>
      <c r="C85" s="1">
        <f>F24</f>
        <v>0.20930534894363234</v>
      </c>
      <c r="D85" s="1">
        <f>F30</f>
        <v>0.17690111462868355</v>
      </c>
      <c r="E85" s="1">
        <f>F36</f>
        <v>0.13953488372093023</v>
      </c>
      <c r="F85" s="1">
        <f>F42</f>
        <v>0.2857142857142857</v>
      </c>
      <c r="G85" s="1">
        <f>F48</f>
        <v>0.19047619047619047</v>
      </c>
      <c r="H85" s="1">
        <f>F54</f>
        <v>0.35581941900365055</v>
      </c>
      <c r="I85" s="1">
        <f>F60</f>
        <v>0.20710678118654754</v>
      </c>
      <c r="J85" s="1">
        <f>F66</f>
        <v>0.35581941900365055</v>
      </c>
      <c r="K85" s="1">
        <f>F72</f>
        <v>2.2966848451216434E-2</v>
      </c>
      <c r="L85" s="16">
        <f>$B$83*B85+$C$83*C85+$D$83*D85+$E$83*E85+$F$83*F85+$G$83*G85+$H$83*H85+$I$83*I85+$J$83*J85+$K$83+K85</f>
        <v>0.41958465523293997</v>
      </c>
    </row>
    <row r="86" spans="1:12" x14ac:dyDescent="0.25">
      <c r="A86" s="1" t="s">
        <v>36</v>
      </c>
      <c r="B86" s="1">
        <f>F19</f>
        <v>8.9332058848680618E-2</v>
      </c>
      <c r="C86" s="1">
        <f>F25</f>
        <v>4.1861069788726467E-2</v>
      </c>
      <c r="D86" s="1">
        <f>F31</f>
        <v>5.7094589240201714E-2</v>
      </c>
      <c r="E86" s="1">
        <f>F37</f>
        <v>2.3255813953488368E-2</v>
      </c>
      <c r="F86" s="1">
        <f>F43</f>
        <v>0.14285714285714285</v>
      </c>
      <c r="G86" s="1">
        <f>F49</f>
        <v>4.7619047619047616E-2</v>
      </c>
      <c r="H86" s="1">
        <f>F55</f>
        <v>0.3113419916281942</v>
      </c>
      <c r="I86" s="1">
        <f>F61</f>
        <v>0.58578643762690497</v>
      </c>
      <c r="J86" s="1">
        <f>F67</f>
        <v>0.3113419916281942</v>
      </c>
      <c r="K86" s="1">
        <f>F73</f>
        <v>0.20670163606094788</v>
      </c>
      <c r="L86" s="16">
        <f>$B$83*B86+$C$83*C86+$D$83*D86+$E$83*E86+$F$83*F86+$G$83*G86+$H$83*H86+$I$83*I86+$J$83*J86+$K$83+K86</f>
        <v>0.52606790613654431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2023-06-30T09:19:39Z</dcterms:modified>
</cp:coreProperties>
</file>