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sashalowtab\Desktop\"/>
    </mc:Choice>
  </mc:AlternateContent>
  <xr:revisionPtr revIDLastSave="0" documentId="8_{C166FF39-7B7A-42E6-9F68-821E78B52545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nod Orlov" sheetId="4" r:id="rId1"/>
    <sheet name="secret Orlov" sheetId="5" r:id="rId2"/>
    <sheet name="desecret Orlov" sheetId="6" r:id="rId3"/>
    <sheet name="nod Drozdov" sheetId="1" r:id="rId4"/>
    <sheet name="secret Drozdov" sheetId="2" r:id="rId5"/>
    <sheet name="desecret Drozdov" sheetId="3" r:id="rId6"/>
    <sheet name="nod Korolev" sheetId="7" r:id="rId7"/>
    <sheet name="secret Korolev" sheetId="8" r:id="rId8"/>
    <sheet name="desecret Korolev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6" l="1"/>
  <c r="B12" i="6"/>
  <c r="C9" i="6"/>
  <c r="C11" i="6" s="1"/>
  <c r="D9" i="6"/>
  <c r="E9" i="6"/>
  <c r="F9" i="6"/>
  <c r="G9" i="6"/>
  <c r="H9" i="6"/>
  <c r="H11" i="6" s="1"/>
  <c r="I9" i="6"/>
  <c r="I11" i="6" s="1"/>
  <c r="J9" i="6"/>
  <c r="K9" i="6"/>
  <c r="L9" i="6"/>
  <c r="M9" i="6"/>
  <c r="N9" i="6"/>
  <c r="N11" i="6" s="1"/>
  <c r="O9" i="6"/>
  <c r="O11" i="6" s="1"/>
  <c r="P9" i="6"/>
  <c r="Q9" i="6"/>
  <c r="R9" i="6"/>
  <c r="S9" i="6"/>
  <c r="T9" i="6"/>
  <c r="U9" i="6"/>
  <c r="U11" i="6" s="1"/>
  <c r="V9" i="6"/>
  <c r="V11" i="6" s="1"/>
  <c r="W9" i="6"/>
  <c r="X9" i="6"/>
  <c r="Y9" i="6"/>
  <c r="B9" i="6"/>
  <c r="C9" i="9"/>
  <c r="D9" i="9"/>
  <c r="E9" i="9"/>
  <c r="E11" i="9" s="1"/>
  <c r="F9" i="9"/>
  <c r="G9" i="9"/>
  <c r="H9" i="9"/>
  <c r="I9" i="9"/>
  <c r="J9" i="9"/>
  <c r="J11" i="9" s="1"/>
  <c r="K9" i="9"/>
  <c r="K11" i="9" s="1"/>
  <c r="L9" i="9"/>
  <c r="L11" i="9" s="1"/>
  <c r="M9" i="9"/>
  <c r="N9" i="9"/>
  <c r="O9" i="9"/>
  <c r="P9" i="9"/>
  <c r="P11" i="9" s="1"/>
  <c r="Q9" i="9"/>
  <c r="Q11" i="9" s="1"/>
  <c r="R9" i="9"/>
  <c r="R11" i="9" s="1"/>
  <c r="S9" i="9"/>
  <c r="T9" i="9"/>
  <c r="U9" i="9"/>
  <c r="V9" i="9"/>
  <c r="W9" i="9"/>
  <c r="W11" i="9" s="1"/>
  <c r="X9" i="9"/>
  <c r="X11" i="9" s="1"/>
  <c r="Y9" i="9"/>
  <c r="B9" i="9"/>
  <c r="B7" i="9"/>
  <c r="B6" i="9"/>
  <c r="B6" i="8"/>
  <c r="F11" i="9"/>
  <c r="Y11" i="9"/>
  <c r="U11" i="9"/>
  <c r="T11" i="9"/>
  <c r="S11" i="9"/>
  <c r="O11" i="9"/>
  <c r="N11" i="9"/>
  <c r="M11" i="9"/>
  <c r="I11" i="9"/>
  <c r="H11" i="9"/>
  <c r="G11" i="9"/>
  <c r="D11" i="9"/>
  <c r="C11" i="9"/>
  <c r="B11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A8" i="9"/>
  <c r="A1" i="9"/>
  <c r="B12" i="8"/>
  <c r="B13" i="8" s="1"/>
  <c r="B15" i="8" s="1"/>
  <c r="C11" i="8"/>
  <c r="C12" i="8" s="1"/>
  <c r="C13" i="8" s="1"/>
  <c r="C15" i="8" s="1"/>
  <c r="B10" i="8"/>
  <c r="B7" i="8"/>
  <c r="A1" i="8"/>
  <c r="H18" i="7"/>
  <c r="E18" i="7"/>
  <c r="C17" i="7"/>
  <c r="B18" i="7" s="1"/>
  <c r="C14" i="7"/>
  <c r="G13" i="7"/>
  <c r="B17" i="7" s="1"/>
  <c r="G12" i="7"/>
  <c r="B8" i="6"/>
  <c r="B6" i="5"/>
  <c r="B7" i="6"/>
  <c r="B6" i="6"/>
  <c r="Y11" i="6"/>
  <c r="X11" i="6"/>
  <c r="W11" i="6"/>
  <c r="S11" i="6"/>
  <c r="R11" i="6"/>
  <c r="Q11" i="6"/>
  <c r="P11" i="6"/>
  <c r="M11" i="6"/>
  <c r="L11" i="6"/>
  <c r="K11" i="6"/>
  <c r="J11" i="6"/>
  <c r="G11" i="6"/>
  <c r="F11" i="6"/>
  <c r="E11" i="6"/>
  <c r="D11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A8" i="6"/>
  <c r="A1" i="6"/>
  <c r="B12" i="5"/>
  <c r="B13" i="5" s="1"/>
  <c r="B15" i="5" s="1"/>
  <c r="C11" i="5"/>
  <c r="D11" i="5" s="1"/>
  <c r="B10" i="5"/>
  <c r="B7" i="5"/>
  <c r="A1" i="5"/>
  <c r="H18" i="4"/>
  <c r="E18" i="4"/>
  <c r="C17" i="4"/>
  <c r="B18" i="4" s="1"/>
  <c r="C14" i="4"/>
  <c r="G13" i="4"/>
  <c r="B17" i="4" s="1"/>
  <c r="G12" i="4"/>
  <c r="B11" i="3"/>
  <c r="V11" i="9" l="1"/>
  <c r="D11" i="8"/>
  <c r="A17" i="7"/>
  <c r="D17" i="7" s="1"/>
  <c r="C18" i="7" s="1"/>
  <c r="T11" i="6"/>
  <c r="D12" i="5"/>
  <c r="D13" i="5" s="1"/>
  <c r="D15" i="5" s="1"/>
  <c r="E11" i="5"/>
  <c r="C12" i="5"/>
  <c r="C13" i="5" s="1"/>
  <c r="C15" i="5" s="1"/>
  <c r="A17" i="4"/>
  <c r="B19" i="7" l="1"/>
  <c r="A18" i="7"/>
  <c r="D18" i="7" s="1"/>
  <c r="C19" i="7" s="1"/>
  <c r="B20" i="7" s="1"/>
  <c r="E11" i="8"/>
  <c r="D12" i="8"/>
  <c r="D13" i="8" s="1"/>
  <c r="D15" i="8" s="1"/>
  <c r="J17" i="7"/>
  <c r="I18" i="7" s="1"/>
  <c r="G17" i="7"/>
  <c r="F18" i="7" s="1"/>
  <c r="F11" i="5"/>
  <c r="E12" i="5"/>
  <c r="E13" i="5" s="1"/>
  <c r="E15" i="5" s="1"/>
  <c r="J17" i="4"/>
  <c r="I18" i="4" s="1"/>
  <c r="G17" i="4"/>
  <c r="F18" i="4" s="1"/>
  <c r="D17" i="4"/>
  <c r="C18" i="4" s="1"/>
  <c r="F11" i="8" l="1"/>
  <c r="E12" i="8"/>
  <c r="E13" i="8" s="1"/>
  <c r="E15" i="8" s="1"/>
  <c r="E19" i="7"/>
  <c r="G18" i="7"/>
  <c r="F19" i="7" s="1"/>
  <c r="E20" i="7" s="1"/>
  <c r="G22" i="7" s="1"/>
  <c r="J18" i="7"/>
  <c r="I19" i="7" s="1"/>
  <c r="H20" i="7" s="1"/>
  <c r="H19" i="7"/>
  <c r="G11" i="5"/>
  <c r="F12" i="5"/>
  <c r="F13" i="5" s="1"/>
  <c r="F15" i="5" s="1"/>
  <c r="B19" i="4"/>
  <c r="A18" i="4"/>
  <c r="J18" i="4" s="1"/>
  <c r="I19" i="4" s="1"/>
  <c r="H20" i="4" s="1"/>
  <c r="E19" i="4"/>
  <c r="G18" i="4"/>
  <c r="F19" i="4" s="1"/>
  <c r="E20" i="4" s="1"/>
  <c r="G22" i="4" s="1"/>
  <c r="H19" i="4"/>
  <c r="G11" i="8" l="1"/>
  <c r="F12" i="8"/>
  <c r="F13" i="8" s="1"/>
  <c r="F15" i="8" s="1"/>
  <c r="G12" i="5"/>
  <c r="G13" i="5" s="1"/>
  <c r="G15" i="5" s="1"/>
  <c r="H11" i="5"/>
  <c r="D18" i="4"/>
  <c r="C19" i="4" s="1"/>
  <c r="B20" i="4" s="1"/>
  <c r="G12" i="8" l="1"/>
  <c r="G13" i="8" s="1"/>
  <c r="G15" i="8" s="1"/>
  <c r="H11" i="8"/>
  <c r="I11" i="5"/>
  <c r="H12" i="5"/>
  <c r="H13" i="5" s="1"/>
  <c r="H15" i="5" s="1"/>
  <c r="I11" i="8" l="1"/>
  <c r="H12" i="8"/>
  <c r="H13" i="8" s="1"/>
  <c r="H15" i="8" s="1"/>
  <c r="I12" i="5"/>
  <c r="I13" i="5" s="1"/>
  <c r="I15" i="5" s="1"/>
  <c r="J11" i="5"/>
  <c r="I12" i="8" l="1"/>
  <c r="I13" i="8" s="1"/>
  <c r="I15" i="8" s="1"/>
  <c r="J11" i="8"/>
  <c r="K11" i="5"/>
  <c r="J12" i="5"/>
  <c r="J13" i="5" s="1"/>
  <c r="J15" i="5" s="1"/>
  <c r="K11" i="8" l="1"/>
  <c r="J12" i="8"/>
  <c r="J13" i="8" s="1"/>
  <c r="J15" i="8" s="1"/>
  <c r="L11" i="5"/>
  <c r="K12" i="5"/>
  <c r="K13" i="5" s="1"/>
  <c r="K15" i="5" s="1"/>
  <c r="L11" i="8" l="1"/>
  <c r="K12" i="8"/>
  <c r="K13" i="8" s="1"/>
  <c r="K15" i="8" s="1"/>
  <c r="M11" i="5"/>
  <c r="L12" i="5"/>
  <c r="L13" i="5" s="1"/>
  <c r="L15" i="5" s="1"/>
  <c r="M11" i="8" l="1"/>
  <c r="L12" i="8"/>
  <c r="L13" i="8" s="1"/>
  <c r="L15" i="8" s="1"/>
  <c r="M12" i="5"/>
  <c r="M13" i="5" s="1"/>
  <c r="M15" i="5" s="1"/>
  <c r="N11" i="5"/>
  <c r="M12" i="8" l="1"/>
  <c r="M13" i="8" s="1"/>
  <c r="M15" i="8" s="1"/>
  <c r="N11" i="8"/>
  <c r="N12" i="5"/>
  <c r="N13" i="5" s="1"/>
  <c r="N15" i="5" s="1"/>
  <c r="O11" i="5"/>
  <c r="O11" i="8" l="1"/>
  <c r="N12" i="8"/>
  <c r="N13" i="8" s="1"/>
  <c r="N15" i="8" s="1"/>
  <c r="O12" i="5"/>
  <c r="O13" i="5" s="1"/>
  <c r="O15" i="5" s="1"/>
  <c r="P11" i="5"/>
  <c r="P11" i="8" l="1"/>
  <c r="O12" i="8"/>
  <c r="O13" i="8" s="1"/>
  <c r="O15" i="8" s="1"/>
  <c r="P12" i="5"/>
  <c r="P13" i="5" s="1"/>
  <c r="P15" i="5" s="1"/>
  <c r="Q11" i="5"/>
  <c r="Q11" i="8" l="1"/>
  <c r="P12" i="8"/>
  <c r="P13" i="8" s="1"/>
  <c r="P15" i="8" s="1"/>
  <c r="R11" i="5"/>
  <c r="Q12" i="5"/>
  <c r="Q13" i="5" s="1"/>
  <c r="Q15" i="5" s="1"/>
  <c r="R11" i="8" l="1"/>
  <c r="Q12" i="8"/>
  <c r="Q13" i="8" s="1"/>
  <c r="Q15" i="8" s="1"/>
  <c r="S11" i="5"/>
  <c r="R12" i="5"/>
  <c r="R13" i="5" s="1"/>
  <c r="R15" i="5" s="1"/>
  <c r="S11" i="8" l="1"/>
  <c r="R12" i="8"/>
  <c r="R13" i="8" s="1"/>
  <c r="R15" i="8" s="1"/>
  <c r="S12" i="5"/>
  <c r="S13" i="5" s="1"/>
  <c r="S15" i="5" s="1"/>
  <c r="T11" i="5"/>
  <c r="S12" i="8" l="1"/>
  <c r="S13" i="8" s="1"/>
  <c r="S15" i="8" s="1"/>
  <c r="T11" i="8"/>
  <c r="U11" i="5"/>
  <c r="T12" i="5"/>
  <c r="T13" i="5" s="1"/>
  <c r="T15" i="5" s="1"/>
  <c r="T12" i="8" l="1"/>
  <c r="T13" i="8" s="1"/>
  <c r="T15" i="8" s="1"/>
  <c r="U11" i="8"/>
  <c r="V11" i="5"/>
  <c r="U12" i="5"/>
  <c r="U13" i="5" s="1"/>
  <c r="U15" i="5" s="1"/>
  <c r="V11" i="8" l="1"/>
  <c r="U12" i="8"/>
  <c r="U13" i="8" s="1"/>
  <c r="U15" i="8" s="1"/>
  <c r="V12" i="5"/>
  <c r="V13" i="5" s="1"/>
  <c r="V15" i="5" s="1"/>
  <c r="W11" i="5"/>
  <c r="W11" i="8" l="1"/>
  <c r="V12" i="8"/>
  <c r="V13" i="8" s="1"/>
  <c r="V15" i="8" s="1"/>
  <c r="X11" i="5"/>
  <c r="W12" i="5"/>
  <c r="W13" i="5" s="1"/>
  <c r="W15" i="5" s="1"/>
  <c r="X11" i="8" l="1"/>
  <c r="W12" i="8"/>
  <c r="W13" i="8" s="1"/>
  <c r="W15" i="8" s="1"/>
  <c r="Y11" i="5"/>
  <c r="Y12" i="5" s="1"/>
  <c r="Y13" i="5" s="1"/>
  <c r="Y15" i="5" s="1"/>
  <c r="X12" i="5"/>
  <c r="X13" i="5" s="1"/>
  <c r="X15" i="5" s="1"/>
  <c r="Y11" i="8" l="1"/>
  <c r="Y12" i="8" s="1"/>
  <c r="Y13" i="8" s="1"/>
  <c r="Y15" i="8" s="1"/>
  <c r="X12" i="8"/>
  <c r="X13" i="8" s="1"/>
  <c r="X15" i="8" s="1"/>
  <c r="E18" i="1" l="1"/>
  <c r="G13" i="1"/>
  <c r="G12" i="1"/>
  <c r="B8" i="3" l="1"/>
  <c r="A8" i="3"/>
  <c r="A1" i="3"/>
  <c r="A1" i="2"/>
  <c r="B12" i="2"/>
  <c r="B13" i="2" s="1"/>
  <c r="C11" i="2"/>
  <c r="C12" i="2" s="1"/>
  <c r="B10" i="2"/>
  <c r="B7" i="2"/>
  <c r="H18" i="1"/>
  <c r="C17" i="1"/>
  <c r="B18" i="1" s="1"/>
  <c r="B17" i="1"/>
  <c r="A17" i="1" s="1"/>
  <c r="G17" i="1" s="1"/>
  <c r="F18" i="1" s="1"/>
  <c r="B6" i="2"/>
  <c r="C14" i="1"/>
  <c r="C8" i="3" l="1"/>
  <c r="B6" i="3"/>
  <c r="D11" i="2"/>
  <c r="C13" i="2"/>
  <c r="C15" i="2" s="1"/>
  <c r="C9" i="3" s="1"/>
  <c r="B15" i="2"/>
  <c r="B9" i="3" s="1"/>
  <c r="D17" i="1"/>
  <c r="C18" i="1" s="1"/>
  <c r="B19" i="1" s="1"/>
  <c r="D8" i="3" l="1"/>
  <c r="D12" i="2"/>
  <c r="D13" i="2" s="1"/>
  <c r="D15" i="2" s="1"/>
  <c r="D9" i="3" s="1"/>
  <c r="E11" i="2"/>
  <c r="A18" i="1"/>
  <c r="J17" i="1"/>
  <c r="I18" i="1" s="1"/>
  <c r="D18" i="1" l="1"/>
  <c r="C19" i="1" s="1"/>
  <c r="G18" i="1"/>
  <c r="F19" i="1" s="1"/>
  <c r="E20" i="1" s="1"/>
  <c r="G22" i="1" s="1"/>
  <c r="F11" i="2"/>
  <c r="E8" i="3"/>
  <c r="E12" i="2"/>
  <c r="E13" i="2" s="1"/>
  <c r="E15" i="2" s="1"/>
  <c r="E9" i="3" s="1"/>
  <c r="E19" i="1"/>
  <c r="H19" i="1"/>
  <c r="J18" i="1"/>
  <c r="I19" i="1" s="1"/>
  <c r="H20" i="1" s="1"/>
  <c r="B20" i="1" l="1"/>
  <c r="G11" i="2"/>
  <c r="F8" i="3"/>
  <c r="F12" i="2"/>
  <c r="F13" i="2" s="1"/>
  <c r="F15" i="2" s="1"/>
  <c r="F9" i="3" s="1"/>
  <c r="H11" i="2" l="1"/>
  <c r="G12" i="2"/>
  <c r="G13" i="2" s="1"/>
  <c r="G15" i="2" s="1"/>
  <c r="G9" i="3" s="1"/>
  <c r="G8" i="3"/>
  <c r="B7" i="3"/>
  <c r="I11" i="2" l="1"/>
  <c r="H8" i="3"/>
  <c r="H12" i="2"/>
  <c r="H13" i="2" s="1"/>
  <c r="H15" i="2" s="1"/>
  <c r="H9" i="3" s="1"/>
  <c r="H11" i="3" s="1"/>
  <c r="C11" i="3"/>
  <c r="E11" i="3"/>
  <c r="F11" i="3"/>
  <c r="G11" i="3"/>
  <c r="D11" i="3"/>
  <c r="J11" i="2" l="1"/>
  <c r="I8" i="3"/>
  <c r="I12" i="2"/>
  <c r="I13" i="2" s="1"/>
  <c r="I15" i="2" s="1"/>
  <c r="I9" i="3" s="1"/>
  <c r="I11" i="3" s="1"/>
  <c r="K11" i="2" l="1"/>
  <c r="J12" i="2"/>
  <c r="J13" i="2" s="1"/>
  <c r="J15" i="2" s="1"/>
  <c r="J9" i="3" s="1"/>
  <c r="J11" i="3" s="1"/>
  <c r="J8" i="3"/>
  <c r="L11" i="2" l="1"/>
  <c r="K12" i="2"/>
  <c r="K13" i="2" s="1"/>
  <c r="K15" i="2" s="1"/>
  <c r="K9" i="3" s="1"/>
  <c r="K11" i="3" s="1"/>
  <c r="K8" i="3"/>
  <c r="M11" i="2" l="1"/>
  <c r="L8" i="3"/>
  <c r="L12" i="2"/>
  <c r="L13" i="2" s="1"/>
  <c r="L15" i="2" s="1"/>
  <c r="L9" i="3" s="1"/>
  <c r="L11" i="3" s="1"/>
  <c r="M8" i="3" l="1"/>
  <c r="M12" i="2"/>
  <c r="M13" i="2" s="1"/>
  <c r="M15" i="2" s="1"/>
  <c r="M9" i="3" s="1"/>
  <c r="M11" i="3" s="1"/>
  <c r="N11" i="2"/>
  <c r="N8" i="3" l="1"/>
  <c r="N12" i="2"/>
  <c r="N13" i="2" s="1"/>
  <c r="N15" i="2" s="1"/>
  <c r="N9" i="3" s="1"/>
  <c r="N11" i="3" s="1"/>
  <c r="O11" i="2"/>
  <c r="P11" i="2" l="1"/>
  <c r="O12" i="2"/>
  <c r="O13" i="2" s="1"/>
  <c r="O15" i="2" s="1"/>
  <c r="O9" i="3" s="1"/>
  <c r="O11" i="3" s="1"/>
  <c r="O8" i="3"/>
  <c r="Q11" i="2" l="1"/>
  <c r="P8" i="3"/>
  <c r="P12" i="2"/>
  <c r="P13" i="2" s="1"/>
  <c r="P15" i="2" s="1"/>
  <c r="P9" i="3" s="1"/>
  <c r="P11" i="3" s="1"/>
  <c r="R11" i="2" l="1"/>
  <c r="Q8" i="3"/>
  <c r="Q12" i="2"/>
  <c r="Q13" i="2" s="1"/>
  <c r="Q15" i="2" s="1"/>
  <c r="Q9" i="3" s="1"/>
  <c r="Q11" i="3" s="1"/>
  <c r="S11" i="2" l="1"/>
  <c r="R8" i="3"/>
  <c r="R12" i="2"/>
  <c r="R13" i="2" s="1"/>
  <c r="R15" i="2" s="1"/>
  <c r="R9" i="3" s="1"/>
  <c r="R11" i="3" s="1"/>
  <c r="S12" i="2" l="1"/>
  <c r="S13" i="2" s="1"/>
  <c r="S15" i="2" s="1"/>
  <c r="S9" i="3" s="1"/>
  <c r="S11" i="3" s="1"/>
  <c r="T11" i="2"/>
  <c r="S8" i="3"/>
  <c r="T8" i="3" l="1"/>
  <c r="T12" i="2"/>
  <c r="T13" i="2" s="1"/>
  <c r="T15" i="2" s="1"/>
  <c r="T9" i="3" s="1"/>
  <c r="T11" i="3" s="1"/>
  <c r="U11" i="2"/>
  <c r="U8" i="3" l="1"/>
  <c r="U12" i="2"/>
  <c r="U13" i="2" s="1"/>
  <c r="U15" i="2" s="1"/>
  <c r="U9" i="3" s="1"/>
  <c r="U11" i="3" s="1"/>
  <c r="V11" i="2"/>
  <c r="V8" i="3" l="1"/>
  <c r="V12" i="2"/>
  <c r="V13" i="2" s="1"/>
  <c r="V15" i="2" s="1"/>
  <c r="V9" i="3" s="1"/>
  <c r="V11" i="3" s="1"/>
  <c r="W11" i="2"/>
  <c r="X11" i="2" l="1"/>
  <c r="W12" i="2"/>
  <c r="W13" i="2" s="1"/>
  <c r="W15" i="2" s="1"/>
  <c r="W9" i="3" s="1"/>
  <c r="W11" i="3" s="1"/>
  <c r="W8" i="3"/>
  <c r="Y11" i="2" l="1"/>
  <c r="X12" i="2"/>
  <c r="X13" i="2" s="1"/>
  <c r="X15" i="2" s="1"/>
  <c r="X9" i="3" s="1"/>
  <c r="X11" i="3" s="1"/>
  <c r="X8" i="3"/>
  <c r="Y12" i="2" l="1"/>
  <c r="Y13" i="2" s="1"/>
  <c r="Y15" i="2" s="1"/>
  <c r="Y9" i="3" s="1"/>
  <c r="Y11" i="3" s="1"/>
  <c r="Y8" i="3"/>
</calcChain>
</file>

<file path=xl/sharedStrings.xml><?xml version="1.0" encoding="utf-8"?>
<sst xmlns="http://schemas.openxmlformats.org/spreadsheetml/2006/main" count="165" uniqueCount="52">
  <si>
    <t>Изучение программной реализации асимметричного алгоритма RSA</t>
  </si>
  <si>
    <t>1.     Числа p и q должны быть достаточно большими, не слишком сильно отличаться друг от друга и в то же время быть не слишком близкими друг к другу.</t>
  </si>
  <si>
    <t>2.     Числа p и q должны быть такими, чтобы наибольший общий делитель чисел p-1 и q-1 был небольшим, желательно равным 2.</t>
  </si>
  <si>
    <t>На практическом занятии с целью сокращения объёма вычислительных работ ряд из приведённых рекомендаций будет игнорироваться.</t>
  </si>
  <si>
    <t>3.     Числа p и q должны быть сильно простыми числами. Сильно простым называется такое простое число r, что r+1 имеет большой простой делитель, </t>
  </si>
  <si>
    <t>r-1 имеет большой простой делитель s, такой, что число s-1 также обладает достаточно большим простым делителем.</t>
  </si>
  <si>
    <t xml:space="preserve">4.     В настоящее время самые большие числа вида n = p•q , которые удаётся разложить на простые множители, содержат в своей записи 140 десятичных знаков. </t>
  </si>
  <si>
    <t>В связи с этим, каждое из чисел p и q должно содержать не менее 100 десятичных знаков.</t>
  </si>
  <si>
    <t>При выборе параметров ключей для повышения надёжности шифра обычно руководствуются следующими рекомендациями:</t>
  </si>
  <si>
    <t>q =</t>
  </si>
  <si>
    <t>НОД(p-1, q-1) =</t>
  </si>
  <si>
    <t>n = p•q =</t>
  </si>
  <si>
    <t>, взаимно простое с φ(n)</t>
  </si>
  <si>
    <t>e =</t>
  </si>
  <si>
    <t>С помощью алгоритма Евклида найдём d:</t>
  </si>
  <si>
    <t>q = r1 : r2</t>
  </si>
  <si>
    <t>r1</t>
  </si>
  <si>
    <t>r2</t>
  </si>
  <si>
    <t>s1</t>
  </si>
  <si>
    <t>s2</t>
  </si>
  <si>
    <t>s = s1 - q•s2</t>
  </si>
  <si>
    <t>r = r1 - q•r2</t>
  </si>
  <si>
    <t>t1</t>
  </si>
  <si>
    <t>t2</t>
  </si>
  <si>
    <t>t = t1 - q•t2</t>
  </si>
  <si>
    <t>φ(n) = (p-1)•(q-1) =</t>
  </si>
  <si>
    <t>Процедура зашифрования сообщения</t>
  </si>
  <si>
    <t>Открытый ключ шифрования k_s = {n, e}</t>
  </si>
  <si>
    <t>n =</t>
  </si>
  <si>
    <t>Лист1!G12</t>
  </si>
  <si>
    <t>Лист1!G13</t>
  </si>
  <si>
    <t>M =</t>
  </si>
  <si>
    <t>Длина М</t>
  </si>
  <si>
    <t>Перем. i=</t>
  </si>
  <si>
    <t>M(i) =</t>
  </si>
  <si>
    <t>Код M(i)=</t>
  </si>
  <si>
    <t>В соответствии с моделью шифра RSA зашифрование сообщения выполняется согласно правилу: C = E_k(M) = M^e (mod n).</t>
  </si>
  <si>
    <t>C = M^e (mod n)</t>
  </si>
  <si>
    <t>С(i) =</t>
  </si>
  <si>
    <t>Процедура расшифрования сообщения</t>
  </si>
  <si>
    <t>В соответствии с моделью шифра RSA расшифрование сообщения выполняется согласно правилу: M = D_k(C) = C^d (mod n).</t>
  </si>
  <si>
    <t>Закрытый ключ шифрования k_p = {d, n}</t>
  </si>
  <si>
    <t>d =</t>
  </si>
  <si>
    <t>d = s1 mod ф(n) =</t>
  </si>
  <si>
    <t>Лист1!G22</t>
  </si>
  <si>
    <t>M = C^d (mod n)</t>
  </si>
  <si>
    <t>calc.exe</t>
  </si>
  <si>
    <t>p =</t>
  </si>
  <si>
    <t>ц</t>
  </si>
  <si>
    <t>DrozdovKirillNikolaevich</t>
  </si>
  <si>
    <t>OrlovSashaSultanbekovich</t>
  </si>
  <si>
    <t>KorolevTomofeiAndreevich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</si>
</sst>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i/>
      <sz val="10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right"/>
    </xf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horizontal="right"/>
    </xf>
    <xf numFmtId="0" fontId="0" fillId="0" borderId="2" xfId="0" applyBorder="1"/>
    <xf numFmtId="0" fontId="0" fillId="2" borderId="0" xfId="0" applyFill="1"/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5</xdr:col>
      <xdr:colOff>456446</xdr:colOff>
      <xdr:row>25</xdr:row>
      <xdr:rowOff>171793</xdr:rowOff>
    </xdr:to>
    <xdr:grpSp>
      <xdr:nvGrpSpPr>
        <xdr:cNvPr id="9" name="Группа 8">
          <a:extLst>
            <a:ext uri="{FF2B5EF4-FFF2-40B4-BE49-F238E27FC236}">
              <a16:creationId xmlns:a16="http://schemas.microsoft.com/office/drawing/2014/main" id="{0F5FEA15-2DAF-E4F5-1C4E-E99B731F994C}"/>
            </a:ext>
          </a:extLst>
        </xdr:cNvPr>
        <xdr:cNvGrpSpPr/>
      </xdr:nvGrpSpPr>
      <xdr:grpSpPr>
        <a:xfrm>
          <a:off x="0" y="2476500"/>
          <a:ext cx="3496163" cy="2457793"/>
          <a:chOff x="0" y="2476500"/>
          <a:chExt cx="3496163" cy="2457793"/>
        </a:xfrm>
      </xdr:grpSpPr>
      <xdr:pic>
        <xdr:nvPicPr>
          <xdr:cNvPr id="5" name="Рисунок 4">
            <a:extLst>
              <a:ext uri="{FF2B5EF4-FFF2-40B4-BE49-F238E27FC236}">
                <a16:creationId xmlns:a16="http://schemas.microsoft.com/office/drawing/2014/main" id="{C338E822-B0F8-D6DC-A8EA-713100ED9C7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0" y="2476500"/>
            <a:ext cx="3496163" cy="2457793"/>
          </a:xfrm>
          <a:prstGeom prst="rect">
            <a:avLst/>
          </a:prstGeom>
        </xdr:spPr>
      </xdr:pic>
      <xdr:pic>
        <xdr:nvPicPr>
          <xdr:cNvPr id="8" name="Рисунок 7">
            <a:extLst>
              <a:ext uri="{FF2B5EF4-FFF2-40B4-BE49-F238E27FC236}">
                <a16:creationId xmlns:a16="http://schemas.microsoft.com/office/drawing/2014/main" id="{303A85CB-7B16-F9B4-A435-D59BC5764FD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716696" y="3453848"/>
            <a:ext cx="685896" cy="362001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D54F5-491E-4A39-9F02-E2A9B94C09BF}">
  <dimension ref="A1:L28"/>
  <sheetViews>
    <sheetView zoomScale="115" zoomScaleNormal="115" workbookViewId="0">
      <selection activeCell="G12" sqref="G12"/>
    </sheetView>
  </sheetViews>
  <sheetFormatPr defaultRowHeight="15" x14ac:dyDescent="0.25"/>
  <cols>
    <col min="1" max="1" width="9.85546875" customWidth="1"/>
    <col min="4" max="4" width="10.85546875" bestFit="1" customWidth="1"/>
    <col min="7" max="7" width="11" bestFit="1" customWidth="1"/>
    <col min="10" max="10" width="10.42578125" bestFit="1" customWidth="1"/>
  </cols>
  <sheetData>
    <row r="1" spans="1:11" x14ac:dyDescent="0.25">
      <c r="A1" t="s">
        <v>0</v>
      </c>
    </row>
    <row r="3" spans="1:11" x14ac:dyDescent="0.25">
      <c r="A3" t="s">
        <v>8</v>
      </c>
    </row>
    <row r="4" spans="1:11" x14ac:dyDescent="0.25">
      <c r="A4" t="s">
        <v>1</v>
      </c>
    </row>
    <row r="5" spans="1:11" x14ac:dyDescent="0.25">
      <c r="A5" t="s">
        <v>2</v>
      </c>
    </row>
    <row r="6" spans="1:11" x14ac:dyDescent="0.25">
      <c r="A6" t="s">
        <v>4</v>
      </c>
    </row>
    <row r="7" spans="1:11" x14ac:dyDescent="0.25">
      <c r="A7" t="s">
        <v>5</v>
      </c>
    </row>
    <row r="8" spans="1:11" x14ac:dyDescent="0.25">
      <c r="A8" t="s">
        <v>6</v>
      </c>
    </row>
    <row r="9" spans="1:11" x14ac:dyDescent="0.25">
      <c r="A9" t="s">
        <v>7</v>
      </c>
    </row>
    <row r="10" spans="1:11" x14ac:dyDescent="0.25">
      <c r="A10" t="s">
        <v>3</v>
      </c>
    </row>
    <row r="12" spans="1:11" x14ac:dyDescent="0.25">
      <c r="A12" s="4" t="s">
        <v>47</v>
      </c>
      <c r="B12" s="8">
        <v>17</v>
      </c>
      <c r="F12" s="4" t="s">
        <v>11</v>
      </c>
      <c r="G12" s="8">
        <f>B12*B13</f>
        <v>323</v>
      </c>
    </row>
    <row r="13" spans="1:11" x14ac:dyDescent="0.25">
      <c r="A13" s="4" t="s">
        <v>9</v>
      </c>
      <c r="B13" s="8">
        <v>19</v>
      </c>
      <c r="E13" s="1" t="s">
        <v>25</v>
      </c>
      <c r="F13" s="4"/>
      <c r="G13" s="8">
        <f>(B12-1)*(B13-1)</f>
        <v>288</v>
      </c>
    </row>
    <row r="14" spans="1:11" x14ac:dyDescent="0.25">
      <c r="A14" s="5" t="s">
        <v>10</v>
      </c>
      <c r="B14" s="5"/>
      <c r="C14" s="5">
        <f>GCD(B13-1, B12-1)</f>
        <v>2</v>
      </c>
      <c r="D14" s="6"/>
      <c r="E14" s="5"/>
      <c r="F14" s="7" t="s">
        <v>13</v>
      </c>
      <c r="G14" s="8">
        <v>5</v>
      </c>
      <c r="H14" s="5" t="s">
        <v>12</v>
      </c>
      <c r="I14" s="5"/>
      <c r="J14" s="5"/>
      <c r="K14" s="5"/>
    </row>
    <row r="15" spans="1:11" x14ac:dyDescent="0.25">
      <c r="A15" t="s">
        <v>14</v>
      </c>
    </row>
    <row r="16" spans="1:11" x14ac:dyDescent="0.25">
      <c r="A16" t="s">
        <v>15</v>
      </c>
      <c r="B16" s="2" t="s">
        <v>16</v>
      </c>
      <c r="C16" s="2" t="s">
        <v>17</v>
      </c>
      <c r="D16" t="s">
        <v>21</v>
      </c>
      <c r="E16" s="2" t="s">
        <v>18</v>
      </c>
      <c r="F16" s="2" t="s">
        <v>19</v>
      </c>
      <c r="G16" t="s">
        <v>20</v>
      </c>
      <c r="H16" s="2" t="s">
        <v>22</v>
      </c>
      <c r="I16" s="2" t="s">
        <v>23</v>
      </c>
      <c r="J16" t="s">
        <v>24</v>
      </c>
    </row>
    <row r="17" spans="1:12" x14ac:dyDescent="0.25">
      <c r="A17">
        <f>QUOTIENT(B17,C17)</f>
        <v>57</v>
      </c>
      <c r="B17" s="9">
        <f>G13</f>
        <v>288</v>
      </c>
      <c r="C17" s="9">
        <f>G14</f>
        <v>5</v>
      </c>
      <c r="D17">
        <f>B17 - C17*$A17</f>
        <v>3</v>
      </c>
      <c r="E17">
        <v>0</v>
      </c>
      <c r="F17">
        <v>1</v>
      </c>
      <c r="G17">
        <f>E17 - F17*$A17</f>
        <v>-57</v>
      </c>
      <c r="H17">
        <v>1</v>
      </c>
      <c r="I17">
        <v>0</v>
      </c>
      <c r="J17">
        <f>H17 - I17*$A17</f>
        <v>1</v>
      </c>
    </row>
    <row r="18" spans="1:12" x14ac:dyDescent="0.25">
      <c r="A18">
        <f>QUOTIENT(B18,C18)</f>
        <v>1</v>
      </c>
      <c r="B18">
        <f t="shared" ref="B18:C20" si="0">C17</f>
        <v>5</v>
      </c>
      <c r="C18">
        <f t="shared" si="0"/>
        <v>3</v>
      </c>
      <c r="D18">
        <f>B18 - C18*$A18</f>
        <v>2</v>
      </c>
      <c r="E18">
        <f>F17</f>
        <v>1</v>
      </c>
      <c r="F18">
        <f>G17</f>
        <v>-57</v>
      </c>
      <c r="G18">
        <f>E18 - F18*$A18</f>
        <v>58</v>
      </c>
      <c r="H18">
        <f t="shared" ref="H18:I20" si="1">I17</f>
        <v>0</v>
      </c>
      <c r="I18">
        <f t="shared" si="1"/>
        <v>1</v>
      </c>
      <c r="J18">
        <f>H18 - I18*$A18</f>
        <v>-1</v>
      </c>
    </row>
    <row r="19" spans="1:12" x14ac:dyDescent="0.25">
      <c r="B19">
        <f t="shared" si="0"/>
        <v>3</v>
      </c>
      <c r="C19">
        <f t="shared" si="0"/>
        <v>2</v>
      </c>
      <c r="E19">
        <f t="shared" ref="E19:F20" si="2">F18</f>
        <v>-57</v>
      </c>
      <c r="F19">
        <f t="shared" si="2"/>
        <v>58</v>
      </c>
      <c r="H19">
        <f t="shared" si="1"/>
        <v>1</v>
      </c>
      <c r="I19">
        <f t="shared" si="1"/>
        <v>-1</v>
      </c>
    </row>
    <row r="20" spans="1:12" x14ac:dyDescent="0.25">
      <c r="B20">
        <f t="shared" si="0"/>
        <v>2</v>
      </c>
      <c r="E20">
        <f>F19</f>
        <v>58</v>
      </c>
      <c r="H20">
        <f>I19</f>
        <v>-1</v>
      </c>
    </row>
    <row r="22" spans="1:12" x14ac:dyDescent="0.25">
      <c r="E22" t="s">
        <v>43</v>
      </c>
      <c r="G22">
        <f>MOD(E20, G13)</f>
        <v>58</v>
      </c>
      <c r="H22" s="3"/>
    </row>
    <row r="28" spans="1:12" x14ac:dyDescent="0.25">
      <c r="L28" t="s">
        <v>48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90944-DBDC-4195-988E-8BF588091F90}">
  <dimension ref="A1:Y15"/>
  <sheetViews>
    <sheetView zoomScale="115" zoomScaleNormal="115" workbookViewId="0">
      <selection activeCell="B7" sqref="B7"/>
    </sheetView>
  </sheetViews>
  <sheetFormatPr defaultRowHeight="15" x14ac:dyDescent="0.25"/>
  <sheetData>
    <row r="1" spans="1:25" x14ac:dyDescent="0.25">
      <c r="A1" t="str">
        <f>'nod Drozdov'!A1</f>
        <v>Изучение программной реализации асимметричного алгоритма RSA</v>
      </c>
    </row>
    <row r="3" spans="1:25" x14ac:dyDescent="0.25">
      <c r="A3" t="s">
        <v>26</v>
      </c>
    </row>
    <row r="4" spans="1:25" x14ac:dyDescent="0.25">
      <c r="A4" t="s">
        <v>36</v>
      </c>
    </row>
    <row r="5" spans="1:25" x14ac:dyDescent="0.25">
      <c r="A5" t="s">
        <v>27</v>
      </c>
    </row>
    <row r="6" spans="1:25" x14ac:dyDescent="0.25">
      <c r="A6" t="s">
        <v>28</v>
      </c>
      <c r="B6">
        <f>'nod Orlov'!G12</f>
        <v>323</v>
      </c>
      <c r="C6" s="3" t="s">
        <v>29</v>
      </c>
    </row>
    <row r="7" spans="1:25" x14ac:dyDescent="0.25">
      <c r="A7" t="s">
        <v>13</v>
      </c>
      <c r="B7">
        <f>'nod Drozdov'!G14</f>
        <v>5</v>
      </c>
      <c r="C7" s="3" t="s">
        <v>30</v>
      </c>
    </row>
    <row r="9" spans="1:25" x14ac:dyDescent="0.25">
      <c r="A9" t="s">
        <v>31</v>
      </c>
      <c r="B9" t="s">
        <v>50</v>
      </c>
    </row>
    <row r="10" spans="1:25" x14ac:dyDescent="0.25">
      <c r="A10" t="s">
        <v>32</v>
      </c>
      <c r="B10">
        <f>LEN(B9)</f>
        <v>24</v>
      </c>
    </row>
    <row r="11" spans="1:25" x14ac:dyDescent="0.25">
      <c r="A11" t="s">
        <v>33</v>
      </c>
      <c r="B11">
        <v>1</v>
      </c>
      <c r="C11">
        <f>B11+1</f>
        <v>2</v>
      </c>
      <c r="D11">
        <f t="shared" ref="D11:X11" si="0">C11+1</f>
        <v>3</v>
      </c>
      <c r="E11">
        <f t="shared" si="0"/>
        <v>4</v>
      </c>
      <c r="F11">
        <f t="shared" si="0"/>
        <v>5</v>
      </c>
      <c r="G11">
        <f t="shared" si="0"/>
        <v>6</v>
      </c>
      <c r="H11">
        <f t="shared" si="0"/>
        <v>7</v>
      </c>
      <c r="I11">
        <f t="shared" si="0"/>
        <v>8</v>
      </c>
      <c r="J11">
        <f t="shared" si="0"/>
        <v>9</v>
      </c>
      <c r="K11">
        <f t="shared" si="0"/>
        <v>10</v>
      </c>
      <c r="L11">
        <f t="shared" si="0"/>
        <v>11</v>
      </c>
      <c r="M11">
        <f t="shared" si="0"/>
        <v>12</v>
      </c>
      <c r="N11">
        <f>M11+1</f>
        <v>13</v>
      </c>
      <c r="O11">
        <f t="shared" si="0"/>
        <v>14</v>
      </c>
      <c r="P11">
        <f t="shared" si="0"/>
        <v>15</v>
      </c>
      <c r="Q11">
        <f t="shared" si="0"/>
        <v>16</v>
      </c>
      <c r="R11">
        <f t="shared" si="0"/>
        <v>17</v>
      </c>
      <c r="S11">
        <f t="shared" si="0"/>
        <v>18</v>
      </c>
      <c r="T11">
        <f>S11+1</f>
        <v>19</v>
      </c>
      <c r="U11">
        <f t="shared" si="0"/>
        <v>20</v>
      </c>
      <c r="V11">
        <f>U11+1</f>
        <v>21</v>
      </c>
      <c r="W11">
        <f t="shared" si="0"/>
        <v>22</v>
      </c>
      <c r="X11">
        <f t="shared" si="0"/>
        <v>23</v>
      </c>
      <c r="Y11">
        <f>X11+1</f>
        <v>24</v>
      </c>
    </row>
    <row r="12" spans="1:25" x14ac:dyDescent="0.25">
      <c r="A12" t="s">
        <v>34</v>
      </c>
      <c r="B12" t="str">
        <f>MID($B$9, B11, 1)</f>
        <v>O</v>
      </c>
      <c r="C12" t="str">
        <f t="shared" ref="C12:Y12" si="1">MID($B$9, C11, 1)</f>
        <v>r</v>
      </c>
      <c r="D12" t="str">
        <f t="shared" si="1"/>
        <v>l</v>
      </c>
      <c r="E12" t="str">
        <f t="shared" si="1"/>
        <v>o</v>
      </c>
      <c r="F12" t="str">
        <f t="shared" si="1"/>
        <v>v</v>
      </c>
      <c r="G12" t="str">
        <f t="shared" si="1"/>
        <v>S</v>
      </c>
      <c r="H12" t="str">
        <f t="shared" si="1"/>
        <v>a</v>
      </c>
      <c r="I12" t="str">
        <f t="shared" si="1"/>
        <v>s</v>
      </c>
      <c r="J12" t="str">
        <f t="shared" si="1"/>
        <v>h</v>
      </c>
      <c r="K12" t="str">
        <f t="shared" si="1"/>
        <v>a</v>
      </c>
      <c r="L12" t="str">
        <f t="shared" si="1"/>
        <v>S</v>
      </c>
      <c r="M12" t="str">
        <f t="shared" si="1"/>
        <v>u</v>
      </c>
      <c r="N12" t="str">
        <f t="shared" si="1"/>
        <v>l</v>
      </c>
      <c r="O12" t="str">
        <f t="shared" si="1"/>
        <v>t</v>
      </c>
      <c r="P12" t="str">
        <f t="shared" si="1"/>
        <v>a</v>
      </c>
      <c r="Q12" t="str">
        <f t="shared" si="1"/>
        <v>n</v>
      </c>
      <c r="R12" t="str">
        <f t="shared" si="1"/>
        <v>b</v>
      </c>
      <c r="S12" t="str">
        <f t="shared" si="1"/>
        <v>e</v>
      </c>
      <c r="T12" t="str">
        <f t="shared" si="1"/>
        <v>k</v>
      </c>
      <c r="U12" t="str">
        <f t="shared" si="1"/>
        <v>o</v>
      </c>
      <c r="V12" t="str">
        <f t="shared" si="1"/>
        <v>v</v>
      </c>
      <c r="W12" t="str">
        <f t="shared" si="1"/>
        <v>i</v>
      </c>
      <c r="X12" t="str">
        <f t="shared" si="1"/>
        <v>c</v>
      </c>
      <c r="Y12" t="str">
        <f t="shared" si="1"/>
        <v>h</v>
      </c>
    </row>
    <row r="13" spans="1:25" x14ac:dyDescent="0.25">
      <c r="A13" t="s">
        <v>35</v>
      </c>
      <c r="B13">
        <f>CODE(B12)</f>
        <v>79</v>
      </c>
      <c r="C13">
        <f t="shared" ref="C13:Y13" si="2">CODE(C12)</f>
        <v>114</v>
      </c>
      <c r="D13">
        <f t="shared" si="2"/>
        <v>108</v>
      </c>
      <c r="E13">
        <f t="shared" si="2"/>
        <v>111</v>
      </c>
      <c r="F13">
        <f t="shared" si="2"/>
        <v>118</v>
      </c>
      <c r="G13">
        <f t="shared" si="2"/>
        <v>83</v>
      </c>
      <c r="H13">
        <f t="shared" si="2"/>
        <v>97</v>
      </c>
      <c r="I13">
        <f t="shared" si="2"/>
        <v>115</v>
      </c>
      <c r="J13">
        <f t="shared" si="2"/>
        <v>104</v>
      </c>
      <c r="K13">
        <f t="shared" si="2"/>
        <v>97</v>
      </c>
      <c r="L13">
        <f t="shared" si="2"/>
        <v>83</v>
      </c>
      <c r="M13">
        <f t="shared" si="2"/>
        <v>117</v>
      </c>
      <c r="N13">
        <f t="shared" si="2"/>
        <v>108</v>
      </c>
      <c r="O13">
        <f t="shared" si="2"/>
        <v>116</v>
      </c>
      <c r="P13">
        <f t="shared" si="2"/>
        <v>97</v>
      </c>
      <c r="Q13">
        <f t="shared" si="2"/>
        <v>110</v>
      </c>
      <c r="R13">
        <f t="shared" si="2"/>
        <v>98</v>
      </c>
      <c r="S13">
        <f t="shared" si="2"/>
        <v>101</v>
      </c>
      <c r="T13">
        <f t="shared" si="2"/>
        <v>107</v>
      </c>
      <c r="U13">
        <f t="shared" si="2"/>
        <v>111</v>
      </c>
      <c r="V13">
        <f t="shared" si="2"/>
        <v>118</v>
      </c>
      <c r="W13">
        <f t="shared" si="2"/>
        <v>105</v>
      </c>
      <c r="X13">
        <f t="shared" si="2"/>
        <v>99</v>
      </c>
      <c r="Y13">
        <f t="shared" si="2"/>
        <v>104</v>
      </c>
    </row>
    <row r="14" spans="1:25" x14ac:dyDescent="0.25">
      <c r="A14" t="s">
        <v>37</v>
      </c>
    </row>
    <row r="15" spans="1:25" s="10" customFormat="1" x14ac:dyDescent="0.25">
      <c r="A15" s="10" t="s">
        <v>38</v>
      </c>
      <c r="B15" s="10">
        <f>MOD(B13^$B$7, $B$6)</f>
        <v>129</v>
      </c>
      <c r="C15" s="10">
        <f t="shared" ref="C15:Y15" si="3">MOD(C13^$B$7, $B$6)</f>
        <v>190</v>
      </c>
      <c r="D15" s="10">
        <f t="shared" si="3"/>
        <v>109</v>
      </c>
      <c r="E15" s="10">
        <f t="shared" si="3"/>
        <v>42</v>
      </c>
      <c r="F15" s="10">
        <f t="shared" si="3"/>
        <v>169</v>
      </c>
      <c r="G15" s="10">
        <f t="shared" si="3"/>
        <v>87</v>
      </c>
      <c r="H15" s="10">
        <f t="shared" si="3"/>
        <v>241</v>
      </c>
      <c r="I15" s="10">
        <f t="shared" si="3"/>
        <v>115</v>
      </c>
      <c r="J15" s="10">
        <f t="shared" si="3"/>
        <v>168</v>
      </c>
      <c r="K15" s="10">
        <f t="shared" si="3"/>
        <v>241</v>
      </c>
      <c r="L15" s="10">
        <f t="shared" si="3"/>
        <v>87</v>
      </c>
      <c r="M15" s="10">
        <f t="shared" si="3"/>
        <v>53</v>
      </c>
      <c r="N15" s="10">
        <f t="shared" si="3"/>
        <v>109</v>
      </c>
      <c r="O15" s="10">
        <f t="shared" si="3"/>
        <v>165</v>
      </c>
      <c r="P15" s="10">
        <f t="shared" si="3"/>
        <v>241</v>
      </c>
      <c r="Q15" s="10">
        <f t="shared" si="3"/>
        <v>230</v>
      </c>
      <c r="R15" s="10">
        <f t="shared" si="3"/>
        <v>319</v>
      </c>
      <c r="S15" s="10">
        <f t="shared" si="3"/>
        <v>271</v>
      </c>
      <c r="T15" s="10">
        <f t="shared" si="3"/>
        <v>65</v>
      </c>
      <c r="U15" s="10">
        <f t="shared" si="3"/>
        <v>42</v>
      </c>
      <c r="V15" s="10">
        <f t="shared" si="3"/>
        <v>169</v>
      </c>
      <c r="W15" s="10">
        <f t="shared" si="3"/>
        <v>22</v>
      </c>
      <c r="X15" s="10">
        <f t="shared" si="3"/>
        <v>131</v>
      </c>
      <c r="Y15" s="10">
        <f t="shared" si="3"/>
        <v>168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9254B-CEE6-4AF7-8263-ADF164BC3501}">
  <dimension ref="A1:Y12"/>
  <sheetViews>
    <sheetView tabSelected="1" zoomScale="115" zoomScaleNormal="115" workbookViewId="0">
      <selection activeCell="I18" sqref="I18"/>
    </sheetView>
  </sheetViews>
  <sheetFormatPr defaultRowHeight="15" x14ac:dyDescent="0.25"/>
  <cols>
    <col min="2" max="2" width="8.85546875" customWidth="1"/>
  </cols>
  <sheetData>
    <row r="1" spans="1:25" x14ac:dyDescent="0.25">
      <c r="A1" t="str">
        <f>'nod Drozdov'!A1</f>
        <v>Изучение программной реализации асимметричного алгоритма RSA</v>
      </c>
    </row>
    <row r="3" spans="1:25" x14ac:dyDescent="0.25">
      <c r="A3" t="s">
        <v>39</v>
      </c>
    </row>
    <row r="4" spans="1:25" x14ac:dyDescent="0.25">
      <c r="A4" t="s">
        <v>40</v>
      </c>
    </row>
    <row r="5" spans="1:25" x14ac:dyDescent="0.25">
      <c r="A5" t="s">
        <v>41</v>
      </c>
    </row>
    <row r="6" spans="1:25" x14ac:dyDescent="0.25">
      <c r="A6" t="s">
        <v>28</v>
      </c>
      <c r="B6">
        <f>'nod Orlov'!G12</f>
        <v>323</v>
      </c>
      <c r="C6" s="3" t="s">
        <v>29</v>
      </c>
    </row>
    <row r="7" spans="1:25" x14ac:dyDescent="0.25">
      <c r="A7" t="s">
        <v>42</v>
      </c>
      <c r="B7">
        <f>'nod Orlov'!G22</f>
        <v>58</v>
      </c>
      <c r="C7" s="3" t="s">
        <v>44</v>
      </c>
    </row>
    <row r="8" spans="1:25" x14ac:dyDescent="0.25">
      <c r="A8" t="str">
        <f>'secret Drozdov'!A11</f>
        <v>Перем. i=</v>
      </c>
      <c r="B8">
        <f>'secret Drozdov'!B11</f>
        <v>1</v>
      </c>
      <c r="C8">
        <f>'secret Drozdov'!C11</f>
        <v>2</v>
      </c>
      <c r="D8">
        <f>'secret Drozdov'!D11</f>
        <v>3</v>
      </c>
      <c r="E8">
        <f>'secret Drozdov'!E11</f>
        <v>4</v>
      </c>
      <c r="F8">
        <f>'secret Drozdov'!F11</f>
        <v>5</v>
      </c>
      <c r="G8">
        <f>'secret Drozdov'!G11</f>
        <v>6</v>
      </c>
      <c r="H8">
        <f>'secret Drozdov'!H11</f>
        <v>7</v>
      </c>
      <c r="I8">
        <f>'secret Drozdov'!I11</f>
        <v>8</v>
      </c>
      <c r="J8">
        <f>'secret Drozdov'!J11</f>
        <v>9</v>
      </c>
      <c r="K8">
        <f>'secret Drozdov'!K11</f>
        <v>10</v>
      </c>
      <c r="L8">
        <f>'secret Drozdov'!L11</f>
        <v>11</v>
      </c>
      <c r="M8">
        <f>'secret Drozdov'!M11</f>
        <v>12</v>
      </c>
      <c r="N8">
        <f>'secret Drozdov'!N11</f>
        <v>13</v>
      </c>
      <c r="O8">
        <f>'secret Drozdov'!O11</f>
        <v>14</v>
      </c>
      <c r="P8">
        <f>'secret Drozdov'!P11</f>
        <v>15</v>
      </c>
      <c r="Q8">
        <f>'secret Drozdov'!Q11</f>
        <v>16</v>
      </c>
      <c r="R8">
        <f>'secret Drozdov'!R11</f>
        <v>17</v>
      </c>
      <c r="S8">
        <f>'secret Drozdov'!S11</f>
        <v>18</v>
      </c>
      <c r="T8">
        <f>'secret Drozdov'!T11</f>
        <v>19</v>
      </c>
      <c r="U8">
        <f>'secret Drozdov'!U11</f>
        <v>20</v>
      </c>
      <c r="V8">
        <f>'secret Drozdov'!V11</f>
        <v>21</v>
      </c>
      <c r="W8">
        <f>'secret Drozdov'!W11</f>
        <v>22</v>
      </c>
      <c r="X8">
        <f>'secret Drozdov'!X11</f>
        <v>23</v>
      </c>
      <c r="Y8">
        <f>'secret Drozdov'!Y11</f>
        <v>24</v>
      </c>
    </row>
    <row r="9" spans="1:25" x14ac:dyDescent="0.25">
      <c r="A9" t="s">
        <v>38</v>
      </c>
      <c r="B9">
        <f>'secret Orlov'!B15</f>
        <v>129</v>
      </c>
      <c r="C9">
        <f>'secret Orlov'!C15</f>
        <v>190</v>
      </c>
      <c r="D9">
        <f>'secret Orlov'!D15</f>
        <v>109</v>
      </c>
      <c r="E9">
        <f>'secret Orlov'!E15</f>
        <v>42</v>
      </c>
      <c r="F9">
        <f>'secret Orlov'!F15</f>
        <v>169</v>
      </c>
      <c r="G9">
        <f>'secret Orlov'!G15</f>
        <v>87</v>
      </c>
      <c r="H9">
        <f>'secret Orlov'!H15</f>
        <v>241</v>
      </c>
      <c r="I9">
        <f>'secret Orlov'!I15</f>
        <v>115</v>
      </c>
      <c r="J9">
        <f>'secret Orlov'!J15</f>
        <v>168</v>
      </c>
      <c r="K9">
        <f>'secret Orlov'!K15</f>
        <v>241</v>
      </c>
      <c r="L9">
        <f>'secret Orlov'!L15</f>
        <v>87</v>
      </c>
      <c r="M9">
        <f>'secret Orlov'!M15</f>
        <v>53</v>
      </c>
      <c r="N9">
        <f>'secret Orlov'!N15</f>
        <v>109</v>
      </c>
      <c r="O9">
        <f>'secret Orlov'!O15</f>
        <v>165</v>
      </c>
      <c r="P9">
        <f>'secret Orlov'!P15</f>
        <v>241</v>
      </c>
      <c r="Q9">
        <f>'secret Orlov'!Q15</f>
        <v>230</v>
      </c>
      <c r="R9">
        <f>'secret Orlov'!R15</f>
        <v>319</v>
      </c>
      <c r="S9">
        <f>'secret Orlov'!S15</f>
        <v>271</v>
      </c>
      <c r="T9">
        <f>'secret Orlov'!T15</f>
        <v>65</v>
      </c>
      <c r="U9">
        <f>'secret Orlov'!U15</f>
        <v>42</v>
      </c>
      <c r="V9">
        <f>'secret Orlov'!V15</f>
        <v>169</v>
      </c>
      <c r="W9">
        <f>'secret Orlov'!W15</f>
        <v>22</v>
      </c>
      <c r="X9">
        <f>'secret Orlov'!X15</f>
        <v>131</v>
      </c>
      <c r="Y9">
        <f>'secret Orlov'!Y15</f>
        <v>168</v>
      </c>
    </row>
    <row r="10" spans="1:25" x14ac:dyDescent="0.25">
      <c r="A10" t="s">
        <v>45</v>
      </c>
    </row>
    <row r="11" spans="1:25" x14ac:dyDescent="0.25">
      <c r="A11" t="s">
        <v>34</v>
      </c>
      <c r="B11" t="e">
        <f>MOD(B9^$B$7, $B$6)</f>
        <v>#NUM!</v>
      </c>
      <c r="C11" t="e">
        <f t="shared" ref="C11:Y11" si="0">MOD(C9^$B$7, $B$6)</f>
        <v>#NUM!</v>
      </c>
      <c r="D11" t="e">
        <f t="shared" si="0"/>
        <v>#NUM!</v>
      </c>
      <c r="E11" t="e">
        <f t="shared" si="0"/>
        <v>#NUM!</v>
      </c>
      <c r="F11" t="e">
        <f t="shared" si="0"/>
        <v>#NUM!</v>
      </c>
      <c r="G11" t="e">
        <f t="shared" si="0"/>
        <v>#NUM!</v>
      </c>
      <c r="H11" t="e">
        <f t="shared" si="0"/>
        <v>#NUM!</v>
      </c>
      <c r="I11" t="e">
        <f t="shared" si="0"/>
        <v>#NUM!</v>
      </c>
      <c r="J11" t="e">
        <f t="shared" si="0"/>
        <v>#NUM!</v>
      </c>
      <c r="K11" t="e">
        <f t="shared" si="0"/>
        <v>#NUM!</v>
      </c>
      <c r="L11" t="e">
        <f t="shared" si="0"/>
        <v>#NUM!</v>
      </c>
      <c r="M11" t="e">
        <f t="shared" si="0"/>
        <v>#NUM!</v>
      </c>
      <c r="N11" t="e">
        <f t="shared" si="0"/>
        <v>#NUM!</v>
      </c>
      <c r="O11" t="e">
        <f t="shared" si="0"/>
        <v>#NUM!</v>
      </c>
      <c r="P11" t="e">
        <f t="shared" si="0"/>
        <v>#NUM!</v>
      </c>
      <c r="Q11" t="e">
        <f t="shared" si="0"/>
        <v>#NUM!</v>
      </c>
      <c r="R11" t="e">
        <f t="shared" si="0"/>
        <v>#NUM!</v>
      </c>
      <c r="S11" t="e">
        <f t="shared" si="0"/>
        <v>#NUM!</v>
      </c>
      <c r="T11" t="e">
        <f t="shared" si="0"/>
        <v>#NUM!</v>
      </c>
      <c r="U11" t="e">
        <f t="shared" si="0"/>
        <v>#NUM!</v>
      </c>
      <c r="V11" t="e">
        <f t="shared" si="0"/>
        <v>#NUM!</v>
      </c>
      <c r="W11" t="e">
        <f t="shared" si="0"/>
        <v>#NUM!</v>
      </c>
      <c r="X11" t="e">
        <f t="shared" si="0"/>
        <v>#NUM!</v>
      </c>
      <c r="Y11" t="e">
        <f t="shared" si="0"/>
        <v>#NUM!</v>
      </c>
    </row>
    <row r="12" spans="1:25" x14ac:dyDescent="0.25">
      <c r="A12" t="s">
        <v>46</v>
      </c>
      <c r="B12">
        <f>79</f>
        <v>79</v>
      </c>
      <c r="C12">
        <v>114</v>
      </c>
      <c r="D12">
        <v>108</v>
      </c>
      <c r="E12">
        <v>111</v>
      </c>
      <c r="F12">
        <v>118</v>
      </c>
      <c r="G12">
        <v>83</v>
      </c>
      <c r="H12">
        <v>97</v>
      </c>
      <c r="I12">
        <v>115</v>
      </c>
      <c r="J12">
        <v>104</v>
      </c>
      <c r="K12">
        <v>97</v>
      </c>
      <c r="L12">
        <v>83</v>
      </c>
      <c r="M12">
        <v>117</v>
      </c>
      <c r="N12">
        <v>108</v>
      </c>
      <c r="O12">
        <v>116</v>
      </c>
      <c r="P12">
        <v>97</v>
      </c>
      <c r="Q12">
        <v>110</v>
      </c>
      <c r="R12">
        <v>98</v>
      </c>
      <c r="S12">
        <v>101</v>
      </c>
      <c r="T12">
        <v>107</v>
      </c>
      <c r="U12">
        <v>111</v>
      </c>
      <c r="V12">
        <v>118</v>
      </c>
      <c r="W12">
        <v>105</v>
      </c>
      <c r="X12">
        <v>99</v>
      </c>
      <c r="Y12">
        <v>104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zoomScale="115" zoomScaleNormal="115" workbookViewId="0">
      <selection activeCell="E20" sqref="E20"/>
    </sheetView>
  </sheetViews>
  <sheetFormatPr defaultRowHeight="15" x14ac:dyDescent="0.25"/>
  <cols>
    <col min="1" max="1" width="9.85546875" customWidth="1"/>
    <col min="4" max="4" width="10.85546875" bestFit="1" customWidth="1"/>
    <col min="7" max="7" width="11" bestFit="1" customWidth="1"/>
    <col min="10" max="10" width="10.42578125" bestFit="1" customWidth="1"/>
  </cols>
  <sheetData>
    <row r="1" spans="1:11" x14ac:dyDescent="0.25">
      <c r="A1" t="s">
        <v>0</v>
      </c>
    </row>
    <row r="3" spans="1:11" x14ac:dyDescent="0.25">
      <c r="A3" t="s">
        <v>8</v>
      </c>
    </row>
    <row r="4" spans="1:11" x14ac:dyDescent="0.25">
      <c r="A4" t="s">
        <v>1</v>
      </c>
    </row>
    <row r="5" spans="1:11" x14ac:dyDescent="0.25">
      <c r="A5" t="s">
        <v>2</v>
      </c>
    </row>
    <row r="6" spans="1:11" x14ac:dyDescent="0.25">
      <c r="A6" t="s">
        <v>4</v>
      </c>
    </row>
    <row r="7" spans="1:11" x14ac:dyDescent="0.25">
      <c r="A7" t="s">
        <v>5</v>
      </c>
    </row>
    <row r="8" spans="1:11" x14ac:dyDescent="0.25">
      <c r="A8" t="s">
        <v>6</v>
      </c>
    </row>
    <row r="9" spans="1:11" x14ac:dyDescent="0.25">
      <c r="A9" t="s">
        <v>7</v>
      </c>
    </row>
    <row r="10" spans="1:11" x14ac:dyDescent="0.25">
      <c r="A10" t="s">
        <v>3</v>
      </c>
    </row>
    <row r="12" spans="1:11" x14ac:dyDescent="0.25">
      <c r="A12" s="4" t="s">
        <v>47</v>
      </c>
      <c r="B12" s="8">
        <v>17</v>
      </c>
      <c r="F12" s="4" t="s">
        <v>11</v>
      </c>
      <c r="G12" s="8">
        <f>B12*B13</f>
        <v>629</v>
      </c>
    </row>
    <row r="13" spans="1:11" x14ac:dyDescent="0.25">
      <c r="A13" s="4" t="s">
        <v>9</v>
      </c>
      <c r="B13" s="8">
        <v>37</v>
      </c>
      <c r="E13" s="1" t="s">
        <v>25</v>
      </c>
      <c r="F13" s="4"/>
      <c r="G13" s="8">
        <f>(B12-1)*(B13-1)</f>
        <v>576</v>
      </c>
    </row>
    <row r="14" spans="1:11" x14ac:dyDescent="0.25">
      <c r="A14" s="5" t="s">
        <v>10</v>
      </c>
      <c r="B14" s="5"/>
      <c r="C14" s="5">
        <f>GCD(B13-1, B12-1)</f>
        <v>4</v>
      </c>
      <c r="D14" s="6"/>
      <c r="E14" s="5"/>
      <c r="F14" s="7" t="s">
        <v>13</v>
      </c>
      <c r="G14" s="8">
        <v>5</v>
      </c>
      <c r="H14" s="5" t="s">
        <v>12</v>
      </c>
      <c r="I14" s="5"/>
      <c r="J14" s="5"/>
      <c r="K14" s="5"/>
    </row>
    <row r="15" spans="1:11" x14ac:dyDescent="0.25">
      <c r="A15" t="s">
        <v>14</v>
      </c>
    </row>
    <row r="16" spans="1:11" x14ac:dyDescent="0.25">
      <c r="A16" t="s">
        <v>15</v>
      </c>
      <c r="B16" s="2" t="s">
        <v>16</v>
      </c>
      <c r="C16" s="2" t="s">
        <v>17</v>
      </c>
      <c r="D16" t="s">
        <v>21</v>
      </c>
      <c r="E16" s="2" t="s">
        <v>18</v>
      </c>
      <c r="F16" s="2" t="s">
        <v>19</v>
      </c>
      <c r="G16" t="s">
        <v>20</v>
      </c>
      <c r="H16" s="2" t="s">
        <v>22</v>
      </c>
      <c r="I16" s="2" t="s">
        <v>23</v>
      </c>
      <c r="J16" t="s">
        <v>24</v>
      </c>
    </row>
    <row r="17" spans="1:12" x14ac:dyDescent="0.25">
      <c r="A17">
        <f>QUOTIENT(B17,C17)</f>
        <v>115</v>
      </c>
      <c r="B17" s="9">
        <f>G13</f>
        <v>576</v>
      </c>
      <c r="C17" s="9">
        <f>G14</f>
        <v>5</v>
      </c>
      <c r="D17">
        <f>B17 - C17*$A17</f>
        <v>1</v>
      </c>
      <c r="E17">
        <v>0</v>
      </c>
      <c r="F17">
        <v>1</v>
      </c>
      <c r="G17">
        <f>E17 - F17*$A17</f>
        <v>-115</v>
      </c>
      <c r="H17">
        <v>1</v>
      </c>
      <c r="I17">
        <v>0</v>
      </c>
      <c r="J17">
        <f>H17 - I17*$A17</f>
        <v>1</v>
      </c>
    </row>
    <row r="18" spans="1:12" x14ac:dyDescent="0.25">
      <c r="A18">
        <f>QUOTIENT(B18,C18)</f>
        <v>5</v>
      </c>
      <c r="B18">
        <f t="shared" ref="B18:C20" si="0">C17</f>
        <v>5</v>
      </c>
      <c r="C18">
        <f t="shared" si="0"/>
        <v>1</v>
      </c>
      <c r="D18">
        <f>B18 - C18*$A18</f>
        <v>0</v>
      </c>
      <c r="E18">
        <f>F17</f>
        <v>1</v>
      </c>
      <c r="F18">
        <f>G17</f>
        <v>-115</v>
      </c>
      <c r="G18">
        <f>E18 - F18*$A18</f>
        <v>576</v>
      </c>
      <c r="H18">
        <f t="shared" ref="H18:I20" si="1">I17</f>
        <v>0</v>
      </c>
      <c r="I18">
        <f t="shared" si="1"/>
        <v>1</v>
      </c>
      <c r="J18">
        <f>H18 - I18*$A18</f>
        <v>-5</v>
      </c>
    </row>
    <row r="19" spans="1:12" x14ac:dyDescent="0.25">
      <c r="B19">
        <f t="shared" si="0"/>
        <v>1</v>
      </c>
      <c r="C19">
        <f t="shared" si="0"/>
        <v>0</v>
      </c>
      <c r="E19">
        <f t="shared" ref="E19:F20" si="2">F18</f>
        <v>-115</v>
      </c>
      <c r="F19">
        <f t="shared" si="2"/>
        <v>576</v>
      </c>
      <c r="H19">
        <f t="shared" si="1"/>
        <v>1</v>
      </c>
      <c r="I19">
        <f t="shared" si="1"/>
        <v>-5</v>
      </c>
    </row>
    <row r="20" spans="1:12" x14ac:dyDescent="0.25">
      <c r="B20">
        <f t="shared" si="0"/>
        <v>0</v>
      </c>
      <c r="E20">
        <f>F19</f>
        <v>576</v>
      </c>
      <c r="H20">
        <f>I19</f>
        <v>-5</v>
      </c>
    </row>
    <row r="22" spans="1:12" x14ac:dyDescent="0.25">
      <c r="E22" t="s">
        <v>43</v>
      </c>
      <c r="G22">
        <f>MOD(E20, G13)</f>
        <v>0</v>
      </c>
      <c r="H22" s="3"/>
    </row>
    <row r="28" spans="1:12" x14ac:dyDescent="0.25">
      <c r="L28" t="s">
        <v>48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5"/>
  <sheetViews>
    <sheetView zoomScale="115" zoomScaleNormal="115" workbookViewId="0">
      <selection activeCell="B10" sqref="B10"/>
    </sheetView>
  </sheetViews>
  <sheetFormatPr defaultRowHeight="15" x14ac:dyDescent="0.25"/>
  <sheetData>
    <row r="1" spans="1:25" x14ac:dyDescent="0.25">
      <c r="A1" t="str">
        <f>'nod Drozdov'!A1</f>
        <v>Изучение программной реализации асимметричного алгоритма RSA</v>
      </c>
    </row>
    <row r="3" spans="1:25" x14ac:dyDescent="0.25">
      <c r="A3" t="s">
        <v>26</v>
      </c>
    </row>
    <row r="4" spans="1:25" x14ac:dyDescent="0.25">
      <c r="A4" t="s">
        <v>36</v>
      </c>
    </row>
    <row r="5" spans="1:25" x14ac:dyDescent="0.25">
      <c r="A5" t="s">
        <v>27</v>
      </c>
    </row>
    <row r="6" spans="1:25" x14ac:dyDescent="0.25">
      <c r="A6" t="s">
        <v>28</v>
      </c>
      <c r="B6">
        <f>'nod Drozdov'!G12</f>
        <v>629</v>
      </c>
      <c r="C6" s="3" t="s">
        <v>29</v>
      </c>
    </row>
    <row r="7" spans="1:25" x14ac:dyDescent="0.25">
      <c r="A7" t="s">
        <v>13</v>
      </c>
      <c r="B7">
        <f>'nod Drozdov'!G14</f>
        <v>5</v>
      </c>
      <c r="C7" s="3" t="s">
        <v>30</v>
      </c>
    </row>
    <row r="9" spans="1:25" x14ac:dyDescent="0.25">
      <c r="A9" t="s">
        <v>31</v>
      </c>
      <c r="B9" t="s">
        <v>49</v>
      </c>
    </row>
    <row r="10" spans="1:25" x14ac:dyDescent="0.25">
      <c r="A10" t="s">
        <v>32</v>
      </c>
      <c r="B10">
        <f>LEN(B9)</f>
        <v>24</v>
      </c>
    </row>
    <row r="11" spans="1:25" x14ac:dyDescent="0.25">
      <c r="A11" t="s">
        <v>33</v>
      </c>
      <c r="B11">
        <v>1</v>
      </c>
      <c r="C11">
        <f>B11+1</f>
        <v>2</v>
      </c>
      <c r="D11">
        <f t="shared" ref="D11:X11" si="0">C11+1</f>
        <v>3</v>
      </c>
      <c r="E11">
        <f t="shared" si="0"/>
        <v>4</v>
      </c>
      <c r="F11">
        <f t="shared" si="0"/>
        <v>5</v>
      </c>
      <c r="G11">
        <f t="shared" si="0"/>
        <v>6</v>
      </c>
      <c r="H11">
        <f t="shared" si="0"/>
        <v>7</v>
      </c>
      <c r="I11">
        <f t="shared" si="0"/>
        <v>8</v>
      </c>
      <c r="J11">
        <f t="shared" si="0"/>
        <v>9</v>
      </c>
      <c r="K11">
        <f t="shared" si="0"/>
        <v>10</v>
      </c>
      <c r="L11">
        <f t="shared" si="0"/>
        <v>11</v>
      </c>
      <c r="M11">
        <f t="shared" si="0"/>
        <v>12</v>
      </c>
      <c r="N11">
        <f>M11+1</f>
        <v>13</v>
      </c>
      <c r="O11">
        <f t="shared" si="0"/>
        <v>14</v>
      </c>
      <c r="P11">
        <f t="shared" si="0"/>
        <v>15</v>
      </c>
      <c r="Q11">
        <f t="shared" si="0"/>
        <v>16</v>
      </c>
      <c r="R11">
        <f t="shared" si="0"/>
        <v>17</v>
      </c>
      <c r="S11">
        <f t="shared" si="0"/>
        <v>18</v>
      </c>
      <c r="T11">
        <f>S11+1</f>
        <v>19</v>
      </c>
      <c r="U11">
        <f t="shared" si="0"/>
        <v>20</v>
      </c>
      <c r="V11">
        <f>U11+1</f>
        <v>21</v>
      </c>
      <c r="W11">
        <f t="shared" si="0"/>
        <v>22</v>
      </c>
      <c r="X11">
        <f t="shared" si="0"/>
        <v>23</v>
      </c>
      <c r="Y11">
        <f>X11+1</f>
        <v>24</v>
      </c>
    </row>
    <row r="12" spans="1:25" x14ac:dyDescent="0.25">
      <c r="A12" t="s">
        <v>34</v>
      </c>
      <c r="B12" t="str">
        <f>MID($B$9, B11, 1)</f>
        <v>D</v>
      </c>
      <c r="C12" t="str">
        <f t="shared" ref="C12:Y12" si="1">MID($B$9, C11, 1)</f>
        <v>r</v>
      </c>
      <c r="D12" t="str">
        <f t="shared" si="1"/>
        <v>o</v>
      </c>
      <c r="E12" t="str">
        <f t="shared" si="1"/>
        <v>z</v>
      </c>
      <c r="F12" t="str">
        <f t="shared" si="1"/>
        <v>d</v>
      </c>
      <c r="G12" t="str">
        <f t="shared" si="1"/>
        <v>o</v>
      </c>
      <c r="H12" t="str">
        <f t="shared" si="1"/>
        <v>v</v>
      </c>
      <c r="I12" t="str">
        <f t="shared" si="1"/>
        <v>K</v>
      </c>
      <c r="J12" t="str">
        <f t="shared" si="1"/>
        <v>i</v>
      </c>
      <c r="K12" t="str">
        <f t="shared" si="1"/>
        <v>r</v>
      </c>
      <c r="L12" t="str">
        <f t="shared" si="1"/>
        <v>i</v>
      </c>
      <c r="M12" t="str">
        <f t="shared" si="1"/>
        <v>l</v>
      </c>
      <c r="N12" t="str">
        <f t="shared" si="1"/>
        <v>l</v>
      </c>
      <c r="O12" t="str">
        <f t="shared" si="1"/>
        <v>N</v>
      </c>
      <c r="P12" t="str">
        <f t="shared" si="1"/>
        <v>i</v>
      </c>
      <c r="Q12" t="str">
        <f t="shared" si="1"/>
        <v>k</v>
      </c>
      <c r="R12" t="str">
        <f t="shared" si="1"/>
        <v>o</v>
      </c>
      <c r="S12" t="str">
        <f t="shared" si="1"/>
        <v>l</v>
      </c>
      <c r="T12" t="str">
        <f t="shared" si="1"/>
        <v>a</v>
      </c>
      <c r="U12" t="str">
        <f t="shared" si="1"/>
        <v>e</v>
      </c>
      <c r="V12" t="str">
        <f t="shared" si="1"/>
        <v>v</v>
      </c>
      <c r="W12" t="str">
        <f t="shared" si="1"/>
        <v>i</v>
      </c>
      <c r="X12" t="str">
        <f t="shared" si="1"/>
        <v>c</v>
      </c>
      <c r="Y12" t="str">
        <f t="shared" si="1"/>
        <v>h</v>
      </c>
    </row>
    <row r="13" spans="1:25" x14ac:dyDescent="0.25">
      <c r="A13" t="s">
        <v>35</v>
      </c>
      <c r="B13">
        <f>CODE(B12)</f>
        <v>68</v>
      </c>
      <c r="C13">
        <f t="shared" ref="C13:Y13" si="2">CODE(C12)</f>
        <v>114</v>
      </c>
      <c r="D13">
        <f t="shared" si="2"/>
        <v>111</v>
      </c>
      <c r="E13">
        <f t="shared" si="2"/>
        <v>122</v>
      </c>
      <c r="F13">
        <f t="shared" si="2"/>
        <v>100</v>
      </c>
      <c r="G13">
        <f t="shared" si="2"/>
        <v>111</v>
      </c>
      <c r="H13">
        <f t="shared" si="2"/>
        <v>118</v>
      </c>
      <c r="I13">
        <f t="shared" si="2"/>
        <v>75</v>
      </c>
      <c r="J13">
        <f t="shared" si="2"/>
        <v>105</v>
      </c>
      <c r="K13">
        <f t="shared" si="2"/>
        <v>114</v>
      </c>
      <c r="L13">
        <f t="shared" si="2"/>
        <v>105</v>
      </c>
      <c r="M13">
        <f t="shared" si="2"/>
        <v>108</v>
      </c>
      <c r="N13">
        <f t="shared" si="2"/>
        <v>108</v>
      </c>
      <c r="O13">
        <f t="shared" si="2"/>
        <v>78</v>
      </c>
      <c r="P13">
        <f t="shared" si="2"/>
        <v>105</v>
      </c>
      <c r="Q13">
        <f t="shared" si="2"/>
        <v>107</v>
      </c>
      <c r="R13">
        <f t="shared" si="2"/>
        <v>111</v>
      </c>
      <c r="S13">
        <f t="shared" si="2"/>
        <v>108</v>
      </c>
      <c r="T13">
        <f t="shared" si="2"/>
        <v>97</v>
      </c>
      <c r="U13">
        <f t="shared" si="2"/>
        <v>101</v>
      </c>
      <c r="V13">
        <f t="shared" si="2"/>
        <v>118</v>
      </c>
      <c r="W13">
        <f t="shared" si="2"/>
        <v>105</v>
      </c>
      <c r="X13">
        <f t="shared" si="2"/>
        <v>99</v>
      </c>
      <c r="Y13">
        <f t="shared" si="2"/>
        <v>104</v>
      </c>
    </row>
    <row r="14" spans="1:25" x14ac:dyDescent="0.25">
      <c r="A14" t="s">
        <v>37</v>
      </c>
    </row>
    <row r="15" spans="1:25" s="10" customFormat="1" x14ac:dyDescent="0.25">
      <c r="A15" s="10" t="s">
        <v>38</v>
      </c>
      <c r="B15" s="10">
        <f>MOD(B13^$B$7, $B$6)</f>
        <v>68</v>
      </c>
      <c r="C15" s="10">
        <f t="shared" ref="C15:Y15" si="3">MOD(C13^$B$7, $B$6)</f>
        <v>428</v>
      </c>
      <c r="D15" s="10">
        <f t="shared" si="3"/>
        <v>518</v>
      </c>
      <c r="E15" s="10">
        <f t="shared" si="3"/>
        <v>175</v>
      </c>
      <c r="F15" s="10">
        <f t="shared" si="3"/>
        <v>121</v>
      </c>
      <c r="G15" s="10">
        <f t="shared" si="3"/>
        <v>518</v>
      </c>
      <c r="H15" s="10">
        <f t="shared" si="3"/>
        <v>305</v>
      </c>
      <c r="I15" s="10">
        <f t="shared" si="3"/>
        <v>334</v>
      </c>
      <c r="J15" s="10">
        <f t="shared" si="3"/>
        <v>549</v>
      </c>
      <c r="K15" s="10">
        <f t="shared" si="3"/>
        <v>428</v>
      </c>
      <c r="L15" s="10">
        <f t="shared" si="3"/>
        <v>549</v>
      </c>
      <c r="M15" s="10">
        <f t="shared" si="3"/>
        <v>534</v>
      </c>
      <c r="N15" s="10">
        <f t="shared" si="3"/>
        <v>534</v>
      </c>
      <c r="O15" s="10">
        <f t="shared" si="3"/>
        <v>210</v>
      </c>
      <c r="P15" s="10">
        <f t="shared" si="3"/>
        <v>549</v>
      </c>
      <c r="Q15" s="10">
        <f t="shared" si="3"/>
        <v>456</v>
      </c>
      <c r="R15" s="10">
        <f t="shared" si="3"/>
        <v>518</v>
      </c>
      <c r="S15" s="10">
        <f t="shared" si="3"/>
        <v>534</v>
      </c>
      <c r="T15" s="10">
        <f t="shared" si="3"/>
        <v>156</v>
      </c>
      <c r="U15" s="10">
        <f t="shared" si="3"/>
        <v>492</v>
      </c>
      <c r="V15" s="10">
        <f t="shared" si="3"/>
        <v>305</v>
      </c>
      <c r="W15" s="10">
        <f t="shared" si="3"/>
        <v>549</v>
      </c>
      <c r="X15" s="10">
        <f t="shared" si="3"/>
        <v>437</v>
      </c>
      <c r="Y15" s="10">
        <f t="shared" si="3"/>
        <v>287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2"/>
  <sheetViews>
    <sheetView zoomScale="115" zoomScaleNormal="115" workbookViewId="0">
      <selection activeCell="B9" sqref="B9"/>
    </sheetView>
  </sheetViews>
  <sheetFormatPr defaultRowHeight="15" x14ac:dyDescent="0.25"/>
  <cols>
    <col min="2" max="2" width="8.85546875" customWidth="1"/>
  </cols>
  <sheetData>
    <row r="1" spans="1:25" x14ac:dyDescent="0.25">
      <c r="A1" t="str">
        <f>'nod Drozdov'!A1</f>
        <v>Изучение программной реализации асимметричного алгоритма RSA</v>
      </c>
    </row>
    <row r="3" spans="1:25" x14ac:dyDescent="0.25">
      <c r="A3" t="s">
        <v>39</v>
      </c>
    </row>
    <row r="4" spans="1:25" x14ac:dyDescent="0.25">
      <c r="A4" t="s">
        <v>40</v>
      </c>
    </row>
    <row r="5" spans="1:25" x14ac:dyDescent="0.25">
      <c r="A5" t="s">
        <v>41</v>
      </c>
    </row>
    <row r="6" spans="1:25" x14ac:dyDescent="0.25">
      <c r="A6" t="s">
        <v>28</v>
      </c>
      <c r="B6">
        <f>'nod Drozdov'!G12</f>
        <v>629</v>
      </c>
      <c r="C6" s="3" t="s">
        <v>29</v>
      </c>
    </row>
    <row r="7" spans="1:25" x14ac:dyDescent="0.25">
      <c r="A7" t="s">
        <v>42</v>
      </c>
      <c r="B7">
        <f>'nod Drozdov'!G22</f>
        <v>0</v>
      </c>
      <c r="C7" s="3" t="s">
        <v>44</v>
      </c>
    </row>
    <row r="8" spans="1:25" x14ac:dyDescent="0.25">
      <c r="A8" t="str">
        <f>'secret Drozdov'!A11</f>
        <v>Перем. i=</v>
      </c>
      <c r="B8">
        <f>'secret Drozdov'!B11</f>
        <v>1</v>
      </c>
      <c r="C8">
        <f>'secret Drozdov'!C11</f>
        <v>2</v>
      </c>
      <c r="D8">
        <f>'secret Drozdov'!D11</f>
        <v>3</v>
      </c>
      <c r="E8">
        <f>'secret Drozdov'!E11</f>
        <v>4</v>
      </c>
      <c r="F8">
        <f>'secret Drozdov'!F11</f>
        <v>5</v>
      </c>
      <c r="G8">
        <f>'secret Drozdov'!G11</f>
        <v>6</v>
      </c>
      <c r="H8">
        <f>'secret Drozdov'!H11</f>
        <v>7</v>
      </c>
      <c r="I8">
        <f>'secret Drozdov'!I11</f>
        <v>8</v>
      </c>
      <c r="J8">
        <f>'secret Drozdov'!J11</f>
        <v>9</v>
      </c>
      <c r="K8">
        <f>'secret Drozdov'!K11</f>
        <v>10</v>
      </c>
      <c r="L8">
        <f>'secret Drozdov'!L11</f>
        <v>11</v>
      </c>
      <c r="M8">
        <f>'secret Drozdov'!M11</f>
        <v>12</v>
      </c>
      <c r="N8">
        <f>'secret Drozdov'!N11</f>
        <v>13</v>
      </c>
      <c r="O8">
        <f>'secret Drozdov'!O11</f>
        <v>14</v>
      </c>
      <c r="P8">
        <f>'secret Drozdov'!P11</f>
        <v>15</v>
      </c>
      <c r="Q8">
        <f>'secret Drozdov'!Q11</f>
        <v>16</v>
      </c>
      <c r="R8">
        <f>'secret Drozdov'!R11</f>
        <v>17</v>
      </c>
      <c r="S8">
        <f>'secret Drozdov'!S11</f>
        <v>18</v>
      </c>
      <c r="T8">
        <f>'secret Drozdov'!T11</f>
        <v>19</v>
      </c>
      <c r="U8">
        <f>'secret Drozdov'!U11</f>
        <v>20</v>
      </c>
      <c r="V8">
        <f>'secret Drozdov'!V11</f>
        <v>21</v>
      </c>
      <c r="W8">
        <f>'secret Drozdov'!W11</f>
        <v>22</v>
      </c>
      <c r="X8">
        <f>'secret Drozdov'!X11</f>
        <v>23</v>
      </c>
      <c r="Y8">
        <f>'secret Drozdov'!Y11</f>
        <v>24</v>
      </c>
    </row>
    <row r="9" spans="1:25" x14ac:dyDescent="0.25">
      <c r="A9" t="s">
        <v>38</v>
      </c>
      <c r="B9">
        <f>'secret Drozdov'!B15</f>
        <v>68</v>
      </c>
      <c r="C9">
        <f>'secret Drozdov'!C15</f>
        <v>428</v>
      </c>
      <c r="D9">
        <f>'secret Drozdov'!D15</f>
        <v>518</v>
      </c>
      <c r="E9">
        <f>'secret Drozdov'!E15</f>
        <v>175</v>
      </c>
      <c r="F9">
        <f>'secret Drozdov'!F15</f>
        <v>121</v>
      </c>
      <c r="G9">
        <f>'secret Drozdov'!G15</f>
        <v>518</v>
      </c>
      <c r="H9">
        <f>'secret Drozdov'!H15</f>
        <v>305</v>
      </c>
      <c r="I9">
        <f>'secret Drozdov'!I15</f>
        <v>334</v>
      </c>
      <c r="J9">
        <f>'secret Drozdov'!J15</f>
        <v>549</v>
      </c>
      <c r="K9">
        <f>'secret Drozdov'!K15</f>
        <v>428</v>
      </c>
      <c r="L9">
        <f>'secret Drozdov'!L15</f>
        <v>549</v>
      </c>
      <c r="M9">
        <f>'secret Drozdov'!M15</f>
        <v>534</v>
      </c>
      <c r="N9">
        <f>'secret Drozdov'!N15</f>
        <v>534</v>
      </c>
      <c r="O9">
        <f>'secret Drozdov'!O15</f>
        <v>210</v>
      </c>
      <c r="P9">
        <f>'secret Drozdov'!P15</f>
        <v>549</v>
      </c>
      <c r="Q9">
        <f>'secret Drozdov'!Q15</f>
        <v>456</v>
      </c>
      <c r="R9">
        <f>'secret Drozdov'!R15</f>
        <v>518</v>
      </c>
      <c r="S9">
        <f>'secret Drozdov'!S15</f>
        <v>534</v>
      </c>
      <c r="T9">
        <f>'secret Drozdov'!T15</f>
        <v>156</v>
      </c>
      <c r="U9">
        <f>'secret Drozdov'!U15</f>
        <v>492</v>
      </c>
      <c r="V9">
        <f>'secret Drozdov'!V15</f>
        <v>305</v>
      </c>
      <c r="W9">
        <f>'secret Drozdov'!W15</f>
        <v>549</v>
      </c>
      <c r="X9">
        <f>'secret Drozdov'!X15</f>
        <v>437</v>
      </c>
      <c r="Y9">
        <f>'secret Drozdov'!Y15</f>
        <v>287</v>
      </c>
    </row>
    <row r="10" spans="1:25" x14ac:dyDescent="0.25">
      <c r="A10" t="s">
        <v>45</v>
      </c>
    </row>
    <row r="11" spans="1:25" x14ac:dyDescent="0.25">
      <c r="A11" t="s">
        <v>34</v>
      </c>
      <c r="B11">
        <f>MOD(B9^$B$7, $B$6)</f>
        <v>1</v>
      </c>
      <c r="C11">
        <f t="shared" ref="C11:Y11" si="0">MOD(C9^$B$7, $B$6)</f>
        <v>1</v>
      </c>
      <c r="D11">
        <f t="shared" si="0"/>
        <v>1</v>
      </c>
      <c r="E11">
        <f t="shared" si="0"/>
        <v>1</v>
      </c>
      <c r="F11">
        <f t="shared" si="0"/>
        <v>1</v>
      </c>
      <c r="G11">
        <f t="shared" si="0"/>
        <v>1</v>
      </c>
      <c r="H11">
        <f t="shared" si="0"/>
        <v>1</v>
      </c>
      <c r="I11">
        <f t="shared" si="0"/>
        <v>1</v>
      </c>
      <c r="J11">
        <f t="shared" si="0"/>
        <v>1</v>
      </c>
      <c r="K11">
        <f t="shared" si="0"/>
        <v>1</v>
      </c>
      <c r="L11">
        <f t="shared" si="0"/>
        <v>1</v>
      </c>
      <c r="M11">
        <f t="shared" si="0"/>
        <v>1</v>
      </c>
      <c r="N11">
        <f t="shared" si="0"/>
        <v>1</v>
      </c>
      <c r="O11">
        <f t="shared" si="0"/>
        <v>1</v>
      </c>
      <c r="P11">
        <f t="shared" si="0"/>
        <v>1</v>
      </c>
      <c r="Q11">
        <f t="shared" si="0"/>
        <v>1</v>
      </c>
      <c r="R11">
        <f t="shared" si="0"/>
        <v>1</v>
      </c>
      <c r="S11">
        <f t="shared" si="0"/>
        <v>1</v>
      </c>
      <c r="T11">
        <f t="shared" si="0"/>
        <v>1</v>
      </c>
      <c r="U11">
        <f t="shared" si="0"/>
        <v>1</v>
      </c>
      <c r="V11">
        <f t="shared" si="0"/>
        <v>1</v>
      </c>
      <c r="W11">
        <f t="shared" si="0"/>
        <v>1</v>
      </c>
      <c r="X11">
        <f t="shared" si="0"/>
        <v>1</v>
      </c>
      <c r="Y11">
        <f t="shared" si="0"/>
        <v>1</v>
      </c>
    </row>
    <row r="12" spans="1:25" x14ac:dyDescent="0.25">
      <c r="A12" t="s">
        <v>46</v>
      </c>
      <c r="B12">
        <v>68</v>
      </c>
      <c r="C12">
        <v>114</v>
      </c>
      <c r="D12">
        <v>111</v>
      </c>
      <c r="E12">
        <v>122</v>
      </c>
      <c r="F12">
        <v>100</v>
      </c>
      <c r="G12">
        <v>111</v>
      </c>
      <c r="H12">
        <v>118</v>
      </c>
      <c r="I12">
        <v>75</v>
      </c>
      <c r="J12">
        <v>105</v>
      </c>
      <c r="K12">
        <v>114</v>
      </c>
      <c r="L12">
        <v>105</v>
      </c>
      <c r="M12">
        <v>108</v>
      </c>
      <c r="N12">
        <v>108</v>
      </c>
      <c r="O12">
        <v>78</v>
      </c>
      <c r="P12">
        <v>105</v>
      </c>
      <c r="Q12">
        <v>107</v>
      </c>
      <c r="R12">
        <v>111</v>
      </c>
      <c r="S12">
        <v>108</v>
      </c>
      <c r="T12">
        <v>97</v>
      </c>
      <c r="U12">
        <v>101</v>
      </c>
      <c r="V12">
        <v>118</v>
      </c>
      <c r="W12">
        <v>105</v>
      </c>
      <c r="X12">
        <v>99</v>
      </c>
      <c r="Y12"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80A3B-6169-425B-8863-338B200F9786}">
  <dimension ref="A1:L28"/>
  <sheetViews>
    <sheetView zoomScale="115" zoomScaleNormal="115" workbookViewId="0">
      <selection activeCell="B14" sqref="B14"/>
    </sheetView>
  </sheetViews>
  <sheetFormatPr defaultRowHeight="15" x14ac:dyDescent="0.25"/>
  <cols>
    <col min="1" max="1" width="9.85546875" customWidth="1"/>
    <col min="4" max="4" width="10.85546875" bestFit="1" customWidth="1"/>
    <col min="7" max="7" width="11" bestFit="1" customWidth="1"/>
    <col min="10" max="10" width="10.42578125" bestFit="1" customWidth="1"/>
  </cols>
  <sheetData>
    <row r="1" spans="1:11" x14ac:dyDescent="0.25">
      <c r="A1" t="s">
        <v>0</v>
      </c>
    </row>
    <row r="3" spans="1:11" x14ac:dyDescent="0.25">
      <c r="A3" t="s">
        <v>8</v>
      </c>
    </row>
    <row r="4" spans="1:11" x14ac:dyDescent="0.25">
      <c r="A4" t="s">
        <v>1</v>
      </c>
    </row>
    <row r="5" spans="1:11" x14ac:dyDescent="0.25">
      <c r="A5" t="s">
        <v>2</v>
      </c>
    </row>
    <row r="6" spans="1:11" x14ac:dyDescent="0.25">
      <c r="A6" t="s">
        <v>4</v>
      </c>
    </row>
    <row r="7" spans="1:11" x14ac:dyDescent="0.25">
      <c r="A7" t="s">
        <v>5</v>
      </c>
    </row>
    <row r="8" spans="1:11" x14ac:dyDescent="0.25">
      <c r="A8" t="s">
        <v>6</v>
      </c>
    </row>
    <row r="9" spans="1:11" x14ac:dyDescent="0.25">
      <c r="A9" t="s">
        <v>7</v>
      </c>
    </row>
    <row r="10" spans="1:11" x14ac:dyDescent="0.25">
      <c r="A10" t="s">
        <v>3</v>
      </c>
    </row>
    <row r="12" spans="1:11" x14ac:dyDescent="0.25">
      <c r="A12" s="4" t="s">
        <v>47</v>
      </c>
      <c r="B12" s="8">
        <v>17</v>
      </c>
      <c r="F12" s="4" t="s">
        <v>11</v>
      </c>
      <c r="G12" s="8">
        <f>B12*B13</f>
        <v>391</v>
      </c>
    </row>
    <row r="13" spans="1:11" x14ac:dyDescent="0.25">
      <c r="A13" s="4" t="s">
        <v>9</v>
      </c>
      <c r="B13" s="8">
        <v>23</v>
      </c>
      <c r="E13" s="1" t="s">
        <v>25</v>
      </c>
      <c r="F13" s="4"/>
      <c r="G13" s="8">
        <f>(B12-1)*(B13-1)</f>
        <v>352</v>
      </c>
    </row>
    <row r="14" spans="1:11" x14ac:dyDescent="0.25">
      <c r="A14" s="5" t="s">
        <v>10</v>
      </c>
      <c r="B14" s="5"/>
      <c r="C14" s="5">
        <f>GCD(B13-1, B12-1)</f>
        <v>2</v>
      </c>
      <c r="D14" s="6"/>
      <c r="E14" s="5"/>
      <c r="F14" s="7" t="s">
        <v>13</v>
      </c>
      <c r="G14" s="8">
        <v>5</v>
      </c>
      <c r="H14" s="5" t="s">
        <v>12</v>
      </c>
      <c r="I14" s="5"/>
      <c r="J14" s="5"/>
      <c r="K14" s="5"/>
    </row>
    <row r="15" spans="1:11" x14ac:dyDescent="0.25">
      <c r="A15" t="s">
        <v>14</v>
      </c>
    </row>
    <row r="16" spans="1:11" x14ac:dyDescent="0.25">
      <c r="A16" t="s">
        <v>15</v>
      </c>
      <c r="B16" s="2" t="s">
        <v>16</v>
      </c>
      <c r="C16" s="2" t="s">
        <v>17</v>
      </c>
      <c r="D16" t="s">
        <v>21</v>
      </c>
      <c r="E16" s="2" t="s">
        <v>18</v>
      </c>
      <c r="F16" s="2" t="s">
        <v>19</v>
      </c>
      <c r="G16" t="s">
        <v>20</v>
      </c>
      <c r="H16" s="2" t="s">
        <v>22</v>
      </c>
      <c r="I16" s="2" t="s">
        <v>23</v>
      </c>
      <c r="J16" t="s">
        <v>24</v>
      </c>
    </row>
    <row r="17" spans="1:12" x14ac:dyDescent="0.25">
      <c r="A17">
        <f>QUOTIENT(B17,C17)</f>
        <v>70</v>
      </c>
      <c r="B17" s="9">
        <f>G13</f>
        <v>352</v>
      </c>
      <c r="C17" s="9">
        <f>G14</f>
        <v>5</v>
      </c>
      <c r="D17">
        <f>B17 - C17*$A17</f>
        <v>2</v>
      </c>
      <c r="E17">
        <v>0</v>
      </c>
      <c r="F17">
        <v>1</v>
      </c>
      <c r="G17">
        <f>E17 - F17*$A17</f>
        <v>-70</v>
      </c>
      <c r="H17">
        <v>1</v>
      </c>
      <c r="I17">
        <v>0</v>
      </c>
      <c r="J17">
        <f>H17 - I17*$A17</f>
        <v>1</v>
      </c>
    </row>
    <row r="18" spans="1:12" x14ac:dyDescent="0.25">
      <c r="A18">
        <f>QUOTIENT(B18,C18)</f>
        <v>2</v>
      </c>
      <c r="B18">
        <f t="shared" ref="B18:C20" si="0">C17</f>
        <v>5</v>
      </c>
      <c r="C18">
        <f t="shared" si="0"/>
        <v>2</v>
      </c>
      <c r="D18">
        <f>B18 - C18*$A18</f>
        <v>1</v>
      </c>
      <c r="E18">
        <f>F17</f>
        <v>1</v>
      </c>
      <c r="F18">
        <f>G17</f>
        <v>-70</v>
      </c>
      <c r="G18">
        <f>E18 - F18*$A18</f>
        <v>141</v>
      </c>
      <c r="H18">
        <f t="shared" ref="H18:I20" si="1">I17</f>
        <v>0</v>
      </c>
      <c r="I18">
        <f t="shared" si="1"/>
        <v>1</v>
      </c>
      <c r="J18">
        <f>H18 - I18*$A18</f>
        <v>-2</v>
      </c>
    </row>
    <row r="19" spans="1:12" x14ac:dyDescent="0.25">
      <c r="B19">
        <f t="shared" si="0"/>
        <v>2</v>
      </c>
      <c r="C19">
        <f t="shared" si="0"/>
        <v>1</v>
      </c>
      <c r="E19">
        <f t="shared" ref="E19:F20" si="2">F18</f>
        <v>-70</v>
      </c>
      <c r="F19">
        <f t="shared" si="2"/>
        <v>141</v>
      </c>
      <c r="H19">
        <f t="shared" si="1"/>
        <v>1</v>
      </c>
      <c r="I19">
        <f t="shared" si="1"/>
        <v>-2</v>
      </c>
    </row>
    <row r="20" spans="1:12" x14ac:dyDescent="0.25">
      <c r="B20">
        <f t="shared" si="0"/>
        <v>1</v>
      </c>
      <c r="E20">
        <f>F19</f>
        <v>141</v>
      </c>
      <c r="H20">
        <f>I19</f>
        <v>-2</v>
      </c>
    </row>
    <row r="22" spans="1:12" x14ac:dyDescent="0.25">
      <c r="E22" t="s">
        <v>43</v>
      </c>
      <c r="G22">
        <f>MOD(E20, G13)</f>
        <v>141</v>
      </c>
      <c r="H22" s="3"/>
    </row>
    <row r="28" spans="1:12" x14ac:dyDescent="0.25">
      <c r="L28" t="s">
        <v>48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A0B70-BDDB-4AC7-B41D-CE19E617C2C8}">
  <dimension ref="A1:Y15"/>
  <sheetViews>
    <sheetView zoomScale="115" zoomScaleNormal="115" workbookViewId="0">
      <selection activeCell="B13" sqref="B13"/>
    </sheetView>
  </sheetViews>
  <sheetFormatPr defaultRowHeight="15" x14ac:dyDescent="0.25"/>
  <sheetData>
    <row r="1" spans="1:25" x14ac:dyDescent="0.25">
      <c r="A1" t="str">
        <f>'nod Drozdov'!A1</f>
        <v>Изучение программной реализации асимметричного алгоритма RSA</v>
      </c>
    </row>
    <row r="3" spans="1:25" x14ac:dyDescent="0.25">
      <c r="A3" t="s">
        <v>26</v>
      </c>
    </row>
    <row r="4" spans="1:25" x14ac:dyDescent="0.25">
      <c r="A4" t="s">
        <v>36</v>
      </c>
    </row>
    <row r="5" spans="1:25" x14ac:dyDescent="0.25">
      <c r="A5" t="s">
        <v>27</v>
      </c>
    </row>
    <row r="6" spans="1:25" x14ac:dyDescent="0.25">
      <c r="A6" t="s">
        <v>28</v>
      </c>
      <c r="B6">
        <f>'nod Korolev'!G12</f>
        <v>391</v>
      </c>
      <c r="C6" s="3" t="s">
        <v>29</v>
      </c>
    </row>
    <row r="7" spans="1:25" x14ac:dyDescent="0.25">
      <c r="A7" t="s">
        <v>13</v>
      </c>
      <c r="B7">
        <f>'nod Drozdov'!G14</f>
        <v>5</v>
      </c>
      <c r="C7" s="3" t="s">
        <v>30</v>
      </c>
    </row>
    <row r="9" spans="1:25" x14ac:dyDescent="0.25">
      <c r="A9" t="s">
        <v>31</v>
      </c>
      <c r="B9" t="s">
        <v>51</v>
      </c>
    </row>
    <row r="10" spans="1:25" x14ac:dyDescent="0.25">
      <c r="A10" t="s">
        <v>32</v>
      </c>
      <c r="B10">
        <f>LEN(B9)</f>
        <v>24</v>
      </c>
    </row>
    <row r="11" spans="1:25" x14ac:dyDescent="0.25">
      <c r="A11" t="s">
        <v>33</v>
      </c>
      <c r="B11">
        <v>1</v>
      </c>
      <c r="C11">
        <f>B11+1</f>
        <v>2</v>
      </c>
      <c r="D11">
        <f t="shared" ref="D11:X11" si="0">C11+1</f>
        <v>3</v>
      </c>
      <c r="E11">
        <f t="shared" si="0"/>
        <v>4</v>
      </c>
      <c r="F11">
        <f t="shared" si="0"/>
        <v>5</v>
      </c>
      <c r="G11">
        <f t="shared" si="0"/>
        <v>6</v>
      </c>
      <c r="H11">
        <f t="shared" si="0"/>
        <v>7</v>
      </c>
      <c r="I11">
        <f t="shared" si="0"/>
        <v>8</v>
      </c>
      <c r="J11">
        <f t="shared" si="0"/>
        <v>9</v>
      </c>
      <c r="K11">
        <f t="shared" si="0"/>
        <v>10</v>
      </c>
      <c r="L11">
        <f t="shared" si="0"/>
        <v>11</v>
      </c>
      <c r="M11">
        <f t="shared" si="0"/>
        <v>12</v>
      </c>
      <c r="N11">
        <f>M11+1</f>
        <v>13</v>
      </c>
      <c r="O11">
        <f t="shared" si="0"/>
        <v>14</v>
      </c>
      <c r="P11">
        <f t="shared" si="0"/>
        <v>15</v>
      </c>
      <c r="Q11">
        <f t="shared" si="0"/>
        <v>16</v>
      </c>
      <c r="R11">
        <f t="shared" si="0"/>
        <v>17</v>
      </c>
      <c r="S11">
        <f t="shared" si="0"/>
        <v>18</v>
      </c>
      <c r="T11">
        <f>S11+1</f>
        <v>19</v>
      </c>
      <c r="U11">
        <f t="shared" si="0"/>
        <v>20</v>
      </c>
      <c r="V11">
        <f>U11+1</f>
        <v>21</v>
      </c>
      <c r="W11">
        <f t="shared" si="0"/>
        <v>22</v>
      </c>
      <c r="X11">
        <f t="shared" si="0"/>
        <v>23</v>
      </c>
      <c r="Y11">
        <f>X11+1</f>
        <v>24</v>
      </c>
    </row>
    <row r="12" spans="1:25" x14ac:dyDescent="0.25">
      <c r="A12" t="s">
        <v>34</v>
      </c>
      <c r="B12" t="str">
        <f>MID($B$9, B11, 1)</f>
        <v>K</v>
      </c>
      <c r="C12" t="str">
        <f t="shared" ref="C12:Y12" si="1">MID($B$9, C11, 1)</f>
        <v>o</v>
      </c>
      <c r="D12" t="str">
        <f t="shared" si="1"/>
        <v>r</v>
      </c>
      <c r="E12" t="str">
        <f t="shared" si="1"/>
        <v>o</v>
      </c>
      <c r="F12" t="str">
        <f t="shared" si="1"/>
        <v>l</v>
      </c>
      <c r="G12" t="str">
        <f t="shared" si="1"/>
        <v>e</v>
      </c>
      <c r="H12" t="str">
        <f t="shared" si="1"/>
        <v>v</v>
      </c>
      <c r="I12" t="str">
        <f t="shared" si="1"/>
        <v>T</v>
      </c>
      <c r="J12" t="str">
        <f t="shared" si="1"/>
        <v>o</v>
      </c>
      <c r="K12" t="str">
        <f t="shared" si="1"/>
        <v>m</v>
      </c>
      <c r="L12" t="str">
        <f t="shared" si="1"/>
        <v>o</v>
      </c>
      <c r="M12" t="str">
        <f t="shared" si="1"/>
        <v>f</v>
      </c>
      <c r="N12" t="str">
        <f t="shared" si="1"/>
        <v>e</v>
      </c>
      <c r="O12" t="str">
        <f t="shared" si="1"/>
        <v>i</v>
      </c>
      <c r="P12" t="str">
        <f t="shared" si="1"/>
        <v>A</v>
      </c>
      <c r="Q12" t="str">
        <f t="shared" si="1"/>
        <v>n</v>
      </c>
      <c r="R12" t="str">
        <f t="shared" si="1"/>
        <v>d</v>
      </c>
      <c r="S12" t="str">
        <f t="shared" si="1"/>
        <v>r</v>
      </c>
      <c r="T12" t="str">
        <f t="shared" si="1"/>
        <v>e</v>
      </c>
      <c r="U12" t="str">
        <f t="shared" si="1"/>
        <v>e</v>
      </c>
      <c r="V12" t="str">
        <f t="shared" si="1"/>
        <v>v</v>
      </c>
      <c r="W12" t="str">
        <f t="shared" si="1"/>
        <v>i</v>
      </c>
      <c r="X12" t="str">
        <f t="shared" si="1"/>
        <v>c</v>
      </c>
      <c r="Y12" t="str">
        <f t="shared" si="1"/>
        <v>h</v>
      </c>
    </row>
    <row r="13" spans="1:25" x14ac:dyDescent="0.25">
      <c r="A13" t="s">
        <v>35</v>
      </c>
      <c r="B13">
        <f>CODE(B12)</f>
        <v>75</v>
      </c>
      <c r="C13">
        <f t="shared" ref="C13:Y13" si="2">CODE(C12)</f>
        <v>111</v>
      </c>
      <c r="D13">
        <f t="shared" si="2"/>
        <v>114</v>
      </c>
      <c r="E13">
        <f t="shared" si="2"/>
        <v>111</v>
      </c>
      <c r="F13">
        <f t="shared" si="2"/>
        <v>108</v>
      </c>
      <c r="G13">
        <f t="shared" si="2"/>
        <v>101</v>
      </c>
      <c r="H13">
        <f t="shared" si="2"/>
        <v>118</v>
      </c>
      <c r="I13">
        <f t="shared" si="2"/>
        <v>84</v>
      </c>
      <c r="J13">
        <f t="shared" si="2"/>
        <v>111</v>
      </c>
      <c r="K13">
        <f t="shared" si="2"/>
        <v>109</v>
      </c>
      <c r="L13">
        <f t="shared" si="2"/>
        <v>111</v>
      </c>
      <c r="M13">
        <f t="shared" si="2"/>
        <v>102</v>
      </c>
      <c r="N13">
        <f t="shared" si="2"/>
        <v>101</v>
      </c>
      <c r="O13">
        <f t="shared" si="2"/>
        <v>105</v>
      </c>
      <c r="P13">
        <f t="shared" si="2"/>
        <v>65</v>
      </c>
      <c r="Q13">
        <f t="shared" si="2"/>
        <v>110</v>
      </c>
      <c r="R13">
        <f t="shared" si="2"/>
        <v>100</v>
      </c>
      <c r="S13">
        <f t="shared" si="2"/>
        <v>114</v>
      </c>
      <c r="T13">
        <f t="shared" si="2"/>
        <v>101</v>
      </c>
      <c r="U13">
        <f t="shared" si="2"/>
        <v>101</v>
      </c>
      <c r="V13">
        <f t="shared" si="2"/>
        <v>118</v>
      </c>
      <c r="W13">
        <f t="shared" si="2"/>
        <v>105</v>
      </c>
      <c r="X13">
        <f t="shared" si="2"/>
        <v>99</v>
      </c>
      <c r="Y13">
        <f t="shared" si="2"/>
        <v>104</v>
      </c>
    </row>
    <row r="14" spans="1:25" x14ac:dyDescent="0.25">
      <c r="A14" t="s">
        <v>37</v>
      </c>
    </row>
    <row r="15" spans="1:25" s="10" customFormat="1" x14ac:dyDescent="0.25">
      <c r="A15" s="10" t="s">
        <v>38</v>
      </c>
      <c r="B15" s="10">
        <f>MOD(B13^$B$7, $B$6)</f>
        <v>232</v>
      </c>
      <c r="C15" s="10">
        <f t="shared" ref="C15:Y15" si="3">MOD(C13^$B$7, $B$6)</f>
        <v>195</v>
      </c>
      <c r="D15" s="10">
        <f t="shared" si="3"/>
        <v>275</v>
      </c>
      <c r="E15" s="10">
        <f t="shared" si="3"/>
        <v>195</v>
      </c>
      <c r="F15" s="10">
        <f t="shared" si="3"/>
        <v>75</v>
      </c>
      <c r="G15" s="10">
        <f t="shared" si="3"/>
        <v>169</v>
      </c>
      <c r="H15" s="10">
        <f t="shared" si="3"/>
        <v>220</v>
      </c>
      <c r="I15" s="10">
        <f t="shared" si="3"/>
        <v>237</v>
      </c>
      <c r="J15" s="10">
        <f t="shared" si="3"/>
        <v>195</v>
      </c>
      <c r="K15" s="10">
        <f t="shared" si="3"/>
        <v>113</v>
      </c>
      <c r="L15" s="10">
        <f t="shared" si="3"/>
        <v>195</v>
      </c>
      <c r="M15" s="10">
        <f t="shared" si="3"/>
        <v>272</v>
      </c>
      <c r="N15" s="10">
        <f t="shared" si="3"/>
        <v>169</v>
      </c>
      <c r="O15" s="10">
        <f t="shared" si="3"/>
        <v>73</v>
      </c>
      <c r="P15" s="10">
        <f t="shared" si="3"/>
        <v>80</v>
      </c>
      <c r="Q15" s="10">
        <f t="shared" si="3"/>
        <v>26</v>
      </c>
      <c r="R15" s="10">
        <f t="shared" si="3"/>
        <v>223</v>
      </c>
      <c r="S15" s="10">
        <f t="shared" si="3"/>
        <v>275</v>
      </c>
      <c r="T15" s="10">
        <f t="shared" si="3"/>
        <v>169</v>
      </c>
      <c r="U15" s="10">
        <f t="shared" si="3"/>
        <v>169</v>
      </c>
      <c r="V15" s="10">
        <f t="shared" si="3"/>
        <v>220</v>
      </c>
      <c r="W15" s="10">
        <f t="shared" si="3"/>
        <v>73</v>
      </c>
      <c r="X15" s="10">
        <f t="shared" si="3"/>
        <v>63</v>
      </c>
      <c r="Y15" s="10">
        <f t="shared" si="3"/>
        <v>202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2AA93-9BEF-425A-8845-8D03E5D78921}">
  <dimension ref="A1:Y12"/>
  <sheetViews>
    <sheetView zoomScale="115" zoomScaleNormal="115" workbookViewId="0">
      <selection activeCell="Y13" sqref="Y13"/>
    </sheetView>
  </sheetViews>
  <sheetFormatPr defaultRowHeight="15" x14ac:dyDescent="0.25"/>
  <cols>
    <col min="2" max="2" width="8.85546875" customWidth="1"/>
  </cols>
  <sheetData>
    <row r="1" spans="1:25" x14ac:dyDescent="0.25">
      <c r="A1" t="str">
        <f>'nod Drozdov'!A1</f>
        <v>Изучение программной реализации асимметричного алгоритма RSA</v>
      </c>
    </row>
    <row r="3" spans="1:25" x14ac:dyDescent="0.25">
      <c r="A3" t="s">
        <v>39</v>
      </c>
    </row>
    <row r="4" spans="1:25" x14ac:dyDescent="0.25">
      <c r="A4" t="s">
        <v>40</v>
      </c>
    </row>
    <row r="5" spans="1:25" x14ac:dyDescent="0.25">
      <c r="A5" t="s">
        <v>41</v>
      </c>
    </row>
    <row r="6" spans="1:25" x14ac:dyDescent="0.25">
      <c r="A6" t="s">
        <v>28</v>
      </c>
      <c r="B6">
        <f>'nod Korolev'!G12</f>
        <v>391</v>
      </c>
      <c r="C6" s="3" t="s">
        <v>29</v>
      </c>
    </row>
    <row r="7" spans="1:25" x14ac:dyDescent="0.25">
      <c r="A7" t="s">
        <v>42</v>
      </c>
      <c r="B7">
        <f>'nod Korolev'!G22</f>
        <v>141</v>
      </c>
      <c r="C7" s="3" t="s">
        <v>44</v>
      </c>
    </row>
    <row r="8" spans="1:25" x14ac:dyDescent="0.25">
      <c r="A8" t="str">
        <f>'secret Drozdov'!A11</f>
        <v>Перем. i=</v>
      </c>
      <c r="B8">
        <f>'secret Drozdov'!B11</f>
        <v>1</v>
      </c>
      <c r="C8">
        <f>'secret Drozdov'!C11</f>
        <v>2</v>
      </c>
      <c r="D8">
        <f>'secret Drozdov'!D11</f>
        <v>3</v>
      </c>
      <c r="E8">
        <f>'secret Drozdov'!E11</f>
        <v>4</v>
      </c>
      <c r="F8">
        <f>'secret Drozdov'!F11</f>
        <v>5</v>
      </c>
      <c r="G8">
        <f>'secret Drozdov'!G11</f>
        <v>6</v>
      </c>
      <c r="H8">
        <f>'secret Drozdov'!H11</f>
        <v>7</v>
      </c>
      <c r="I8">
        <f>'secret Drozdov'!I11</f>
        <v>8</v>
      </c>
      <c r="J8">
        <f>'secret Drozdov'!J11</f>
        <v>9</v>
      </c>
      <c r="K8">
        <f>'secret Drozdov'!K11</f>
        <v>10</v>
      </c>
      <c r="L8">
        <f>'secret Drozdov'!L11</f>
        <v>11</v>
      </c>
      <c r="M8">
        <f>'secret Drozdov'!M11</f>
        <v>12</v>
      </c>
      <c r="N8">
        <f>'secret Drozdov'!N11</f>
        <v>13</v>
      </c>
      <c r="O8">
        <f>'secret Drozdov'!O11</f>
        <v>14</v>
      </c>
      <c r="P8">
        <f>'secret Drozdov'!P11</f>
        <v>15</v>
      </c>
      <c r="Q8">
        <f>'secret Drozdov'!Q11</f>
        <v>16</v>
      </c>
      <c r="R8">
        <f>'secret Drozdov'!R11</f>
        <v>17</v>
      </c>
      <c r="S8">
        <f>'secret Drozdov'!S11</f>
        <v>18</v>
      </c>
      <c r="T8">
        <f>'secret Drozdov'!T11</f>
        <v>19</v>
      </c>
      <c r="U8">
        <f>'secret Drozdov'!U11</f>
        <v>20</v>
      </c>
      <c r="V8">
        <f>'secret Drozdov'!V11</f>
        <v>21</v>
      </c>
      <c r="W8">
        <f>'secret Drozdov'!W11</f>
        <v>22</v>
      </c>
      <c r="X8">
        <f>'secret Drozdov'!X11</f>
        <v>23</v>
      </c>
      <c r="Y8">
        <f>'secret Drozdov'!Y11</f>
        <v>24</v>
      </c>
    </row>
    <row r="9" spans="1:25" x14ac:dyDescent="0.25">
      <c r="A9" t="s">
        <v>38</v>
      </c>
      <c r="B9">
        <f>'secret Korolev'!B15</f>
        <v>232</v>
      </c>
      <c r="C9">
        <f>'secret Korolev'!C15</f>
        <v>195</v>
      </c>
      <c r="D9">
        <f>'secret Korolev'!D15</f>
        <v>275</v>
      </c>
      <c r="E9">
        <f>'secret Korolev'!E15</f>
        <v>195</v>
      </c>
      <c r="F9">
        <f>'secret Korolev'!F15</f>
        <v>75</v>
      </c>
      <c r="G9">
        <f>'secret Korolev'!G15</f>
        <v>169</v>
      </c>
      <c r="H9">
        <f>'secret Korolev'!H15</f>
        <v>220</v>
      </c>
      <c r="I9">
        <f>'secret Korolev'!I15</f>
        <v>237</v>
      </c>
      <c r="J9">
        <f>'secret Korolev'!J15</f>
        <v>195</v>
      </c>
      <c r="K9">
        <f>'secret Korolev'!K15</f>
        <v>113</v>
      </c>
      <c r="L9">
        <f>'secret Korolev'!L15</f>
        <v>195</v>
      </c>
      <c r="M9">
        <f>'secret Korolev'!M15</f>
        <v>272</v>
      </c>
      <c r="N9">
        <f>'secret Korolev'!N15</f>
        <v>169</v>
      </c>
      <c r="O9">
        <f>'secret Korolev'!O15</f>
        <v>73</v>
      </c>
      <c r="P9">
        <f>'secret Korolev'!P15</f>
        <v>80</v>
      </c>
      <c r="Q9">
        <f>'secret Korolev'!Q15</f>
        <v>26</v>
      </c>
      <c r="R9">
        <f>'secret Korolev'!R15</f>
        <v>223</v>
      </c>
      <c r="S9">
        <f>'secret Korolev'!S15</f>
        <v>275</v>
      </c>
      <c r="T9">
        <f>'secret Korolev'!T15</f>
        <v>169</v>
      </c>
      <c r="U9">
        <f>'secret Korolev'!U15</f>
        <v>169</v>
      </c>
      <c r="V9">
        <f>'secret Korolev'!V15</f>
        <v>220</v>
      </c>
      <c r="W9">
        <f>'secret Korolev'!W15</f>
        <v>73</v>
      </c>
      <c r="X9">
        <f>'secret Korolev'!X15</f>
        <v>63</v>
      </c>
      <c r="Y9">
        <f>'secret Korolev'!Y15</f>
        <v>202</v>
      </c>
    </row>
    <row r="10" spans="1:25" x14ac:dyDescent="0.25">
      <c r="A10" t="s">
        <v>45</v>
      </c>
    </row>
    <row r="11" spans="1:25" x14ac:dyDescent="0.25">
      <c r="A11" t="s">
        <v>34</v>
      </c>
      <c r="B11" t="e">
        <f>MOD(B9^$B$7, $B$6)</f>
        <v>#NUM!</v>
      </c>
      <c r="C11" t="e">
        <f t="shared" ref="C11:Y11" si="0">MOD(C9^$B$7, $B$6)</f>
        <v>#NUM!</v>
      </c>
      <c r="D11" t="e">
        <f t="shared" si="0"/>
        <v>#NUM!</v>
      </c>
      <c r="E11" t="e">
        <f t="shared" si="0"/>
        <v>#NUM!</v>
      </c>
      <c r="F11" t="e">
        <f t="shared" si="0"/>
        <v>#NUM!</v>
      </c>
      <c r="G11" t="e">
        <f t="shared" si="0"/>
        <v>#NUM!</v>
      </c>
      <c r="H11" t="e">
        <f t="shared" si="0"/>
        <v>#NUM!</v>
      </c>
      <c r="I11" t="e">
        <f t="shared" si="0"/>
        <v>#NUM!</v>
      </c>
      <c r="J11" t="e">
        <f t="shared" si="0"/>
        <v>#NUM!</v>
      </c>
      <c r="K11" t="e">
        <f t="shared" si="0"/>
        <v>#NUM!</v>
      </c>
      <c r="L11" t="e">
        <f t="shared" si="0"/>
        <v>#NUM!</v>
      </c>
      <c r="M11" t="e">
        <f t="shared" si="0"/>
        <v>#NUM!</v>
      </c>
      <c r="N11" t="e">
        <f t="shared" si="0"/>
        <v>#NUM!</v>
      </c>
      <c r="O11" t="e">
        <f t="shared" si="0"/>
        <v>#NUM!</v>
      </c>
      <c r="P11" t="e">
        <f t="shared" si="0"/>
        <v>#NUM!</v>
      </c>
      <c r="Q11" t="e">
        <f t="shared" si="0"/>
        <v>#NUM!</v>
      </c>
      <c r="R11" t="e">
        <f t="shared" si="0"/>
        <v>#NUM!</v>
      </c>
      <c r="S11" t="e">
        <f t="shared" si="0"/>
        <v>#NUM!</v>
      </c>
      <c r="T11" t="e">
        <f t="shared" si="0"/>
        <v>#NUM!</v>
      </c>
      <c r="U11" t="e">
        <f t="shared" si="0"/>
        <v>#NUM!</v>
      </c>
      <c r="V11" t="e">
        <f t="shared" si="0"/>
        <v>#NUM!</v>
      </c>
      <c r="W11" t="e">
        <f t="shared" si="0"/>
        <v>#NUM!</v>
      </c>
      <c r="X11" t="e">
        <f t="shared" si="0"/>
        <v>#NUM!</v>
      </c>
      <c r="Y11" t="e">
        <f t="shared" si="0"/>
        <v>#NUM!</v>
      </c>
    </row>
    <row r="12" spans="1:25" x14ac:dyDescent="0.25">
      <c r="A12" t="s">
        <v>46</v>
      </c>
      <c r="B12">
        <v>75</v>
      </c>
      <c r="C12">
        <v>111</v>
      </c>
      <c r="D12">
        <v>114</v>
      </c>
      <c r="E12">
        <v>111</v>
      </c>
      <c r="F12">
        <v>108</v>
      </c>
      <c r="G12">
        <v>101</v>
      </c>
      <c r="H12">
        <v>118</v>
      </c>
      <c r="I12">
        <v>84</v>
      </c>
      <c r="J12">
        <v>111</v>
      </c>
      <c r="K12">
        <v>109</v>
      </c>
      <c r="L12">
        <v>111</v>
      </c>
      <c r="M12">
        <v>102</v>
      </c>
      <c r="N12">
        <v>101</v>
      </c>
      <c r="O12">
        <v>105</v>
      </c>
      <c r="P12">
        <v>65</v>
      </c>
      <c r="Q12">
        <v>110</v>
      </c>
      <c r="R12">
        <v>100</v>
      </c>
      <c r="S12">
        <v>114</v>
      </c>
      <c r="T12">
        <v>101</v>
      </c>
      <c r="U12">
        <v>101</v>
      </c>
      <c r="V12">
        <v>118</v>
      </c>
      <c r="W12">
        <v>105</v>
      </c>
      <c r="X12">
        <v>99</v>
      </c>
      <c r="Y12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nod Orlov</vt:lpstr>
      <vt:lpstr>secret Orlov</vt:lpstr>
      <vt:lpstr>desecret Orlov</vt:lpstr>
      <vt:lpstr>nod Drozdov</vt:lpstr>
      <vt:lpstr>secret Drozdov</vt:lpstr>
      <vt:lpstr>desecret Drozdov</vt:lpstr>
      <vt:lpstr>nod Korolev</vt:lpstr>
      <vt:lpstr>secret Korolev</vt:lpstr>
      <vt:lpstr>desecret Korolev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Иерей Алексий Рой</dc:creator>
  <cp:lastModifiedBy>sashalowtab</cp:lastModifiedBy>
  <dcterms:created xsi:type="dcterms:W3CDTF">2023-02-21T06:53:40Z</dcterms:created>
  <dcterms:modified xsi:type="dcterms:W3CDTF">2023-06-05T21:52:12Z</dcterms:modified>
</cp:coreProperties>
</file>