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C\Documents\Kipras Simanavičius 3s\excell\"/>
    </mc:Choice>
  </mc:AlternateContent>
  <bookViews>
    <workbookView xWindow="0" yWindow="0" windowWidth="21600" windowHeight="9630" activeTab="4"/>
  </bookViews>
  <sheets>
    <sheet name="Lapas1" sheetId="1" r:id="rId1"/>
    <sheet name="uzd4" sheetId="2" r:id="rId2"/>
    <sheet name="Lapas3" sheetId="3" r:id="rId3"/>
    <sheet name="Branduoliu" sheetId="4" r:id="rId4"/>
    <sheet name="Apklausa" sheetId="5" r:id="rId5"/>
    <sheet name="Kontrolinis" sheetId="6" r:id="rId6"/>
    <sheet name="Uzsienio kalbos" sheetId="7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5" i="5" l="1"/>
  <c r="F15" i="5"/>
  <c r="E15" i="5"/>
  <c r="G4" i="5"/>
  <c r="G5" i="5"/>
  <c r="G6" i="5"/>
  <c r="G7" i="5"/>
  <c r="G8" i="5"/>
  <c r="G9" i="5"/>
  <c r="G10" i="5"/>
  <c r="G11" i="5"/>
  <c r="G12" i="5"/>
  <c r="G13" i="5"/>
  <c r="G14" i="5"/>
  <c r="G3" i="5"/>
  <c r="F3" i="5"/>
  <c r="F4" i="5"/>
  <c r="F5" i="5"/>
  <c r="F6" i="5"/>
  <c r="F7" i="5"/>
  <c r="F8" i="5"/>
  <c r="F9" i="5"/>
  <c r="F10" i="5"/>
  <c r="F11" i="5"/>
  <c r="F12" i="5"/>
  <c r="F13" i="5"/>
  <c r="F14" i="5"/>
  <c r="E4" i="5"/>
  <c r="E5" i="5"/>
  <c r="E6" i="5"/>
  <c r="E7" i="5"/>
  <c r="E8" i="5"/>
  <c r="E9" i="5"/>
  <c r="E10" i="5"/>
  <c r="E11" i="5"/>
  <c r="E12" i="5"/>
  <c r="E13" i="5"/>
  <c r="E14" i="5"/>
  <c r="E3" i="5"/>
  <c r="B29" i="7" l="1"/>
  <c r="B28" i="7"/>
  <c r="B27" i="7"/>
  <c r="B26" i="7"/>
  <c r="B25" i="7"/>
  <c r="B24" i="7"/>
  <c r="B14" i="6"/>
  <c r="B13" i="6"/>
  <c r="B12" i="6"/>
  <c r="C4" i="6"/>
  <c r="C5" i="6"/>
  <c r="C6" i="6"/>
  <c r="C7" i="6"/>
  <c r="C8" i="6"/>
  <c r="C9" i="6"/>
  <c r="C10" i="6"/>
  <c r="C3" i="6"/>
  <c r="B11" i="6"/>
  <c r="D15" i="5"/>
  <c r="C15" i="5"/>
  <c r="B15" i="5"/>
  <c r="A15" i="5"/>
  <c r="C5" i="3" l="1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4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3" i="3"/>
  <c r="B11" i="2"/>
  <c r="B12" i="2"/>
  <c r="B13" i="2"/>
  <c r="B14" i="2"/>
  <c r="B15" i="2"/>
  <c r="B16" i="2"/>
  <c r="B17" i="2"/>
  <c r="B18" i="2"/>
  <c r="B19" i="2"/>
  <c r="B20" i="2"/>
  <c r="B21" i="2"/>
  <c r="B22" i="2"/>
  <c r="B2" i="2"/>
  <c r="B3" i="2"/>
  <c r="B4" i="2"/>
  <c r="B5" i="2"/>
  <c r="B6" i="2"/>
  <c r="B7" i="2"/>
  <c r="B8" i="2"/>
  <c r="B9" i="2"/>
  <c r="B10" i="2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3" i="1"/>
  <c r="D4" i="1"/>
  <c r="D5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3" i="1"/>
</calcChain>
</file>

<file path=xl/sharedStrings.xml><?xml version="1.0" encoding="utf-8"?>
<sst xmlns="http://schemas.openxmlformats.org/spreadsheetml/2006/main" count="140" uniqueCount="81">
  <si>
    <t>Paraboles ir tieses grafikai</t>
  </si>
  <si>
    <t>x</t>
  </si>
  <si>
    <r>
      <t>y = x</t>
    </r>
    <r>
      <rPr>
        <sz val="11"/>
        <color theme="1"/>
        <rFont val="Calibri"/>
        <family val="2"/>
        <charset val="186"/>
      </rPr>
      <t>² - 8</t>
    </r>
  </si>
  <si>
    <t>y =  4 - z</t>
  </si>
  <si>
    <t>Sprendiniai</t>
  </si>
  <si>
    <t>y</t>
  </si>
  <si>
    <t>Nakvynes kaina</t>
  </si>
  <si>
    <t>Pelnas</t>
  </si>
  <si>
    <t>y=x^4/8 - x^2</t>
  </si>
  <si>
    <t>Kitimas</t>
  </si>
  <si>
    <t>C</t>
  </si>
  <si>
    <t>Atomu branduoliu sandara</t>
  </si>
  <si>
    <t>Pavadinimas</t>
  </si>
  <si>
    <t>Zymuo</t>
  </si>
  <si>
    <t>Mases skaicius</t>
  </si>
  <si>
    <t>Protonu skaicius</t>
  </si>
  <si>
    <t>Vandenilis</t>
  </si>
  <si>
    <t>Anglis</t>
  </si>
  <si>
    <t>Deguonis</t>
  </si>
  <si>
    <t>Natris</t>
  </si>
  <si>
    <t>Chloras</t>
  </si>
  <si>
    <t>Gelezis</t>
  </si>
  <si>
    <t>Sidabras</t>
  </si>
  <si>
    <t>Auksas</t>
  </si>
  <si>
    <t>Uranas</t>
  </si>
  <si>
    <t>Švinas</t>
  </si>
  <si>
    <t>H</t>
  </si>
  <si>
    <t>O</t>
  </si>
  <si>
    <t>Na</t>
  </si>
  <si>
    <t>Cl</t>
  </si>
  <si>
    <t>Fe</t>
  </si>
  <si>
    <t>Ag</t>
  </si>
  <si>
    <t>Au</t>
  </si>
  <si>
    <t>Pb</t>
  </si>
  <si>
    <t>U</t>
  </si>
  <si>
    <t>Apklausa</t>
  </si>
  <si>
    <t>Vardas ir pavarde</t>
  </si>
  <si>
    <t>Lytis</t>
  </si>
  <si>
    <t>Patinka matematika</t>
  </si>
  <si>
    <t>Patinka fizika</t>
  </si>
  <si>
    <t>Jonas Tyrejas</t>
  </si>
  <si>
    <t>Petras Mokslininkas</t>
  </si>
  <si>
    <t>Antanina Tyreja</t>
  </si>
  <si>
    <t>Martyna Mokslininke</t>
  </si>
  <si>
    <t>Ona Fizike</t>
  </si>
  <si>
    <t>Mindaugas Matematikas</t>
  </si>
  <si>
    <t>Marija Chemike</t>
  </si>
  <si>
    <t>Juozas Matlankis</t>
  </si>
  <si>
    <t>Agne Linuote</t>
  </si>
  <si>
    <t>Algirdas Trintukas</t>
  </si>
  <si>
    <t>Matas Piestukas</t>
  </si>
  <si>
    <t>Roze Knygaite</t>
  </si>
  <si>
    <t>Vyr</t>
  </si>
  <si>
    <t>Mot</t>
  </si>
  <si>
    <t>Taip</t>
  </si>
  <si>
    <t>Ne</t>
  </si>
  <si>
    <t>Kontrolinis Darbas</t>
  </si>
  <si>
    <t>Pazymys</t>
  </si>
  <si>
    <t>Daznis</t>
  </si>
  <si>
    <t>Pazymys padaugintas is daznio</t>
  </si>
  <si>
    <t>Mok. rase kontrolini darba</t>
  </si>
  <si>
    <t>Pazymiu vidurkis</t>
  </si>
  <si>
    <t>Mok. parase darba labai gerai</t>
  </si>
  <si>
    <t>"Puikiosios" mokyklos mokiniu uzsienio klabu pasirinkimas</t>
  </si>
  <si>
    <t>Klase</t>
  </si>
  <si>
    <t>Pasirinkta kalba</t>
  </si>
  <si>
    <t>Mokiniu skaicius</t>
  </si>
  <si>
    <t>Moksliukai</t>
  </si>
  <si>
    <t>Sportininkai</t>
  </si>
  <si>
    <t>Menininkai</t>
  </si>
  <si>
    <t>Muzikantai</t>
  </si>
  <si>
    <t>Anglu</t>
  </si>
  <si>
    <t>Vokieciu</t>
  </si>
  <si>
    <t>Prancuzu</t>
  </si>
  <si>
    <t>Rusu</t>
  </si>
  <si>
    <t>Ispanu</t>
  </si>
  <si>
    <t>Is viso</t>
  </si>
  <si>
    <t>mok.</t>
  </si>
  <si>
    <t>Patink ir mat. Ir fizika</t>
  </si>
  <si>
    <t>Patinka tik mat.</t>
  </si>
  <si>
    <t>Patinka tik fizika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</si>
</sst>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186"/>
      <scheme val="minor"/>
    </font>
    <font>
      <sz val="11"/>
      <color theme="1"/>
      <name val="Calibri"/>
      <family val="2"/>
      <charset val="186"/>
    </font>
    <font>
      <sz val="11"/>
      <color theme="1"/>
      <name val="Calibri"/>
      <family val="2"/>
      <charset val="18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C99FF"/>
        <bgColor indexed="64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2" fontId="0" fillId="2" borderId="1" xfId="0" applyNumberFormat="1" applyFill="1" applyBorder="1"/>
    <xf numFmtId="0" fontId="0" fillId="3" borderId="1" xfId="0" applyFill="1" applyBorder="1"/>
    <xf numFmtId="0" fontId="0" fillId="3" borderId="1" xfId="0" applyFill="1" applyBorder="1" applyAlignment="1">
      <alignment horizontal="center" vertical="center"/>
    </xf>
    <xf numFmtId="9" fontId="0" fillId="3" borderId="1" xfId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2">
    <cellStyle name="Įprastas" xfId="0" builtinId="0"/>
    <cellStyle name="Procentai" xfId="1" builtinId="5"/>
  </cellStyles>
  <dxfs count="0"/>
  <tableStyles count="0" defaultTableStyle="TableStyleMedium2" defaultPivotStyle="PivotStyleLight16"/>
  <colors>
    <mruColors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lt-L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Lapas1!$B$2</c:f>
              <c:strCache>
                <c:ptCount val="1"/>
                <c:pt idx="0">
                  <c:v>y = x² - 8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Lapas1!$A$3:$A$22</c:f>
              <c:numCache>
                <c:formatCode>General</c:formatCode>
                <c:ptCount val="20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</c:numCache>
            </c:numRef>
          </c:xVal>
          <c:yVal>
            <c:numRef>
              <c:f>Lapas1!$B$3:$B$22</c:f>
              <c:numCache>
                <c:formatCode>General</c:formatCode>
                <c:ptCount val="20"/>
                <c:pt idx="0">
                  <c:v>17</c:v>
                </c:pt>
                <c:pt idx="1">
                  <c:v>12.25</c:v>
                </c:pt>
                <c:pt idx="2">
                  <c:v>8</c:v>
                </c:pt>
                <c:pt idx="3">
                  <c:v>4.25</c:v>
                </c:pt>
                <c:pt idx="4">
                  <c:v>1</c:v>
                </c:pt>
                <c:pt idx="5">
                  <c:v>-1.75</c:v>
                </c:pt>
                <c:pt idx="6">
                  <c:v>-4</c:v>
                </c:pt>
                <c:pt idx="7">
                  <c:v>-5.75</c:v>
                </c:pt>
                <c:pt idx="8">
                  <c:v>-7</c:v>
                </c:pt>
                <c:pt idx="9">
                  <c:v>-7.75</c:v>
                </c:pt>
                <c:pt idx="10">
                  <c:v>-8</c:v>
                </c:pt>
                <c:pt idx="11">
                  <c:v>-7.75</c:v>
                </c:pt>
                <c:pt idx="12">
                  <c:v>-7</c:v>
                </c:pt>
                <c:pt idx="13">
                  <c:v>-5.75</c:v>
                </c:pt>
                <c:pt idx="14">
                  <c:v>-4</c:v>
                </c:pt>
                <c:pt idx="15">
                  <c:v>-1.75</c:v>
                </c:pt>
                <c:pt idx="16">
                  <c:v>1</c:v>
                </c:pt>
                <c:pt idx="17">
                  <c:v>4.25</c:v>
                </c:pt>
                <c:pt idx="18">
                  <c:v>8</c:v>
                </c:pt>
                <c:pt idx="19">
                  <c:v>12.25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47-434E-BFAE-20327091938F}"/>
            </c:ext>
          </c:extLst>
        </c:ser>
        <c:ser>
          <c:idx val="1"/>
          <c:order val="1"/>
          <c:tx>
            <c:strRef>
              <c:f>Lapas1!$C$2</c:f>
              <c:strCache>
                <c:ptCount val="1"/>
                <c:pt idx="0">
                  <c:v>y =  4 - z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Lapas1!$A$3:$A$22</c:f>
              <c:numCache>
                <c:formatCode>General</c:formatCode>
                <c:ptCount val="20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</c:numCache>
            </c:numRef>
          </c:xVal>
          <c:yVal>
            <c:numRef>
              <c:f>Lapas1!$C$3:$C$22</c:f>
              <c:numCache>
                <c:formatCode>General</c:formatCode>
                <c:ptCount val="20"/>
                <c:pt idx="0">
                  <c:v>9</c:v>
                </c:pt>
                <c:pt idx="1">
                  <c:v>8.5</c:v>
                </c:pt>
                <c:pt idx="2">
                  <c:v>8</c:v>
                </c:pt>
                <c:pt idx="3">
                  <c:v>7.5</c:v>
                </c:pt>
                <c:pt idx="4">
                  <c:v>7</c:v>
                </c:pt>
                <c:pt idx="5">
                  <c:v>6.5</c:v>
                </c:pt>
                <c:pt idx="6">
                  <c:v>6</c:v>
                </c:pt>
                <c:pt idx="7">
                  <c:v>5.5</c:v>
                </c:pt>
                <c:pt idx="8">
                  <c:v>5</c:v>
                </c:pt>
                <c:pt idx="9">
                  <c:v>4.5</c:v>
                </c:pt>
                <c:pt idx="10">
                  <c:v>4</c:v>
                </c:pt>
                <c:pt idx="11">
                  <c:v>3.5</c:v>
                </c:pt>
                <c:pt idx="12">
                  <c:v>3</c:v>
                </c:pt>
                <c:pt idx="13">
                  <c:v>2.5</c:v>
                </c:pt>
                <c:pt idx="14">
                  <c:v>2</c:v>
                </c:pt>
                <c:pt idx="15">
                  <c:v>1.5</c:v>
                </c:pt>
                <c:pt idx="16">
                  <c:v>1</c:v>
                </c:pt>
                <c:pt idx="17">
                  <c:v>0.5</c:v>
                </c:pt>
                <c:pt idx="18">
                  <c:v>0</c:v>
                </c:pt>
                <c:pt idx="19">
                  <c:v>-0.5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F47-434E-BFAE-2032709193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3910352"/>
        <c:axId val="393909040"/>
      </c:scatterChart>
      <c:valAx>
        <c:axId val="393910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t-LT"/>
          </a:p>
        </c:txPr>
        <c:crossAx val="393909040"/>
        <c:crosses val="autoZero"/>
        <c:crossBetween val="midCat"/>
      </c:valAx>
      <c:valAx>
        <c:axId val="39390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t-LT"/>
          </a:p>
        </c:txPr>
        <c:crossAx val="393910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t-L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lt-L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lt-L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Pelno</a:t>
            </a:r>
            <a:r>
              <a:rPr lang="en-US" baseline="0"/>
              <a:t> priklausomybe nuo nakvynes kainos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t-L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'uzd4'!$B$1</c:f>
              <c:strCache>
                <c:ptCount val="1"/>
                <c:pt idx="0">
                  <c:v>Pelnas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'uzd4'!$A$2:$A$22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xVal>
          <c:yVal>
            <c:numRef>
              <c:f>'uzd4'!$B$2:$B$22</c:f>
              <c:numCache>
                <c:formatCode>General</c:formatCode>
                <c:ptCount val="21"/>
                <c:pt idx="0">
                  <c:v>-400</c:v>
                </c:pt>
                <c:pt idx="1">
                  <c:v>-350</c:v>
                </c:pt>
                <c:pt idx="2">
                  <c:v>-300</c:v>
                </c:pt>
                <c:pt idx="3">
                  <c:v>-250</c:v>
                </c:pt>
                <c:pt idx="4">
                  <c:v>-200</c:v>
                </c:pt>
                <c:pt idx="5">
                  <c:v>-150</c:v>
                </c:pt>
                <c:pt idx="6">
                  <c:v>-100</c:v>
                </c:pt>
                <c:pt idx="7">
                  <c:v>-50</c:v>
                </c:pt>
                <c:pt idx="8">
                  <c:v>0</c:v>
                </c:pt>
                <c:pt idx="9">
                  <c:v>275</c:v>
                </c:pt>
                <c:pt idx="10">
                  <c:v>500</c:v>
                </c:pt>
                <c:pt idx="11">
                  <c:v>675</c:v>
                </c:pt>
                <c:pt idx="12">
                  <c:v>800</c:v>
                </c:pt>
                <c:pt idx="13">
                  <c:v>875</c:v>
                </c:pt>
                <c:pt idx="14">
                  <c:v>900</c:v>
                </c:pt>
                <c:pt idx="15">
                  <c:v>875</c:v>
                </c:pt>
                <c:pt idx="16">
                  <c:v>800</c:v>
                </c:pt>
                <c:pt idx="17">
                  <c:v>675</c:v>
                </c:pt>
                <c:pt idx="18">
                  <c:v>500</c:v>
                </c:pt>
                <c:pt idx="19">
                  <c:v>275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9B-47C6-82B8-54851FD4883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403805064"/>
        <c:axId val="403801456"/>
      </c:scatterChart>
      <c:valAx>
        <c:axId val="403805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Nakvynes</a:t>
                </a:r>
                <a:r>
                  <a:rPr lang="en-US" baseline="0"/>
                  <a:t> kaina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t-L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t-LT"/>
          </a:p>
        </c:txPr>
        <c:crossAx val="403801456"/>
        <c:crosses val="autoZero"/>
        <c:crossBetween val="midCat"/>
      </c:valAx>
      <c:valAx>
        <c:axId val="40380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Pelnas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t-L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t-LT"/>
          </a:p>
        </c:txPr>
        <c:crossAx val="403805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t-L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lt-L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Lapas3!$B$2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Lapas3!$A$3:$A$19</c:f>
              <c:numCache>
                <c:formatCode>General</c:formatCode>
                <c:ptCount val="17"/>
                <c:pt idx="0">
                  <c:v>-4</c:v>
                </c:pt>
                <c:pt idx="1">
                  <c:v>-3.5</c:v>
                </c:pt>
                <c:pt idx="2">
                  <c:v>-3</c:v>
                </c:pt>
                <c:pt idx="3">
                  <c:v>-2.5</c:v>
                </c:pt>
                <c:pt idx="4">
                  <c:v>-2</c:v>
                </c:pt>
                <c:pt idx="5">
                  <c:v>-1.5</c:v>
                </c:pt>
                <c:pt idx="6">
                  <c:v>-1</c:v>
                </c:pt>
                <c:pt idx="7">
                  <c:v>-0.5</c:v>
                </c:pt>
                <c:pt idx="8">
                  <c:v>0</c:v>
                </c:pt>
                <c:pt idx="9">
                  <c:v>0.5</c:v>
                </c:pt>
                <c:pt idx="10">
                  <c:v>1</c:v>
                </c:pt>
                <c:pt idx="11">
                  <c:v>1.5</c:v>
                </c:pt>
                <c:pt idx="12">
                  <c:v>2</c:v>
                </c:pt>
                <c:pt idx="13">
                  <c:v>2.5</c:v>
                </c:pt>
                <c:pt idx="14">
                  <c:v>3</c:v>
                </c:pt>
                <c:pt idx="15">
                  <c:v>3.5</c:v>
                </c:pt>
                <c:pt idx="16">
                  <c:v>4</c:v>
                </c:pt>
              </c:numCache>
            </c:numRef>
          </c:xVal>
          <c:yVal>
            <c:numRef>
              <c:f>Lapas3!$B$3:$B$19</c:f>
              <c:numCache>
                <c:formatCode>0.00</c:formatCode>
                <c:ptCount val="17"/>
                <c:pt idx="0">
                  <c:v>16</c:v>
                </c:pt>
                <c:pt idx="1">
                  <c:v>6.5078125</c:v>
                </c:pt>
                <c:pt idx="2">
                  <c:v>1.125</c:v>
                </c:pt>
                <c:pt idx="3">
                  <c:v>-1.3671875</c:v>
                </c:pt>
                <c:pt idx="4">
                  <c:v>-2</c:v>
                </c:pt>
                <c:pt idx="5">
                  <c:v>-1.6171875</c:v>
                </c:pt>
                <c:pt idx="6">
                  <c:v>-0.875</c:v>
                </c:pt>
                <c:pt idx="7">
                  <c:v>-0.2421875</c:v>
                </c:pt>
                <c:pt idx="8">
                  <c:v>0</c:v>
                </c:pt>
                <c:pt idx="9">
                  <c:v>-0.2421875</c:v>
                </c:pt>
                <c:pt idx="10">
                  <c:v>-0.875</c:v>
                </c:pt>
                <c:pt idx="11">
                  <c:v>-1.6171875</c:v>
                </c:pt>
                <c:pt idx="12">
                  <c:v>-2</c:v>
                </c:pt>
                <c:pt idx="13">
                  <c:v>-1.3671875</c:v>
                </c:pt>
                <c:pt idx="14">
                  <c:v>1.125</c:v>
                </c:pt>
                <c:pt idx="15">
                  <c:v>6.5078125</c:v>
                </c:pt>
                <c:pt idx="16">
                  <c:v>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24-49A6-8337-E3EDDC9A27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4776408"/>
        <c:axId val="334779360"/>
      </c:scatterChart>
      <c:valAx>
        <c:axId val="334776408"/>
        <c:scaling>
          <c:orientation val="minMax"/>
          <c:max val="5"/>
          <c:min val="-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  <a:endParaRPr lang="lt-L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t-L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t-LT"/>
          </a:p>
        </c:txPr>
        <c:crossAx val="334779360"/>
        <c:crosses val="autoZero"/>
        <c:crossBetween val="midCat"/>
      </c:valAx>
      <c:valAx>
        <c:axId val="33477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  <a:endParaRPr lang="lt-L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t-L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t-LT"/>
          </a:p>
        </c:txPr>
        <c:crossAx val="334776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t-L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lt-L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Kontrolinio</a:t>
            </a:r>
            <a:r>
              <a:rPr lang="en-US" baseline="0"/>
              <a:t> darbo rezultatai</a:t>
            </a:r>
            <a:endParaRPr lang="lt-L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t-L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Kontrolinis!$A$3:$A$10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Kontrolinis!$B$3:$B$10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4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6D-48D8-99AD-E23C28E56B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1917584"/>
        <c:axId val="411914632"/>
      </c:barChart>
      <c:catAx>
        <c:axId val="411917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Pazymys</a:t>
                </a:r>
                <a:endParaRPr lang="lt-L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t-L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t-LT"/>
          </a:p>
        </c:txPr>
        <c:crossAx val="411914632"/>
        <c:crosses val="autoZero"/>
        <c:auto val="1"/>
        <c:lblAlgn val="ctr"/>
        <c:lblOffset val="100"/>
        <c:noMultiLvlLbl val="0"/>
      </c:catAx>
      <c:valAx>
        <c:axId val="411914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Mokinu</a:t>
                </a:r>
                <a:r>
                  <a:rPr lang="en-US" baseline="0"/>
                  <a:t> Skaicius</a:t>
                </a:r>
                <a:endParaRPr lang="lt-L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t-L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t-LT"/>
          </a:p>
        </c:txPr>
        <c:crossAx val="411917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t-L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438150</xdr:colOff>
      <xdr:row>0</xdr:row>
      <xdr:rowOff>66675</xdr:rowOff>
    </xdr:from>
    <xdr:to>
      <xdr:col>12</xdr:col>
      <xdr:colOff>133350</xdr:colOff>
      <xdr:row>14</xdr:row>
      <xdr:rowOff>142875</xdr:rowOff>
    </xdr:to>
    <xdr:graphicFrame macro="">
      <xdr:nvGraphicFramePr>
        <xdr:cNvPr id="2" name="Diagrama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Diagrama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381000</xdr:colOff>
      <xdr:row>1</xdr:row>
      <xdr:rowOff>28575</xdr:rowOff>
    </xdr:from>
    <xdr:to>
      <xdr:col>11</xdr:col>
      <xdr:colOff>76200</xdr:colOff>
      <xdr:row>15</xdr:row>
      <xdr:rowOff>104775</xdr:rowOff>
    </xdr:to>
    <xdr:graphicFrame macro="">
      <xdr:nvGraphicFramePr>
        <xdr:cNvPr id="2" name="Diagrama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314325</xdr:colOff>
      <xdr:row>0</xdr:row>
      <xdr:rowOff>152400</xdr:rowOff>
    </xdr:from>
    <xdr:to>
      <xdr:col>11</xdr:col>
      <xdr:colOff>9525</xdr:colOff>
      <xdr:row>11</xdr:row>
      <xdr:rowOff>76200</xdr:rowOff>
    </xdr:to>
    <xdr:graphicFrame macro="">
      <xdr:nvGraphicFramePr>
        <xdr:cNvPr id="2" name="Diagrama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„Office“ 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K23" sqref="K23"/>
    </sheetView>
  </sheetViews>
  <sheetFormatPr defaultRowHeight="15" x14ac:dyDescent="0.25"/>
  <cols>
    <col min="4" max="4" width="11.28515625" customWidth="1"/>
  </cols>
  <sheetData>
    <row r="1" spans="1:4" x14ac:dyDescent="0.25">
      <c r="A1" s="10" t="s">
        <v>0</v>
      </c>
      <c r="B1" s="10"/>
      <c r="C1" s="10"/>
      <c r="D1" s="10"/>
    </row>
    <row r="2" spans="1:4" x14ac:dyDescent="0.25">
      <c r="A2" s="3" t="s">
        <v>1</v>
      </c>
      <c r="B2" s="3" t="s">
        <v>2</v>
      </c>
      <c r="C2" s="3" t="s">
        <v>3</v>
      </c>
      <c r="D2" s="3" t="s">
        <v>4</v>
      </c>
    </row>
    <row r="3" spans="1:4" x14ac:dyDescent="0.25">
      <c r="A3" s="1">
        <v>-5</v>
      </c>
      <c r="B3" s="1">
        <f xml:space="preserve"> A3^2-8</f>
        <v>17</v>
      </c>
      <c r="C3" s="1">
        <f xml:space="preserve"> 4 - A3</f>
        <v>9</v>
      </c>
      <c r="D3" s="1" t="str">
        <f t="shared" ref="D3:D22" si="0" xml:space="preserve"> IF(B3 = C3, ("("&amp;A3&amp;"; "&amp;B3&amp;")"),"")</f>
        <v/>
      </c>
    </row>
    <row r="4" spans="1:4" x14ac:dyDescent="0.25">
      <c r="A4" s="1">
        <v>-4.5</v>
      </c>
      <c r="B4" s="1">
        <f t="shared" ref="B4:B22" si="1" xml:space="preserve"> A4^2-8</f>
        <v>12.25</v>
      </c>
      <c r="C4" s="1">
        <f t="shared" ref="C4:C22" si="2" xml:space="preserve"> 4 - A4</f>
        <v>8.5</v>
      </c>
      <c r="D4" s="1" t="str">
        <f t="shared" si="0"/>
        <v/>
      </c>
    </row>
    <row r="5" spans="1:4" x14ac:dyDescent="0.25">
      <c r="A5" s="1">
        <v>-4</v>
      </c>
      <c r="B5" s="1">
        <f t="shared" si="1"/>
        <v>8</v>
      </c>
      <c r="C5" s="1">
        <f t="shared" si="2"/>
        <v>8</v>
      </c>
      <c r="D5" s="1" t="str">
        <f xml:space="preserve"> IF(B5 = C5, ("("&amp;A5&amp;"; "&amp;B5&amp;")"),"")</f>
        <v>(-4; 8)</v>
      </c>
    </row>
    <row r="6" spans="1:4" x14ac:dyDescent="0.25">
      <c r="A6" s="1">
        <v>-3.5</v>
      </c>
      <c r="B6" s="1">
        <f t="shared" si="1"/>
        <v>4.25</v>
      </c>
      <c r="C6" s="1">
        <f t="shared" si="2"/>
        <v>7.5</v>
      </c>
      <c r="D6" s="1" t="str">
        <f t="shared" si="0"/>
        <v/>
      </c>
    </row>
    <row r="7" spans="1:4" x14ac:dyDescent="0.25">
      <c r="A7" s="1">
        <v>-3</v>
      </c>
      <c r="B7" s="1">
        <f t="shared" si="1"/>
        <v>1</v>
      </c>
      <c r="C7" s="1">
        <f t="shared" si="2"/>
        <v>7</v>
      </c>
      <c r="D7" s="1" t="str">
        <f t="shared" si="0"/>
        <v/>
      </c>
    </row>
    <row r="8" spans="1:4" x14ac:dyDescent="0.25">
      <c r="A8" s="1">
        <v>-2.5</v>
      </c>
      <c r="B8" s="1">
        <f t="shared" si="1"/>
        <v>-1.75</v>
      </c>
      <c r="C8" s="1">
        <f t="shared" si="2"/>
        <v>6.5</v>
      </c>
      <c r="D8" s="1" t="str">
        <f t="shared" si="0"/>
        <v/>
      </c>
    </row>
    <row r="9" spans="1:4" x14ac:dyDescent="0.25">
      <c r="A9" s="1">
        <v>-2</v>
      </c>
      <c r="B9" s="1">
        <f t="shared" si="1"/>
        <v>-4</v>
      </c>
      <c r="C9" s="1">
        <f t="shared" si="2"/>
        <v>6</v>
      </c>
      <c r="D9" s="1" t="str">
        <f t="shared" si="0"/>
        <v/>
      </c>
    </row>
    <row r="10" spans="1:4" x14ac:dyDescent="0.25">
      <c r="A10" s="1">
        <v>-1.5</v>
      </c>
      <c r="B10" s="1">
        <f t="shared" si="1"/>
        <v>-5.75</v>
      </c>
      <c r="C10" s="1">
        <f t="shared" si="2"/>
        <v>5.5</v>
      </c>
      <c r="D10" s="1" t="str">
        <f t="shared" si="0"/>
        <v/>
      </c>
    </row>
    <row r="11" spans="1:4" x14ac:dyDescent="0.25">
      <c r="A11" s="1">
        <v>-1</v>
      </c>
      <c r="B11" s="1">
        <f t="shared" si="1"/>
        <v>-7</v>
      </c>
      <c r="C11" s="1">
        <f t="shared" si="2"/>
        <v>5</v>
      </c>
      <c r="D11" s="1" t="str">
        <f t="shared" si="0"/>
        <v/>
      </c>
    </row>
    <row r="12" spans="1:4" x14ac:dyDescent="0.25">
      <c r="A12" s="1">
        <v>-0.5</v>
      </c>
      <c r="B12" s="1">
        <f t="shared" si="1"/>
        <v>-7.75</v>
      </c>
      <c r="C12" s="1">
        <f t="shared" si="2"/>
        <v>4.5</v>
      </c>
      <c r="D12" s="1" t="str">
        <f t="shared" si="0"/>
        <v/>
      </c>
    </row>
    <row r="13" spans="1:4" x14ac:dyDescent="0.25">
      <c r="A13" s="1">
        <v>0</v>
      </c>
      <c r="B13" s="1">
        <f t="shared" si="1"/>
        <v>-8</v>
      </c>
      <c r="C13" s="1">
        <f t="shared" si="2"/>
        <v>4</v>
      </c>
      <c r="D13" s="1" t="str">
        <f t="shared" si="0"/>
        <v/>
      </c>
    </row>
    <row r="14" spans="1:4" x14ac:dyDescent="0.25">
      <c r="A14" s="1">
        <v>0.5</v>
      </c>
      <c r="B14" s="1">
        <f t="shared" si="1"/>
        <v>-7.75</v>
      </c>
      <c r="C14" s="1">
        <f t="shared" si="2"/>
        <v>3.5</v>
      </c>
      <c r="D14" s="1" t="str">
        <f t="shared" si="0"/>
        <v/>
      </c>
    </row>
    <row r="15" spans="1:4" x14ac:dyDescent="0.25">
      <c r="A15" s="1">
        <v>1</v>
      </c>
      <c r="B15" s="1">
        <f t="shared" si="1"/>
        <v>-7</v>
      </c>
      <c r="C15" s="1">
        <f t="shared" si="2"/>
        <v>3</v>
      </c>
      <c r="D15" s="1" t="str">
        <f t="shared" si="0"/>
        <v/>
      </c>
    </row>
    <row r="16" spans="1:4" x14ac:dyDescent="0.25">
      <c r="A16" s="1">
        <v>1.5</v>
      </c>
      <c r="B16" s="1">
        <f t="shared" si="1"/>
        <v>-5.75</v>
      </c>
      <c r="C16" s="1">
        <f t="shared" si="2"/>
        <v>2.5</v>
      </c>
      <c r="D16" s="1" t="str">
        <f t="shared" si="0"/>
        <v/>
      </c>
    </row>
    <row r="17" spans="1:4" x14ac:dyDescent="0.25">
      <c r="A17" s="1">
        <v>2</v>
      </c>
      <c r="B17" s="1">
        <f t="shared" si="1"/>
        <v>-4</v>
      </c>
      <c r="C17" s="1">
        <f t="shared" si="2"/>
        <v>2</v>
      </c>
      <c r="D17" s="1" t="str">
        <f t="shared" si="0"/>
        <v/>
      </c>
    </row>
    <row r="18" spans="1:4" x14ac:dyDescent="0.25">
      <c r="A18" s="1">
        <v>2.5</v>
      </c>
      <c r="B18" s="1">
        <f t="shared" si="1"/>
        <v>-1.75</v>
      </c>
      <c r="C18" s="1">
        <f t="shared" si="2"/>
        <v>1.5</v>
      </c>
      <c r="D18" s="1" t="str">
        <f t="shared" si="0"/>
        <v/>
      </c>
    </row>
    <row r="19" spans="1:4" x14ac:dyDescent="0.25">
      <c r="A19" s="1">
        <v>3</v>
      </c>
      <c r="B19" s="1">
        <f t="shared" si="1"/>
        <v>1</v>
      </c>
      <c r="C19" s="1">
        <f t="shared" si="2"/>
        <v>1</v>
      </c>
      <c r="D19" s="1" t="str">
        <f t="shared" si="0"/>
        <v>(3; 1)</v>
      </c>
    </row>
    <row r="20" spans="1:4" x14ac:dyDescent="0.25">
      <c r="A20" s="1">
        <v>3.5</v>
      </c>
      <c r="B20" s="1">
        <f t="shared" si="1"/>
        <v>4.25</v>
      </c>
      <c r="C20" s="1">
        <f t="shared" si="2"/>
        <v>0.5</v>
      </c>
      <c r="D20" s="1" t="str">
        <f t="shared" si="0"/>
        <v/>
      </c>
    </row>
    <row r="21" spans="1:4" x14ac:dyDescent="0.25">
      <c r="A21" s="1">
        <v>4</v>
      </c>
      <c r="B21" s="1">
        <f t="shared" si="1"/>
        <v>8</v>
      </c>
      <c r="C21" s="1">
        <f t="shared" si="2"/>
        <v>0</v>
      </c>
      <c r="D21" s="1" t="str">
        <f t="shared" si="0"/>
        <v/>
      </c>
    </row>
    <row r="22" spans="1:4" x14ac:dyDescent="0.25">
      <c r="A22" s="1">
        <v>4.5</v>
      </c>
      <c r="B22" s="1">
        <f t="shared" si="1"/>
        <v>12.25</v>
      </c>
      <c r="C22" s="1">
        <f t="shared" si="2"/>
        <v>-0.5</v>
      </c>
      <c r="D22" s="1" t="str">
        <f t="shared" si="0"/>
        <v/>
      </c>
    </row>
  </sheetData>
  <mergeCells count="1">
    <mergeCell ref="A1:D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workbookViewId="0">
      <selection activeCell="H22" sqref="H22"/>
    </sheetView>
  </sheetViews>
  <sheetFormatPr defaultRowHeight="15" x14ac:dyDescent="0.25"/>
  <cols>
    <col min="1" max="1" width="12.7109375" customWidth="1"/>
  </cols>
  <sheetData>
    <row r="1" spans="1:2" ht="42.75" customHeight="1" x14ac:dyDescent="0.25">
      <c r="A1" s="4" t="s">
        <v>6</v>
      </c>
      <c r="B1" s="5" t="s">
        <v>7</v>
      </c>
    </row>
    <row r="2" spans="1:2" x14ac:dyDescent="0.25">
      <c r="A2" s="1">
        <v>0</v>
      </c>
      <c r="B2" s="2">
        <f t="shared" ref="B2:B22" si="0">IF(A2&lt; 40, (10*A2 - 400), (-1 *(A2^2)+140*A2-4000))</f>
        <v>-400</v>
      </c>
    </row>
    <row r="3" spans="1:2" x14ac:dyDescent="0.25">
      <c r="A3" s="1">
        <v>5</v>
      </c>
      <c r="B3" s="2">
        <f t="shared" si="0"/>
        <v>-350</v>
      </c>
    </row>
    <row r="4" spans="1:2" x14ac:dyDescent="0.25">
      <c r="A4" s="1">
        <v>10</v>
      </c>
      <c r="B4" s="2">
        <f t="shared" si="0"/>
        <v>-300</v>
      </c>
    </row>
    <row r="5" spans="1:2" x14ac:dyDescent="0.25">
      <c r="A5" s="1">
        <v>15</v>
      </c>
      <c r="B5" s="2">
        <f t="shared" si="0"/>
        <v>-250</v>
      </c>
    </row>
    <row r="6" spans="1:2" x14ac:dyDescent="0.25">
      <c r="A6" s="1">
        <v>20</v>
      </c>
      <c r="B6" s="2">
        <f t="shared" si="0"/>
        <v>-200</v>
      </c>
    </row>
    <row r="7" spans="1:2" x14ac:dyDescent="0.25">
      <c r="A7" s="1">
        <v>25</v>
      </c>
      <c r="B7" s="2">
        <f t="shared" si="0"/>
        <v>-150</v>
      </c>
    </row>
    <row r="8" spans="1:2" x14ac:dyDescent="0.25">
      <c r="A8" s="1">
        <v>30</v>
      </c>
      <c r="B8" s="2">
        <f t="shared" si="0"/>
        <v>-100</v>
      </c>
    </row>
    <row r="9" spans="1:2" x14ac:dyDescent="0.25">
      <c r="A9" s="1">
        <v>35</v>
      </c>
      <c r="B9" s="2">
        <f t="shared" si="0"/>
        <v>-50</v>
      </c>
    </row>
    <row r="10" spans="1:2" x14ac:dyDescent="0.25">
      <c r="A10" s="1">
        <v>40</v>
      </c>
      <c r="B10" s="2">
        <f>IF(A10&lt; 40, (10*A10 - 400), (-1 *(A10^2)+140*A10-4000))</f>
        <v>0</v>
      </c>
    </row>
    <row r="11" spans="1:2" x14ac:dyDescent="0.25">
      <c r="A11" s="1">
        <v>45</v>
      </c>
      <c r="B11" s="2">
        <f t="shared" si="0"/>
        <v>275</v>
      </c>
    </row>
    <row r="12" spans="1:2" x14ac:dyDescent="0.25">
      <c r="A12" s="1">
        <v>50</v>
      </c>
      <c r="B12" s="2">
        <f t="shared" si="0"/>
        <v>500</v>
      </c>
    </row>
    <row r="13" spans="1:2" x14ac:dyDescent="0.25">
      <c r="A13" s="1">
        <v>55</v>
      </c>
      <c r="B13" s="2">
        <f t="shared" si="0"/>
        <v>675</v>
      </c>
    </row>
    <row r="14" spans="1:2" x14ac:dyDescent="0.25">
      <c r="A14" s="1">
        <v>60</v>
      </c>
      <c r="B14" s="2">
        <f t="shared" si="0"/>
        <v>800</v>
      </c>
    </row>
    <row r="15" spans="1:2" x14ac:dyDescent="0.25">
      <c r="A15" s="1">
        <v>65</v>
      </c>
      <c r="B15" s="2">
        <f t="shared" si="0"/>
        <v>875</v>
      </c>
    </row>
    <row r="16" spans="1:2" x14ac:dyDescent="0.25">
      <c r="A16" s="1">
        <v>70</v>
      </c>
      <c r="B16" s="2">
        <f t="shared" si="0"/>
        <v>900</v>
      </c>
    </row>
    <row r="17" spans="1:2" x14ac:dyDescent="0.25">
      <c r="A17" s="1">
        <v>75</v>
      </c>
      <c r="B17" s="2">
        <f t="shared" si="0"/>
        <v>875</v>
      </c>
    </row>
    <row r="18" spans="1:2" x14ac:dyDescent="0.25">
      <c r="A18" s="1">
        <v>80</v>
      </c>
      <c r="B18" s="2">
        <f t="shared" si="0"/>
        <v>800</v>
      </c>
    </row>
    <row r="19" spans="1:2" x14ac:dyDescent="0.25">
      <c r="A19" s="1">
        <v>85</v>
      </c>
      <c r="B19" s="2">
        <f t="shared" si="0"/>
        <v>675</v>
      </c>
    </row>
    <row r="20" spans="1:2" x14ac:dyDescent="0.25">
      <c r="A20" s="1">
        <v>90</v>
      </c>
      <c r="B20" s="2">
        <f t="shared" si="0"/>
        <v>500</v>
      </c>
    </row>
    <row r="21" spans="1:2" x14ac:dyDescent="0.25">
      <c r="A21" s="1">
        <v>95</v>
      </c>
      <c r="B21" s="2">
        <f t="shared" si="0"/>
        <v>275</v>
      </c>
    </row>
    <row r="22" spans="1:2" x14ac:dyDescent="0.25">
      <c r="A22" s="1">
        <v>100</v>
      </c>
      <c r="B22" s="2">
        <f t="shared" si="0"/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>
      <selection activeCell="L20" sqref="L20"/>
    </sheetView>
  </sheetViews>
  <sheetFormatPr defaultRowHeight="15" x14ac:dyDescent="0.25"/>
  <cols>
    <col min="2" max="2" width="7.42578125" customWidth="1"/>
    <col min="3" max="3" width="24.42578125" customWidth="1"/>
  </cols>
  <sheetData>
    <row r="1" spans="1:3" x14ac:dyDescent="0.25">
      <c r="A1" s="10" t="s">
        <v>8</v>
      </c>
      <c r="B1" s="10"/>
      <c r="C1" s="10"/>
    </row>
    <row r="2" spans="1:3" x14ac:dyDescent="0.25">
      <c r="A2" s="1" t="s">
        <v>1</v>
      </c>
      <c r="B2" s="1" t="s">
        <v>5</v>
      </c>
      <c r="C2" s="1" t="s">
        <v>9</v>
      </c>
    </row>
    <row r="3" spans="1:3" x14ac:dyDescent="0.25">
      <c r="A3" s="1">
        <v>-4</v>
      </c>
      <c r="B3" s="6">
        <f>A3^4 / 8 - A3^2</f>
        <v>16</v>
      </c>
      <c r="C3" s="1"/>
    </row>
    <row r="4" spans="1:3" x14ac:dyDescent="0.25">
      <c r="A4" s="1">
        <v>-3.5</v>
      </c>
      <c r="B4" s="6">
        <f t="shared" ref="B4:B19" si="0">A4^4 / 8 - A4^2</f>
        <v>6.5078125</v>
      </c>
      <c r="C4" s="2" t="str">
        <f>IF(B3 &gt; B4, "Intervale ["&amp;A3&amp;"; "&amp;A4&amp;"] Mazeja", "Intervale ["&amp;A3&amp;"; "&amp;A4&amp;"] Dideja")</f>
        <v>Intervale [-4; -3,5] Mazeja</v>
      </c>
    </row>
    <row r="5" spans="1:3" x14ac:dyDescent="0.25">
      <c r="A5" s="1">
        <v>-3</v>
      </c>
      <c r="B5" s="6">
        <f t="shared" si="0"/>
        <v>1.125</v>
      </c>
      <c r="C5" s="2" t="str">
        <f t="shared" ref="C5:C19" si="1">IF(B4 &gt; B5, "Intervale ["&amp;A4&amp;"; "&amp;A5&amp;"] Mazeja", "Intervale ["&amp;A4&amp;"; "&amp;A5&amp;"] Dideja")</f>
        <v>Intervale [-3,5; -3] Mazeja</v>
      </c>
    </row>
    <row r="6" spans="1:3" x14ac:dyDescent="0.25">
      <c r="A6" s="1">
        <v>-2.5</v>
      </c>
      <c r="B6" s="6">
        <f t="shared" si="0"/>
        <v>-1.3671875</v>
      </c>
      <c r="C6" s="2" t="str">
        <f t="shared" si="1"/>
        <v>Intervale [-3; -2,5] Mazeja</v>
      </c>
    </row>
    <row r="7" spans="1:3" x14ac:dyDescent="0.25">
      <c r="A7" s="1">
        <v>-2</v>
      </c>
      <c r="B7" s="6">
        <f t="shared" si="0"/>
        <v>-2</v>
      </c>
      <c r="C7" s="2" t="str">
        <f t="shared" si="1"/>
        <v>Intervale [-2,5; -2] Mazeja</v>
      </c>
    </row>
    <row r="8" spans="1:3" x14ac:dyDescent="0.25">
      <c r="A8" s="1">
        <v>-1.5</v>
      </c>
      <c r="B8" s="6">
        <f t="shared" si="0"/>
        <v>-1.6171875</v>
      </c>
      <c r="C8" s="2" t="str">
        <f t="shared" si="1"/>
        <v>Intervale [-2; -1,5] Dideja</v>
      </c>
    </row>
    <row r="9" spans="1:3" x14ac:dyDescent="0.25">
      <c r="A9" s="1">
        <v>-1</v>
      </c>
      <c r="B9" s="6">
        <f t="shared" si="0"/>
        <v>-0.875</v>
      </c>
      <c r="C9" s="2" t="str">
        <f t="shared" si="1"/>
        <v>Intervale [-1,5; -1] Dideja</v>
      </c>
    </row>
    <row r="10" spans="1:3" x14ac:dyDescent="0.25">
      <c r="A10" s="1">
        <v>-0.5</v>
      </c>
      <c r="B10" s="6">
        <f t="shared" si="0"/>
        <v>-0.2421875</v>
      </c>
      <c r="C10" s="2" t="str">
        <f t="shared" si="1"/>
        <v>Intervale [-1; -0,5] Dideja</v>
      </c>
    </row>
    <row r="11" spans="1:3" x14ac:dyDescent="0.25">
      <c r="A11" s="1">
        <v>0</v>
      </c>
      <c r="B11" s="6">
        <f t="shared" si="0"/>
        <v>0</v>
      </c>
      <c r="C11" s="2" t="str">
        <f t="shared" si="1"/>
        <v>Intervale [-0,5; 0] Dideja</v>
      </c>
    </row>
    <row r="12" spans="1:3" x14ac:dyDescent="0.25">
      <c r="A12" s="1">
        <v>0.5</v>
      </c>
      <c r="B12" s="6">
        <f t="shared" si="0"/>
        <v>-0.2421875</v>
      </c>
      <c r="C12" s="2" t="str">
        <f t="shared" si="1"/>
        <v>Intervale [0; 0,5] Mazeja</v>
      </c>
    </row>
    <row r="13" spans="1:3" x14ac:dyDescent="0.25">
      <c r="A13" s="1">
        <v>1</v>
      </c>
      <c r="B13" s="6">
        <f t="shared" si="0"/>
        <v>-0.875</v>
      </c>
      <c r="C13" s="2" t="str">
        <f t="shared" si="1"/>
        <v>Intervale [0,5; 1] Mazeja</v>
      </c>
    </row>
    <row r="14" spans="1:3" x14ac:dyDescent="0.25">
      <c r="A14" s="1">
        <v>1.5</v>
      </c>
      <c r="B14" s="6">
        <f t="shared" si="0"/>
        <v>-1.6171875</v>
      </c>
      <c r="C14" s="2" t="str">
        <f t="shared" si="1"/>
        <v>Intervale [1; 1,5] Mazeja</v>
      </c>
    </row>
    <row r="15" spans="1:3" x14ac:dyDescent="0.25">
      <c r="A15" s="1">
        <v>2</v>
      </c>
      <c r="B15" s="6">
        <f t="shared" si="0"/>
        <v>-2</v>
      </c>
      <c r="C15" s="2" t="str">
        <f t="shared" si="1"/>
        <v>Intervale [1,5; 2] Mazeja</v>
      </c>
    </row>
    <row r="16" spans="1:3" x14ac:dyDescent="0.25">
      <c r="A16" s="1">
        <v>2.5</v>
      </c>
      <c r="B16" s="6">
        <f t="shared" si="0"/>
        <v>-1.3671875</v>
      </c>
      <c r="C16" s="2" t="str">
        <f t="shared" si="1"/>
        <v>Intervale [2; 2,5] Dideja</v>
      </c>
    </row>
    <row r="17" spans="1:3" x14ac:dyDescent="0.25">
      <c r="A17" s="1">
        <v>3</v>
      </c>
      <c r="B17" s="6">
        <f t="shared" si="0"/>
        <v>1.125</v>
      </c>
      <c r="C17" s="2" t="str">
        <f t="shared" si="1"/>
        <v>Intervale [2,5; 3] Dideja</v>
      </c>
    </row>
    <row r="18" spans="1:3" x14ac:dyDescent="0.25">
      <c r="A18" s="1">
        <v>3.5</v>
      </c>
      <c r="B18" s="6">
        <f t="shared" si="0"/>
        <v>6.5078125</v>
      </c>
      <c r="C18" s="2" t="str">
        <f t="shared" si="1"/>
        <v>Intervale [3; 3,5] Dideja</v>
      </c>
    </row>
    <row r="19" spans="1:3" x14ac:dyDescent="0.25">
      <c r="A19" s="1">
        <v>4</v>
      </c>
      <c r="B19" s="6">
        <f t="shared" si="0"/>
        <v>16</v>
      </c>
      <c r="C19" s="2" t="str">
        <f t="shared" si="1"/>
        <v>Intervale [3,5; 4] Dideja</v>
      </c>
    </row>
  </sheetData>
  <mergeCells count="1">
    <mergeCell ref="A1:C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A3" sqref="A3:D12"/>
    </sheetView>
  </sheetViews>
  <sheetFormatPr defaultRowHeight="15" x14ac:dyDescent="0.25"/>
  <cols>
    <col min="1" max="1" width="12.140625" customWidth="1"/>
    <col min="3" max="3" width="14.28515625" customWidth="1"/>
    <col min="4" max="4" width="15.7109375" customWidth="1"/>
  </cols>
  <sheetData>
    <row r="1" spans="1:4" x14ac:dyDescent="0.25">
      <c r="A1" s="10" t="s">
        <v>11</v>
      </c>
      <c r="B1" s="10"/>
      <c r="C1" s="10"/>
      <c r="D1" s="10"/>
    </row>
    <row r="2" spans="1:4" x14ac:dyDescent="0.25">
      <c r="A2" s="2" t="s">
        <v>12</v>
      </c>
      <c r="B2" s="2" t="s">
        <v>13</v>
      </c>
      <c r="C2" s="2" t="s">
        <v>14</v>
      </c>
      <c r="D2" s="2" t="s">
        <v>15</v>
      </c>
    </row>
    <row r="3" spans="1:4" x14ac:dyDescent="0.25">
      <c r="A3" s="1" t="s">
        <v>16</v>
      </c>
      <c r="B3" s="1" t="s">
        <v>26</v>
      </c>
      <c r="C3" s="1">
        <v>1</v>
      </c>
      <c r="D3" s="1">
        <v>1</v>
      </c>
    </row>
    <row r="4" spans="1:4" x14ac:dyDescent="0.25">
      <c r="A4" s="1" t="s">
        <v>24</v>
      </c>
      <c r="B4" s="1" t="s">
        <v>34</v>
      </c>
      <c r="C4" s="1">
        <v>238</v>
      </c>
      <c r="D4" s="1">
        <v>92</v>
      </c>
    </row>
    <row r="5" spans="1:4" x14ac:dyDescent="0.25">
      <c r="A5" s="1" t="s">
        <v>25</v>
      </c>
      <c r="B5" s="1" t="s">
        <v>33</v>
      </c>
      <c r="C5" s="1">
        <v>207</v>
      </c>
      <c r="D5" s="1">
        <v>82</v>
      </c>
    </row>
    <row r="6" spans="1:4" x14ac:dyDescent="0.25">
      <c r="A6" s="1" t="s">
        <v>22</v>
      </c>
      <c r="B6" s="1" t="s">
        <v>31</v>
      </c>
      <c r="C6" s="1">
        <v>108</v>
      </c>
      <c r="D6" s="1">
        <v>47</v>
      </c>
    </row>
    <row r="7" spans="1:4" x14ac:dyDescent="0.25">
      <c r="A7" s="1" t="s">
        <v>19</v>
      </c>
      <c r="B7" s="1" t="s">
        <v>28</v>
      </c>
      <c r="C7" s="1">
        <v>23</v>
      </c>
      <c r="D7" s="1">
        <v>11</v>
      </c>
    </row>
    <row r="8" spans="1:4" x14ac:dyDescent="0.25">
      <c r="A8" s="1" t="s">
        <v>21</v>
      </c>
      <c r="B8" s="1" t="s">
        <v>30</v>
      </c>
      <c r="C8" s="1">
        <v>46</v>
      </c>
      <c r="D8" s="1">
        <v>26</v>
      </c>
    </row>
    <row r="9" spans="1:4" x14ac:dyDescent="0.25">
      <c r="A9" s="1" t="s">
        <v>18</v>
      </c>
      <c r="B9" s="1" t="s">
        <v>27</v>
      </c>
      <c r="C9" s="1">
        <v>16</v>
      </c>
      <c r="D9" s="1">
        <v>8</v>
      </c>
    </row>
    <row r="10" spans="1:4" x14ac:dyDescent="0.25">
      <c r="A10" s="1" t="s">
        <v>20</v>
      </c>
      <c r="B10" s="1" t="s">
        <v>29</v>
      </c>
      <c r="C10" s="1">
        <v>35</v>
      </c>
      <c r="D10" s="1">
        <v>17</v>
      </c>
    </row>
    <row r="11" spans="1:4" x14ac:dyDescent="0.25">
      <c r="A11" s="1" t="s">
        <v>23</v>
      </c>
      <c r="B11" s="1" t="s">
        <v>32</v>
      </c>
      <c r="C11" s="1">
        <v>197</v>
      </c>
      <c r="D11" s="1">
        <v>79</v>
      </c>
    </row>
    <row r="12" spans="1:4" x14ac:dyDescent="0.25">
      <c r="A12" s="1" t="s">
        <v>17</v>
      </c>
      <c r="B12" s="1" t="s">
        <v>10</v>
      </c>
      <c r="C12" s="1">
        <v>12</v>
      </c>
      <c r="D12" s="1">
        <v>6</v>
      </c>
    </row>
  </sheetData>
  <sortState ref="A3:D12">
    <sortCondition descending="1" ref="A3:A12"/>
    <sortCondition ref="B3:B12"/>
  </sortState>
  <mergeCells count="1">
    <mergeCell ref="A1:D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abSelected="1" workbookViewId="0">
      <selection activeCell="G16" sqref="G16"/>
    </sheetView>
  </sheetViews>
  <sheetFormatPr defaultRowHeight="15" x14ac:dyDescent="0.25"/>
  <cols>
    <col min="1" max="1" width="22" customWidth="1"/>
    <col min="3" max="3" width="18.7109375" customWidth="1"/>
    <col min="4" max="4" width="14.7109375" customWidth="1"/>
    <col min="5" max="5" width="25.42578125" customWidth="1"/>
    <col min="6" max="6" width="20.7109375" customWidth="1"/>
    <col min="7" max="7" width="25.42578125" customWidth="1"/>
  </cols>
  <sheetData>
    <row r="1" spans="1:7" x14ac:dyDescent="0.25">
      <c r="A1" s="10" t="s">
        <v>35</v>
      </c>
      <c r="B1" s="10"/>
      <c r="C1" s="10"/>
      <c r="D1" s="10"/>
    </row>
    <row r="2" spans="1:7" x14ac:dyDescent="0.25">
      <c r="A2" s="3" t="s">
        <v>36</v>
      </c>
      <c r="B2" s="3" t="s">
        <v>37</v>
      </c>
      <c r="C2" s="3" t="s">
        <v>38</v>
      </c>
      <c r="D2" s="3" t="s">
        <v>39</v>
      </c>
      <c r="E2" s="3" t="s">
        <v>78</v>
      </c>
      <c r="F2" s="2" t="s">
        <v>79</v>
      </c>
      <c r="G2" s="2" t="s">
        <v>80</v>
      </c>
    </row>
    <row r="3" spans="1:7" x14ac:dyDescent="0.25">
      <c r="A3" s="1" t="s">
        <v>40</v>
      </c>
      <c r="B3" s="1" t="s">
        <v>52</v>
      </c>
      <c r="C3" s="1" t="s">
        <v>54</v>
      </c>
      <c r="D3" s="1" t="s">
        <v>55</v>
      </c>
      <c r="E3" s="7" t="str">
        <f>IF(AND($C3 = "Taip",$D3="Taip"), "Patinka abi", " ")</f>
        <v xml:space="preserve"> </v>
      </c>
      <c r="F3" s="7" t="str">
        <f>IF(AND($C3 = "Taip",$D3="Ne"), "Patinka mat.", " ")</f>
        <v>Patinka mat.</v>
      </c>
      <c r="G3" s="7" t="str">
        <f>IF(AND($C3 = "Ne",$D3="Taip"), "Patinka fizika", " ")</f>
        <v xml:space="preserve"> </v>
      </c>
    </row>
    <row r="4" spans="1:7" x14ac:dyDescent="0.25">
      <c r="A4" s="1" t="s">
        <v>41</v>
      </c>
      <c r="B4" s="1" t="s">
        <v>52</v>
      </c>
      <c r="C4" s="1" t="s">
        <v>54</v>
      </c>
      <c r="D4" s="1" t="s">
        <v>54</v>
      </c>
      <c r="E4" s="7" t="str">
        <f t="shared" ref="E4:E14" si="0">IF(AND($C4 = "Taip",$D4="Taip"), "Patinka abi", " ")</f>
        <v>Patinka abi</v>
      </c>
      <c r="F4" s="7" t="str">
        <f t="shared" ref="F4:F14" si="1">IF(AND($C4 = "Taip",$D4="Ne"), "Patinka mat.", " ")</f>
        <v xml:space="preserve"> </v>
      </c>
      <c r="G4" s="7" t="str">
        <f t="shared" ref="G4:G14" si="2">IF(AND($C4 = "Ne",$D4="Taip"), "Patinka fizika", " ")</f>
        <v xml:space="preserve"> </v>
      </c>
    </row>
    <row r="5" spans="1:7" x14ac:dyDescent="0.25">
      <c r="A5" s="1" t="s">
        <v>42</v>
      </c>
      <c r="B5" s="1" t="s">
        <v>53</v>
      </c>
      <c r="C5" s="1" t="s">
        <v>55</v>
      </c>
      <c r="D5" s="1" t="s">
        <v>54</v>
      </c>
      <c r="E5" s="7" t="str">
        <f t="shared" si="0"/>
        <v xml:space="preserve"> </v>
      </c>
      <c r="F5" s="7" t="str">
        <f t="shared" si="1"/>
        <v xml:space="preserve"> </v>
      </c>
      <c r="G5" s="7" t="str">
        <f t="shared" si="2"/>
        <v>Patinka fizika</v>
      </c>
    </row>
    <row r="6" spans="1:7" x14ac:dyDescent="0.25">
      <c r="A6" s="1" t="s">
        <v>43</v>
      </c>
      <c r="B6" s="1" t="s">
        <v>53</v>
      </c>
      <c r="C6" s="1" t="s">
        <v>54</v>
      </c>
      <c r="D6" s="1" t="s">
        <v>54</v>
      </c>
      <c r="E6" s="7" t="str">
        <f t="shared" si="0"/>
        <v>Patinka abi</v>
      </c>
      <c r="F6" s="7" t="str">
        <f t="shared" si="1"/>
        <v xml:space="preserve"> </v>
      </c>
      <c r="G6" s="7" t="str">
        <f t="shared" si="2"/>
        <v xml:space="preserve"> </v>
      </c>
    </row>
    <row r="7" spans="1:7" x14ac:dyDescent="0.25">
      <c r="A7" s="1" t="s">
        <v>44</v>
      </c>
      <c r="B7" s="1" t="s">
        <v>53</v>
      </c>
      <c r="C7" s="1" t="s">
        <v>54</v>
      </c>
      <c r="D7" s="1" t="s">
        <v>55</v>
      </c>
      <c r="E7" s="7" t="str">
        <f t="shared" si="0"/>
        <v xml:space="preserve"> </v>
      </c>
      <c r="F7" s="7" t="str">
        <f t="shared" si="1"/>
        <v>Patinka mat.</v>
      </c>
      <c r="G7" s="7" t="str">
        <f t="shared" si="2"/>
        <v xml:space="preserve"> </v>
      </c>
    </row>
    <row r="8" spans="1:7" x14ac:dyDescent="0.25">
      <c r="A8" s="1" t="s">
        <v>45</v>
      </c>
      <c r="B8" s="1" t="s">
        <v>52</v>
      </c>
      <c r="C8" s="1" t="s">
        <v>55</v>
      </c>
      <c r="D8" s="1" t="s">
        <v>55</v>
      </c>
      <c r="E8" s="7" t="str">
        <f t="shared" si="0"/>
        <v xml:space="preserve"> </v>
      </c>
      <c r="F8" s="7" t="str">
        <f t="shared" si="1"/>
        <v xml:space="preserve"> </v>
      </c>
      <c r="G8" s="7" t="str">
        <f t="shared" si="2"/>
        <v xml:space="preserve"> </v>
      </c>
    </row>
    <row r="9" spans="1:7" x14ac:dyDescent="0.25">
      <c r="A9" s="1" t="s">
        <v>46</v>
      </c>
      <c r="B9" s="1" t="s">
        <v>53</v>
      </c>
      <c r="C9" s="1" t="s">
        <v>54</v>
      </c>
      <c r="D9" s="1" t="s">
        <v>54</v>
      </c>
      <c r="E9" s="7" t="str">
        <f t="shared" si="0"/>
        <v>Patinka abi</v>
      </c>
      <c r="F9" s="7" t="str">
        <f t="shared" si="1"/>
        <v xml:space="preserve"> </v>
      </c>
      <c r="G9" s="7" t="str">
        <f t="shared" si="2"/>
        <v xml:space="preserve"> </v>
      </c>
    </row>
    <row r="10" spans="1:7" x14ac:dyDescent="0.25">
      <c r="A10" s="1" t="s">
        <v>47</v>
      </c>
      <c r="B10" s="1" t="s">
        <v>52</v>
      </c>
      <c r="C10" s="1" t="s">
        <v>55</v>
      </c>
      <c r="D10" s="1" t="s">
        <v>55</v>
      </c>
      <c r="E10" s="7" t="str">
        <f t="shared" si="0"/>
        <v xml:space="preserve"> </v>
      </c>
      <c r="F10" s="7" t="str">
        <f t="shared" si="1"/>
        <v xml:space="preserve"> </v>
      </c>
      <c r="G10" s="7" t="str">
        <f t="shared" si="2"/>
        <v xml:space="preserve"> </v>
      </c>
    </row>
    <row r="11" spans="1:7" x14ac:dyDescent="0.25">
      <c r="A11" s="1" t="s">
        <v>48</v>
      </c>
      <c r="B11" s="1" t="s">
        <v>53</v>
      </c>
      <c r="C11" s="1" t="s">
        <v>54</v>
      </c>
      <c r="D11" s="1" t="s">
        <v>55</v>
      </c>
      <c r="E11" s="7" t="str">
        <f t="shared" si="0"/>
        <v xml:space="preserve"> </v>
      </c>
      <c r="F11" s="7" t="str">
        <f t="shared" si="1"/>
        <v>Patinka mat.</v>
      </c>
      <c r="G11" s="7" t="str">
        <f t="shared" si="2"/>
        <v xml:space="preserve"> </v>
      </c>
    </row>
    <row r="12" spans="1:7" x14ac:dyDescent="0.25">
      <c r="A12" s="1" t="s">
        <v>49</v>
      </c>
      <c r="B12" s="1" t="s">
        <v>52</v>
      </c>
      <c r="C12" s="1" t="s">
        <v>54</v>
      </c>
      <c r="D12" s="1" t="s">
        <v>55</v>
      </c>
      <c r="E12" s="7" t="str">
        <f t="shared" si="0"/>
        <v xml:space="preserve"> </v>
      </c>
      <c r="F12" s="7" t="str">
        <f t="shared" si="1"/>
        <v>Patinka mat.</v>
      </c>
      <c r="G12" s="7" t="str">
        <f t="shared" si="2"/>
        <v xml:space="preserve"> </v>
      </c>
    </row>
    <row r="13" spans="1:7" x14ac:dyDescent="0.25">
      <c r="A13" s="1" t="s">
        <v>50</v>
      </c>
      <c r="B13" s="1" t="s">
        <v>52</v>
      </c>
      <c r="C13" s="1" t="s">
        <v>54</v>
      </c>
      <c r="D13" s="1" t="s">
        <v>54</v>
      </c>
      <c r="E13" s="7" t="str">
        <f t="shared" si="0"/>
        <v>Patinka abi</v>
      </c>
      <c r="F13" s="7" t="str">
        <f t="shared" si="1"/>
        <v xml:space="preserve"> </v>
      </c>
      <c r="G13" s="7" t="str">
        <f t="shared" si="2"/>
        <v xml:space="preserve"> </v>
      </c>
    </row>
    <row r="14" spans="1:7" x14ac:dyDescent="0.25">
      <c r="A14" s="1" t="s">
        <v>51</v>
      </c>
      <c r="B14" s="1" t="s">
        <v>53</v>
      </c>
      <c r="C14" s="1" t="s">
        <v>55</v>
      </c>
      <c r="D14" s="1" t="s">
        <v>54</v>
      </c>
      <c r="E14" s="7" t="str">
        <f t="shared" si="0"/>
        <v xml:space="preserve"> </v>
      </c>
      <c r="F14" s="7" t="str">
        <f t="shared" si="1"/>
        <v xml:space="preserve"> </v>
      </c>
      <c r="G14" s="7" t="str">
        <f t="shared" si="2"/>
        <v>Patinka fizika</v>
      </c>
    </row>
    <row r="15" spans="1:7" x14ac:dyDescent="0.25">
      <c r="A15" s="7">
        <f>COUNTIF(A3:A14, "*")</f>
        <v>12</v>
      </c>
      <c r="B15" s="7">
        <f>COUNTIF(B3:B14, "Vyr")</f>
        <v>6</v>
      </c>
      <c r="C15" s="7">
        <f>COUNTIF(C3:C14,"Taip")</f>
        <v>8</v>
      </c>
      <c r="D15" s="7">
        <f>COUNTIF(D3:D14,"Taip")</f>
        <v>6</v>
      </c>
      <c r="E15" s="7">
        <f>COUNTIF(E3:E14, "Patinka abi")</f>
        <v>4</v>
      </c>
      <c r="F15" s="7">
        <f>COUNTIF(F3:F14, "Patinka mat.")</f>
        <v>4</v>
      </c>
      <c r="G15" s="7">
        <f>COUNTIF(G3:G14, "Patinka fizika")</f>
        <v>2</v>
      </c>
    </row>
  </sheetData>
  <mergeCells count="1">
    <mergeCell ref="A1:D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B14" sqref="B14"/>
    </sheetView>
  </sheetViews>
  <sheetFormatPr defaultRowHeight="15" x14ac:dyDescent="0.25"/>
  <cols>
    <col min="3" max="3" width="12.28515625" customWidth="1"/>
  </cols>
  <sheetData>
    <row r="1" spans="1:3" x14ac:dyDescent="0.25">
      <c r="A1" s="10" t="s">
        <v>56</v>
      </c>
      <c r="B1" s="10"/>
      <c r="C1" s="10"/>
    </row>
    <row r="2" spans="1:3" ht="45" customHeight="1" x14ac:dyDescent="0.25">
      <c r="A2" s="5" t="s">
        <v>57</v>
      </c>
      <c r="B2" s="5" t="s">
        <v>58</v>
      </c>
      <c r="C2" s="4" t="s">
        <v>59</v>
      </c>
    </row>
    <row r="3" spans="1:3" x14ac:dyDescent="0.25">
      <c r="A3" s="1">
        <v>3</v>
      </c>
      <c r="B3" s="1">
        <v>1</v>
      </c>
      <c r="C3" s="2">
        <f xml:space="preserve"> A3*B3</f>
        <v>3</v>
      </c>
    </row>
    <row r="4" spans="1:3" x14ac:dyDescent="0.25">
      <c r="A4" s="1">
        <v>4</v>
      </c>
      <c r="B4" s="1">
        <v>2</v>
      </c>
      <c r="C4" s="2">
        <f t="shared" ref="C4:C10" si="0" xml:space="preserve"> A4*B4</f>
        <v>8</v>
      </c>
    </row>
    <row r="5" spans="1:3" x14ac:dyDescent="0.25">
      <c r="A5" s="1">
        <v>5</v>
      </c>
      <c r="B5" s="1">
        <v>3</v>
      </c>
      <c r="C5" s="2">
        <f t="shared" si="0"/>
        <v>15</v>
      </c>
    </row>
    <row r="6" spans="1:3" x14ac:dyDescent="0.25">
      <c r="A6" s="1">
        <v>6</v>
      </c>
      <c r="B6" s="1">
        <v>5</v>
      </c>
      <c r="C6" s="2">
        <f t="shared" si="0"/>
        <v>30</v>
      </c>
    </row>
    <row r="7" spans="1:3" x14ac:dyDescent="0.25">
      <c r="A7" s="1">
        <v>7</v>
      </c>
      <c r="B7" s="1">
        <v>6</v>
      </c>
      <c r="C7" s="2">
        <f t="shared" si="0"/>
        <v>42</v>
      </c>
    </row>
    <row r="8" spans="1:3" x14ac:dyDescent="0.25">
      <c r="A8" s="1">
        <v>8</v>
      </c>
      <c r="B8" s="1">
        <v>7</v>
      </c>
      <c r="C8" s="2">
        <f t="shared" si="0"/>
        <v>56</v>
      </c>
    </row>
    <row r="9" spans="1:3" x14ac:dyDescent="0.25">
      <c r="A9" s="1">
        <v>9</v>
      </c>
      <c r="B9" s="1">
        <v>4</v>
      </c>
      <c r="C9" s="2">
        <f t="shared" si="0"/>
        <v>36</v>
      </c>
    </row>
    <row r="10" spans="1:3" x14ac:dyDescent="0.25">
      <c r="A10" s="1">
        <v>10</v>
      </c>
      <c r="B10" s="1">
        <v>2</v>
      </c>
      <c r="C10" s="2">
        <f t="shared" si="0"/>
        <v>20</v>
      </c>
    </row>
    <row r="11" spans="1:3" ht="42" customHeight="1" x14ac:dyDescent="0.25">
      <c r="A11" s="1"/>
      <c r="B11" s="8">
        <f>SUM(B3:B10)</f>
        <v>30</v>
      </c>
      <c r="C11" s="4" t="s">
        <v>60</v>
      </c>
    </row>
    <row r="12" spans="1:3" ht="39" customHeight="1" x14ac:dyDescent="0.25">
      <c r="A12" s="4" t="s">
        <v>61</v>
      </c>
      <c r="B12" s="8">
        <f xml:space="preserve"> SUM(C3:C10)/B11</f>
        <v>7</v>
      </c>
      <c r="C12" s="1"/>
    </row>
    <row r="13" spans="1:3" ht="50.25" customHeight="1" x14ac:dyDescent="0.25">
      <c r="A13" s="1"/>
      <c r="B13" s="3">
        <f>SUM(B9:B10)</f>
        <v>6</v>
      </c>
      <c r="C13" s="4" t="s">
        <v>62</v>
      </c>
    </row>
    <row r="14" spans="1:3" ht="54.75" customHeight="1" x14ac:dyDescent="0.25">
      <c r="A14" s="1"/>
      <c r="B14" s="9">
        <f xml:space="preserve"> B13/B11</f>
        <v>0.2</v>
      </c>
      <c r="C14" s="4" t="s">
        <v>62</v>
      </c>
    </row>
  </sheetData>
  <mergeCells count="1">
    <mergeCell ref="A1:C1"/>
  </mergeCells>
  <pageMargins left="0.7" right="0.7" top="0.75" bottom="0.75" header="0.3" footer="0.3"/>
  <ignoredErrors>
    <ignoredError sqref="B13" formulaRange="1"/>
  </ignoredError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topLeftCell="A7" workbookViewId="0">
      <selection activeCell="B30" sqref="B30"/>
    </sheetView>
  </sheetViews>
  <sheetFormatPr defaultRowHeight="15" x14ac:dyDescent="0.25"/>
  <cols>
    <col min="1" max="1" width="15" customWidth="1"/>
    <col min="2" max="2" width="16.42578125" customWidth="1"/>
    <col min="3" max="3" width="18" customWidth="1"/>
  </cols>
  <sheetData>
    <row r="1" spans="1:3" ht="39.75" customHeight="1" x14ac:dyDescent="0.25">
      <c r="A1" s="11" t="s">
        <v>63</v>
      </c>
      <c r="B1" s="11"/>
      <c r="C1" s="11"/>
    </row>
    <row r="2" spans="1:3" x14ac:dyDescent="0.25">
      <c r="A2" s="1" t="s">
        <v>64</v>
      </c>
      <c r="B2" s="1" t="s">
        <v>65</v>
      </c>
      <c r="C2" s="1" t="s">
        <v>66</v>
      </c>
    </row>
    <row r="3" spans="1:3" x14ac:dyDescent="0.25">
      <c r="A3" s="12" t="s">
        <v>67</v>
      </c>
      <c r="B3" s="1" t="s">
        <v>71</v>
      </c>
      <c r="C3" s="1">
        <v>4</v>
      </c>
    </row>
    <row r="4" spans="1:3" x14ac:dyDescent="0.25">
      <c r="A4" s="13"/>
      <c r="B4" s="1" t="s">
        <v>72</v>
      </c>
      <c r="C4" s="1">
        <v>3</v>
      </c>
    </row>
    <row r="5" spans="1:3" x14ac:dyDescent="0.25">
      <c r="A5" s="13"/>
      <c r="B5" s="1" t="s">
        <v>73</v>
      </c>
      <c r="C5" s="1">
        <v>1</v>
      </c>
    </row>
    <row r="6" spans="1:3" x14ac:dyDescent="0.25">
      <c r="A6" s="13"/>
      <c r="B6" s="1" t="s">
        <v>74</v>
      </c>
      <c r="C6" s="1">
        <v>2</v>
      </c>
    </row>
    <row r="7" spans="1:3" x14ac:dyDescent="0.25">
      <c r="A7" s="14"/>
      <c r="B7" s="1" t="s">
        <v>75</v>
      </c>
      <c r="C7" s="1">
        <v>2</v>
      </c>
    </row>
    <row r="8" spans="1:3" x14ac:dyDescent="0.25">
      <c r="A8" s="12" t="s">
        <v>68</v>
      </c>
      <c r="B8" s="1" t="s">
        <v>71</v>
      </c>
      <c r="C8" s="1">
        <v>4</v>
      </c>
    </row>
    <row r="9" spans="1:3" x14ac:dyDescent="0.25">
      <c r="A9" s="13"/>
      <c r="B9" s="1" t="s">
        <v>72</v>
      </c>
      <c r="C9" s="1">
        <v>3</v>
      </c>
    </row>
    <row r="10" spans="1:3" x14ac:dyDescent="0.25">
      <c r="A10" s="13"/>
      <c r="B10" s="1" t="s">
        <v>73</v>
      </c>
      <c r="C10" s="1">
        <v>1</v>
      </c>
    </row>
    <row r="11" spans="1:3" x14ac:dyDescent="0.25">
      <c r="A11" s="13"/>
      <c r="B11" s="1" t="s">
        <v>74</v>
      </c>
      <c r="C11" s="1">
        <v>2</v>
      </c>
    </row>
    <row r="12" spans="1:3" x14ac:dyDescent="0.25">
      <c r="A12" s="14"/>
      <c r="B12" s="1" t="s">
        <v>75</v>
      </c>
      <c r="C12" s="1">
        <v>2</v>
      </c>
    </row>
    <row r="13" spans="1:3" x14ac:dyDescent="0.25">
      <c r="A13" s="12" t="s">
        <v>69</v>
      </c>
      <c r="B13" s="1" t="s">
        <v>71</v>
      </c>
      <c r="C13" s="1">
        <v>2</v>
      </c>
    </row>
    <row r="14" spans="1:3" x14ac:dyDescent="0.25">
      <c r="A14" s="13"/>
      <c r="B14" s="1" t="s">
        <v>72</v>
      </c>
      <c r="C14" s="1">
        <v>2</v>
      </c>
    </row>
    <row r="15" spans="1:3" x14ac:dyDescent="0.25">
      <c r="A15" s="13"/>
      <c r="B15" s="1" t="s">
        <v>73</v>
      </c>
      <c r="C15" s="1">
        <v>4</v>
      </c>
    </row>
    <row r="16" spans="1:3" x14ac:dyDescent="0.25">
      <c r="A16" s="13"/>
      <c r="B16" s="1" t="s">
        <v>74</v>
      </c>
      <c r="C16" s="1">
        <v>4</v>
      </c>
    </row>
    <row r="17" spans="1:3" x14ac:dyDescent="0.25">
      <c r="A17" s="14"/>
      <c r="B17" s="1" t="s">
        <v>75</v>
      </c>
      <c r="C17" s="1">
        <v>3</v>
      </c>
    </row>
    <row r="18" spans="1:3" x14ac:dyDescent="0.25">
      <c r="A18" s="12" t="s">
        <v>70</v>
      </c>
      <c r="B18" s="1" t="s">
        <v>71</v>
      </c>
      <c r="C18" s="1">
        <v>1</v>
      </c>
    </row>
    <row r="19" spans="1:3" x14ac:dyDescent="0.25">
      <c r="A19" s="13"/>
      <c r="B19" s="1" t="s">
        <v>72</v>
      </c>
      <c r="C19" s="1">
        <v>2</v>
      </c>
    </row>
    <row r="20" spans="1:3" x14ac:dyDescent="0.25">
      <c r="A20" s="13"/>
      <c r="B20" s="1" t="s">
        <v>73</v>
      </c>
      <c r="C20" s="1">
        <v>2</v>
      </c>
    </row>
    <row r="21" spans="1:3" x14ac:dyDescent="0.25">
      <c r="A21" s="13"/>
      <c r="B21" s="1" t="s">
        <v>74</v>
      </c>
      <c r="C21" s="1">
        <v>1</v>
      </c>
    </row>
    <row r="22" spans="1:3" x14ac:dyDescent="0.25">
      <c r="A22" s="14"/>
      <c r="B22" s="1" t="s">
        <v>75</v>
      </c>
      <c r="C22" s="1">
        <v>2</v>
      </c>
    </row>
    <row r="24" spans="1:3" x14ac:dyDescent="0.25">
      <c r="A24" s="1" t="s">
        <v>71</v>
      </c>
      <c r="B24" s="2">
        <f>SUMIF($B$3:$B$22, "Anglu", $C$3:$C$22)</f>
        <v>11</v>
      </c>
      <c r="C24" s="1" t="s">
        <v>77</v>
      </c>
    </row>
    <row r="25" spans="1:3" x14ac:dyDescent="0.25">
      <c r="A25" s="1" t="s">
        <v>72</v>
      </c>
      <c r="B25" s="2">
        <f>SUMIF($B$3:$B$22, "Vokieciu", $C$3:$C$22)</f>
        <v>10</v>
      </c>
      <c r="C25" s="1" t="s">
        <v>77</v>
      </c>
    </row>
    <row r="26" spans="1:3" x14ac:dyDescent="0.25">
      <c r="A26" s="1" t="s">
        <v>73</v>
      </c>
      <c r="B26" s="2">
        <f>SUMIF($B$3:$B$22, "Prancuzu", $C$3:$C$22)</f>
        <v>8</v>
      </c>
      <c r="C26" s="1" t="s">
        <v>77</v>
      </c>
    </row>
    <row r="27" spans="1:3" x14ac:dyDescent="0.25">
      <c r="A27" s="1" t="s">
        <v>74</v>
      </c>
      <c r="B27" s="2">
        <f>SUMIF($B$3:$B$22, "Rusu", $C$3:$C$22)</f>
        <v>9</v>
      </c>
      <c r="C27" s="1" t="s">
        <v>77</v>
      </c>
    </row>
    <row r="28" spans="1:3" x14ac:dyDescent="0.25">
      <c r="A28" s="1" t="s">
        <v>75</v>
      </c>
      <c r="B28" s="2">
        <f>SUMIF($B$3:$B$22, "Ispanu", $C$3:$C$22)</f>
        <v>9</v>
      </c>
      <c r="C28" s="1" t="s">
        <v>77</v>
      </c>
    </row>
    <row r="29" spans="1:3" x14ac:dyDescent="0.25">
      <c r="A29" s="1" t="s">
        <v>76</v>
      </c>
      <c r="B29" s="2">
        <f>SUM(B24:B28)</f>
        <v>47</v>
      </c>
      <c r="C29" s="1" t="s">
        <v>77</v>
      </c>
    </row>
  </sheetData>
  <mergeCells count="5">
    <mergeCell ref="A1:C1"/>
    <mergeCell ref="A3:A7"/>
    <mergeCell ref="A8:A12"/>
    <mergeCell ref="A13:A17"/>
    <mergeCell ref="A18:A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Darbalapiai</vt:lpstr>
      </vt:variant>
      <vt:variant>
        <vt:i4>7</vt:i4>
      </vt:variant>
    </vt:vector>
  </HeadingPairs>
  <TitlesOfParts>
    <vt:vector size="7" baseType="lpstr">
      <vt:lpstr>Lapas1</vt:lpstr>
      <vt:lpstr>uzd4</vt:lpstr>
      <vt:lpstr>Lapas3</vt:lpstr>
      <vt:lpstr>Branduoliu</vt:lpstr>
      <vt:lpstr>Apklausa</vt:lpstr>
      <vt:lpstr>Kontrolinis</vt:lpstr>
      <vt:lpstr>Uzsienio kalbos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2024-01-11T11:51:33Z</dcterms:created>
  <dcterms:modified xsi:type="dcterms:W3CDTF">2024-01-15T12:26:33Z</dcterms:modified>
</cp:coreProperties>
</file>