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 IT c\"/>
    </mc:Choice>
  </mc:AlternateContent>
  <xr:revisionPtr revIDLastSave="0" documentId="13_ncr:1_{3FF8DAC7-B44B-48D6-9322-74D98EF7CA7A}" xr6:coauthVersionLast="47" xr6:coauthVersionMax="47" xr10:uidLastSave="{00000000-0000-0000-0000-000000000000}"/>
  <bookViews>
    <workbookView xWindow="3000" yWindow="3000" windowWidth="17232" windowHeight="8880" xr2:uid="{4F441BF1-8E50-48DA-A483-A8BC3DB2A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G5" i="1"/>
  <c r="F6" i="1"/>
  <c r="G6" i="1" s="1"/>
  <c r="I6" i="1" s="1"/>
  <c r="F5" i="1"/>
  <c r="I5" i="1" s="1"/>
  <c r="I7" i="1"/>
  <c r="I8" i="1"/>
  <c r="I9" i="1"/>
  <c r="H6" i="1"/>
  <c r="H8" i="1"/>
  <c r="H9" i="1"/>
  <c r="H5" i="1"/>
  <c r="G7" i="1"/>
  <c r="G8" i="1"/>
  <c r="G9" i="1"/>
  <c r="F7" i="1"/>
  <c r="F8" i="1"/>
  <c r="F9" i="1"/>
  <c r="D5" i="1" a="1"/>
  <c r="D5" i="1" s="1"/>
  <c r="I13" i="1" l="1"/>
  <c r="I11" i="1"/>
  <c r="I12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<sst xmlns="http://schemas.openxmlformats.org/spreadsheetml/2006/main" count="36" uniqueCount="26">
  <si>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NAMA PENYEWA</t>
  </si>
  <si>
    <t>KODE KAMAR</t>
  </si>
  <si>
    <t>JENIS KAMAR</t>
  </si>
  <si>
    <t>LAMA INAP</t>
  </si>
  <si>
    <t>TARIF / MALAM</t>
  </si>
  <si>
    <t>BIAYA INAP</t>
  </si>
  <si>
    <t>DISCOUNT</t>
  </si>
  <si>
    <t>JUMLAH BAYAR</t>
  </si>
  <si>
    <t>ASEP MUBAROK</t>
  </si>
  <si>
    <t>BUDI SANTOSO</t>
  </si>
  <si>
    <t xml:space="preserve">ERNI </t>
  </si>
  <si>
    <t>PUTRI</t>
  </si>
  <si>
    <t>GUNAWAN</t>
  </si>
  <si>
    <t>L</t>
  </si>
  <si>
    <t>V</t>
  </si>
  <si>
    <t>E</t>
  </si>
  <si>
    <t>NO</t>
  </si>
  <si>
    <t>TOTAL BAYAR</t>
  </si>
  <si>
    <t>RATA-RATA</t>
  </si>
  <si>
    <t>BAYAR TERTINGGI</t>
  </si>
  <si>
    <t>BAYAR TERENDAH</t>
  </si>
  <si>
    <t>EKONOMIS</t>
  </si>
  <si>
    <t>LUX</t>
  </si>
  <si>
    <t>VIP</t>
  </si>
  <si>
    <t>TARIF/MALAM</t>
  </si>
  <si>
    <t>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</si>
</sst>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Rp&quot;#,##0;\-&quot;Rp&quot;#,##0"/>
    <numFmt numFmtId="7" formatCode="&quot;Rp&quot;#,##0.00;\-&quot;Rp&quot;#,##0.00"/>
    <numFmt numFmtId="44" formatCode="_-&quot;Rp&quot;* #,##0.00_-;\-&quot;Rp&quot;* #,##0.00_-;_-&quot;Rp&quot;* &quot;-&quot;??_-;_-@_-"/>
    <numFmt numFmtId="164" formatCode="&quot;Rp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7" fontId="0" fillId="0" borderId="1" xfId="0" applyNumberFormat="1" applyBorder="1" applyAlignment="1">
      <alignment horizontal="center" vertical="center"/>
    </xf>
    <xf numFmtId="5" fontId="0" fillId="0" borderId="1" xfId="0" applyNumberFormat="1" applyBorder="1" applyAlignment="1">
      <alignment horizontal="center"/>
    </xf>
    <xf numFmtId="7" fontId="0" fillId="0" borderId="1" xfId="0" applyNumberFormat="1" applyBorder="1"/>
    <xf numFmtId="7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8008-032E-4AC1-AF0E-84AF55706D84}">
  <dimension ref="A4:K19"/>
  <sheetViews>
    <sheetView tabSelected="1" zoomScaleNormal="100" workbookViewId="0">
      <selection activeCell="I7" sqref="I7"/>
    </sheetView>
  </sheetViews>
  <sheetFormatPr defaultRowHeight="14.4" x14ac:dyDescent="0.3"/>
  <cols>
    <col min="1" max="1" width="12" bestFit="1" customWidth="1"/>
    <col min="2" max="2" width="15" bestFit="1" customWidth="1"/>
    <col min="3" max="3" width="12" bestFit="1" customWidth="1"/>
    <col min="4" max="4" width="11.88671875" bestFit="1" customWidth="1"/>
    <col min="5" max="5" width="12.88671875" bestFit="1" customWidth="1"/>
    <col min="6" max="6" width="14.109375" bestFit="1" customWidth="1"/>
    <col min="7" max="7" width="15.109375" bestFit="1" customWidth="1"/>
    <col min="8" max="8" width="11" bestFit="1" customWidth="1"/>
    <col min="9" max="9" width="14.77734375" bestFit="1" customWidth="1"/>
    <col min="11" max="11" width="12.109375" bestFit="1" customWidth="1"/>
  </cols>
  <sheetData>
    <row r="4" spans="1:11" x14ac:dyDescent="0.3">
      <c r="A4" s="5" t="s">
        <v>16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11" x14ac:dyDescent="0.3">
      <c r="A5" s="3">
        <v>1</v>
      </c>
      <c r="B5" s="3" t="s">
        <v>8</v>
      </c>
      <c r="C5" s="3" t="s">
        <v>13</v>
      </c>
      <c r="D5" s="3" t="str" cm="1">
        <f t="array" ref="D5:D9">VLOOKUP(C5:C9,A16:B19,2)</f>
        <v>LUX</v>
      </c>
      <c r="E5" s="3">
        <v>2</v>
      </c>
      <c r="F5" s="6">
        <f>HLOOKUP(C5,$E$16:$H$17,2)</f>
        <v>750000</v>
      </c>
      <c r="G5" s="8">
        <f>E5*F5</f>
        <v>1500000</v>
      </c>
      <c r="H5" s="7">
        <f>IF(E5&gt;5,5%*F5,0)</f>
        <v>0</v>
      </c>
      <c r="I5" s="8">
        <f>SUM(G5-H5)</f>
        <v>1500000</v>
      </c>
      <c r="K5" s="11"/>
    </row>
    <row r="6" spans="1:11" x14ac:dyDescent="0.3">
      <c r="A6" s="3">
        <v>2</v>
      </c>
      <c r="B6" s="3" t="s">
        <v>9</v>
      </c>
      <c r="C6" s="3" t="s">
        <v>14</v>
      </c>
      <c r="D6" s="3" t="str">
        <v>VIP</v>
      </c>
      <c r="E6" s="3">
        <v>4</v>
      </c>
      <c r="F6" s="6">
        <f>HLOOKUP(C6,$E$16:$H$17,2)</f>
        <v>500000</v>
      </c>
      <c r="G6" s="8">
        <f t="shared" ref="G6:G9" si="0">E6*F6</f>
        <v>2000000</v>
      </c>
      <c r="H6" s="7">
        <f t="shared" ref="H6:H9" si="1">IF(E6&gt;5,5%*F6,0)</f>
        <v>0</v>
      </c>
      <c r="I6" s="8">
        <f t="shared" ref="I6:I9" si="2">SUM(G6-H6)</f>
        <v>2000000</v>
      </c>
    </row>
    <row r="7" spans="1:11" x14ac:dyDescent="0.3">
      <c r="A7" s="3">
        <v>3</v>
      </c>
      <c r="B7" s="3" t="s">
        <v>10</v>
      </c>
      <c r="C7" s="3" t="s">
        <v>13</v>
      </c>
      <c r="D7" s="3" t="str">
        <v>LUX</v>
      </c>
      <c r="E7" s="3">
        <v>7</v>
      </c>
      <c r="F7" s="6">
        <f t="shared" ref="F7:F9" si="3">HLOOKUP(C7,$E$16:$H$17,2)</f>
        <v>750000</v>
      </c>
      <c r="G7" s="8">
        <f t="shared" si="0"/>
        <v>5250000</v>
      </c>
      <c r="H7" s="7">
        <f>IF(E7&gt;5,5%*F7,0)</f>
        <v>37500</v>
      </c>
      <c r="I7" s="8">
        <f t="shared" si="2"/>
        <v>5212500</v>
      </c>
    </row>
    <row r="8" spans="1:11" x14ac:dyDescent="0.3">
      <c r="A8" s="3">
        <v>4</v>
      </c>
      <c r="B8" s="3" t="s">
        <v>11</v>
      </c>
      <c r="C8" s="3" t="s">
        <v>15</v>
      </c>
      <c r="D8" s="3" t="str">
        <v>EKONOMIS</v>
      </c>
      <c r="E8" s="3">
        <v>5</v>
      </c>
      <c r="F8" s="6">
        <f t="shared" si="3"/>
        <v>250000</v>
      </c>
      <c r="G8" s="8">
        <f t="shared" si="0"/>
        <v>1250000</v>
      </c>
      <c r="H8" s="7">
        <f t="shared" si="1"/>
        <v>0</v>
      </c>
      <c r="I8" s="8">
        <f t="shared" si="2"/>
        <v>1250000</v>
      </c>
    </row>
    <row r="9" spans="1:11" x14ac:dyDescent="0.3">
      <c r="A9" s="3">
        <v>5</v>
      </c>
      <c r="B9" s="3" t="s">
        <v>12</v>
      </c>
      <c r="C9" s="3" t="s">
        <v>14</v>
      </c>
      <c r="D9" s="3" t="str">
        <v>VIP</v>
      </c>
      <c r="E9" s="3">
        <v>8</v>
      </c>
      <c r="F9" s="6">
        <f t="shared" si="3"/>
        <v>500000</v>
      </c>
      <c r="G9" s="8">
        <f t="shared" si="0"/>
        <v>4000000</v>
      </c>
      <c r="H9" s="7">
        <f t="shared" si="1"/>
        <v>25000</v>
      </c>
      <c r="I9" s="8">
        <f t="shared" si="2"/>
        <v>3975000</v>
      </c>
    </row>
    <row r="10" spans="1:11" x14ac:dyDescent="0.3">
      <c r="A10" s="12" t="s">
        <v>17</v>
      </c>
      <c r="B10" s="12"/>
      <c r="C10" s="12"/>
      <c r="D10" s="12"/>
      <c r="E10" s="12"/>
      <c r="F10" s="12"/>
      <c r="G10" s="12"/>
      <c r="H10" s="13"/>
      <c r="I10" s="10">
        <f>SUM(I5:I9)</f>
        <v>13937500</v>
      </c>
    </row>
    <row r="11" spans="1:11" x14ac:dyDescent="0.3">
      <c r="A11" s="14" t="s">
        <v>18</v>
      </c>
      <c r="B11" s="12"/>
      <c r="C11" s="12"/>
      <c r="D11" s="12"/>
      <c r="E11" s="12"/>
      <c r="F11" s="12"/>
      <c r="G11" s="12"/>
      <c r="H11" s="13"/>
      <c r="I11" s="10">
        <f>AVERAGE(I5:I9)</f>
        <v>2787500</v>
      </c>
    </row>
    <row r="12" spans="1:11" x14ac:dyDescent="0.3">
      <c r="A12" s="14" t="s">
        <v>19</v>
      </c>
      <c r="B12" s="12"/>
      <c r="C12" s="12"/>
      <c r="D12" s="12"/>
      <c r="E12" s="12"/>
      <c r="F12" s="12"/>
      <c r="G12" s="12"/>
      <c r="H12" s="13"/>
      <c r="I12" s="10">
        <f>MAX(I5:I9)</f>
        <v>5212500</v>
      </c>
    </row>
    <row r="13" spans="1:11" x14ac:dyDescent="0.3">
      <c r="A13" s="14" t="s">
        <v>20</v>
      </c>
      <c r="B13" s="12"/>
      <c r="C13" s="12"/>
      <c r="D13" s="12"/>
      <c r="E13" s="12"/>
      <c r="F13" s="12"/>
      <c r="G13" s="12"/>
      <c r="H13" s="13"/>
      <c r="I13" s="10">
        <f>MIN(I5:I9)</f>
        <v>1250000</v>
      </c>
    </row>
    <row r="16" spans="1:11" x14ac:dyDescent="0.3">
      <c r="A16" s="4" t="s">
        <v>1</v>
      </c>
      <c r="B16" s="4" t="s">
        <v>2</v>
      </c>
      <c r="E16" s="4" t="s">
        <v>24</v>
      </c>
      <c r="F16" s="2" t="s">
        <v>15</v>
      </c>
      <c r="G16" s="2" t="s">
        <v>13</v>
      </c>
      <c r="H16" s="2" t="s">
        <v>14</v>
      </c>
    </row>
    <row r="17" spans="1:8" x14ac:dyDescent="0.3">
      <c r="A17" s="2" t="s">
        <v>15</v>
      </c>
      <c r="B17" s="2" t="s">
        <v>21</v>
      </c>
      <c r="E17" s="4" t="s">
        <v>25</v>
      </c>
      <c r="F17" s="9">
        <v>250000</v>
      </c>
      <c r="G17" s="9">
        <v>750000</v>
      </c>
      <c r="H17" s="9">
        <v>500000</v>
      </c>
    </row>
    <row r="18" spans="1:8" x14ac:dyDescent="0.3">
      <c r="A18" s="2" t="s">
        <v>13</v>
      </c>
      <c r="B18" s="2" t="s">
        <v>22</v>
      </c>
      <c r="E18" s="1"/>
      <c r="F18" s="1"/>
      <c r="G18" s="1"/>
      <c r="H18" s="1"/>
    </row>
    <row r="19" spans="1:8" x14ac:dyDescent="0.3">
      <c r="A19" s="2" t="s">
        <v>14</v>
      </c>
      <c r="B19" s="2" t="s">
        <v>23</v>
      </c>
    </row>
  </sheetData>
  <mergeCells count="4">
    <mergeCell ref="A10:H10"/>
    <mergeCell ref="A11:H11"/>
    <mergeCell ref="A12:H12"/>
    <mergeCell ref="A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</dc:creator>
  <cp:lastModifiedBy>ALBY</cp:lastModifiedBy>
  <dcterms:created xsi:type="dcterms:W3CDTF">2022-11-01T08:59:16Z</dcterms:created>
  <dcterms:modified xsi:type="dcterms:W3CDTF">2022-11-22T15:14:22Z</dcterms:modified>
</cp:coreProperties>
</file>