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.WIRATAMA GLOBALINDO JAYA\PROJECT\PROJECT 2023\W - 521 - Girder Bridge B25 - Bengkalis\List &amp; Drawing\06.07.2023\"/>
    </mc:Choice>
  </mc:AlternateContent>
  <xr:revisionPtr revIDLastSave="0" documentId="13_ncr:1_{BD458A7F-7058-4C3E-8B66-A7515F4C074E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ELIVERY LIST" sheetId="2" r:id="rId1"/>
    <sheet name="BOM LIST" sheetId="3" r:id="rId2"/>
    <sheet name="Assy List" sheetId="4" r:id="rId3"/>
    <sheet name="BOLT LIST" sheetId="8" r:id="rId4"/>
  </sheets>
  <definedNames>
    <definedName name="_xlnm._FilterDatabase" localSheetId="2" hidden="1">'Assy List'!$A$8:$L$114</definedName>
    <definedName name="_xlnm._FilterDatabase" localSheetId="1" hidden="1">'BOM LIST'!$A$8:$K$26</definedName>
    <definedName name="_xlnm._FilterDatabase" localSheetId="0" hidden="1">'DELIVERY LIST'!$C$8:$V$18</definedName>
    <definedName name="_xlnm.Print_Area" localSheetId="0">'DELIVERY LIST'!$C$1:$L$18</definedName>
    <definedName name="_xlnm.Print_Titles" localSheetId="2">'Assy List'!$7:$8</definedName>
    <definedName name="_xlnm.Print_Titles" localSheetId="1">'BOM LIST'!$7:$7</definedName>
    <definedName name="_xlnm.Print_Titles" localSheetId="0">'DELIVERY LIST'!$7:$8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8" l="1"/>
  <c r="M20" i="8" s="1"/>
  <c r="N20" i="8" s="1"/>
  <c r="L19" i="8"/>
  <c r="M19" i="8" s="1"/>
  <c r="N19" i="8" s="1"/>
  <c r="L18" i="8"/>
  <c r="M18" i="8" s="1"/>
  <c r="N18" i="8" s="1"/>
  <c r="L17" i="8"/>
  <c r="M17" i="8" s="1"/>
  <c r="N17" i="8" s="1"/>
  <c r="L16" i="8"/>
  <c r="M16" i="8" s="1"/>
  <c r="N16" i="8" s="1"/>
  <c r="L15" i="8"/>
  <c r="M15" i="8" s="1"/>
  <c r="N15" i="8" s="1"/>
  <c r="L14" i="8"/>
  <c r="M14" i="8" s="1"/>
  <c r="N14" i="8" s="1"/>
  <c r="J35" i="8"/>
  <c r="J34" i="8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J51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35" i="2"/>
  <c r="J28" i="8" l="1"/>
  <c r="J29" i="8"/>
  <c r="J30" i="8"/>
  <c r="J31" i="8"/>
  <c r="J32" i="8"/>
  <c r="J33" i="8"/>
  <c r="L13" i="8" l="1"/>
  <c r="M13" i="8" s="1"/>
  <c r="N13" i="8" s="1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N22" i="8" l="1"/>
  <c r="A16" i="4" l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9" i="4"/>
  <c r="A10" i="4"/>
  <c r="A11" i="4"/>
  <c r="A12" i="4"/>
  <c r="A13" i="4"/>
  <c r="A14" i="4"/>
  <c r="A15" i="4"/>
  <c r="J9" i="3" l="1"/>
</calcChain>
</file>

<file path=xl/sharedStrings.xml><?xml version="1.0" encoding="utf-8"?>
<sst xmlns="http://schemas.openxmlformats.org/spreadsheetml/2006/main" count="507" uniqueCount="155">
  <si>
    <t>DELIVERY LIST</t>
  </si>
  <si>
    <t>AssyMarking</t>
  </si>
  <si>
    <t>Rv</t>
  </si>
  <si>
    <t>Name</t>
  </si>
  <si>
    <t>Qty</t>
  </si>
  <si>
    <t>Dimensions</t>
  </si>
  <si>
    <t>Weight(kg)</t>
  </si>
  <si>
    <t>T.Weight(kg)</t>
  </si>
  <si>
    <t>PIPE 76.0*3.2 (2.5")</t>
  </si>
  <si>
    <t>EXPANTION JOINT</t>
  </si>
  <si>
    <t>No.</t>
  </si>
  <si>
    <t>Length (mm)</t>
  </si>
  <si>
    <t>Remarks</t>
  </si>
  <si>
    <t>KG</t>
  </si>
  <si>
    <t>Part_Mark</t>
  </si>
  <si>
    <t>Rev</t>
  </si>
  <si>
    <t>Grade</t>
  </si>
  <si>
    <t>Area(m2)</t>
  </si>
  <si>
    <t>SM490YB</t>
  </si>
  <si>
    <t>SS400</t>
  </si>
  <si>
    <t>Assembly List</t>
  </si>
  <si>
    <t>Assy Mark</t>
  </si>
  <si>
    <t>Part Mark</t>
  </si>
  <si>
    <t>Qty (Lose Part)</t>
  </si>
  <si>
    <t>Qty (Assembly)</t>
  </si>
  <si>
    <t>Unit</t>
  </si>
  <si>
    <t>No.*Unit(kg)</t>
  </si>
  <si>
    <t>Tot. Weight (KG)</t>
  </si>
  <si>
    <t>STK41</t>
  </si>
  <si>
    <t>BOM LIST</t>
  </si>
  <si>
    <t>PL4*69</t>
  </si>
  <si>
    <t>SD40</t>
  </si>
  <si>
    <t>DIAFRAGMA</t>
  </si>
  <si>
    <t>DRAIN PIPE</t>
  </si>
  <si>
    <t>PD76*3.2</t>
  </si>
  <si>
    <t>HAND RAIL</t>
  </si>
  <si>
    <t>H250*125*6*9</t>
  </si>
  <si>
    <t>DEFORM D13</t>
  </si>
  <si>
    <t>PL16*200</t>
  </si>
  <si>
    <t>ROD16</t>
  </si>
  <si>
    <t>U BOLT 2.1/2 "-M12</t>
  </si>
  <si>
    <t>U-BOLT</t>
  </si>
  <si>
    <t>Bolt List</t>
  </si>
  <si>
    <t>No</t>
  </si>
  <si>
    <t>Standard</t>
  </si>
  <si>
    <t>Spesification</t>
  </si>
  <si>
    <t>Dimensions (metrics)</t>
  </si>
  <si>
    <t>Unit Weight (kg)</t>
  </si>
  <si>
    <t>Quantity (Set+3%)</t>
  </si>
  <si>
    <t>Total Weight (kg)</t>
  </si>
  <si>
    <t>Remark</t>
  </si>
  <si>
    <t>B/N/2WP - HDG (std)</t>
  </si>
  <si>
    <t>U.BOLT_2.1/2</t>
  </si>
  <si>
    <t>SR 24</t>
  </si>
  <si>
    <t>12X55</t>
  </si>
  <si>
    <t>M</t>
  </si>
  <si>
    <t>AB-M16-150</t>
  </si>
  <si>
    <t>U BOLT 2.1/2 "-M</t>
  </si>
  <si>
    <t>20X70</t>
  </si>
  <si>
    <t>16X45</t>
  </si>
  <si>
    <t>M16X45</t>
  </si>
  <si>
    <t>L90*90*9</t>
  </si>
  <si>
    <t>AB-M25-420</t>
  </si>
  <si>
    <t>ROD25</t>
  </si>
  <si>
    <t>GA25-LS1</t>
  </si>
  <si>
    <t>LATERAL STOP</t>
  </si>
  <si>
    <t>WB*400*200*12*12</t>
  </si>
  <si>
    <t>GB25-DF1</t>
  </si>
  <si>
    <t>L60*60*6</t>
  </si>
  <si>
    <t>GB25-DF2</t>
  </si>
  <si>
    <t>GB25-DR1</t>
  </si>
  <si>
    <t>GB25-EB1</t>
  </si>
  <si>
    <t>BEARING_PAD</t>
  </si>
  <si>
    <t>PL50*350</t>
  </si>
  <si>
    <t>GB25-EB2</t>
  </si>
  <si>
    <t>BEARING_LATERAL</t>
  </si>
  <si>
    <t>PL20*200</t>
  </si>
  <si>
    <t>GB25-EJ1</t>
  </si>
  <si>
    <t>GB25-GD1</t>
  </si>
  <si>
    <t>MAIN GIRDER</t>
  </si>
  <si>
    <t>WB*1131*250*12*350*18*2</t>
  </si>
  <si>
    <t>0  8470</t>
  </si>
  <si>
    <t>GB25-GD2</t>
  </si>
  <si>
    <t>0  8500</t>
  </si>
  <si>
    <t>GB25-GD3</t>
  </si>
  <si>
    <t>GB25-HR1</t>
  </si>
  <si>
    <t>GB25-HR2</t>
  </si>
  <si>
    <t>GB25-HR3</t>
  </si>
  <si>
    <t>GB25-PD1</t>
  </si>
  <si>
    <t>BONDECK</t>
  </si>
  <si>
    <t>PL1*1450</t>
  </si>
  <si>
    <t>GB25-PD2</t>
  </si>
  <si>
    <t>GB25-PD3</t>
  </si>
  <si>
    <t>GB25-RP1</t>
  </si>
  <si>
    <t>RALLING POST</t>
  </si>
  <si>
    <t>GB25-SF1</t>
  </si>
  <si>
    <t>SPLICE FLANGE</t>
  </si>
  <si>
    <t>PL16*250</t>
  </si>
  <si>
    <t>GB25-SF2</t>
  </si>
  <si>
    <t>PL20*350</t>
  </si>
  <si>
    <t>GB25-SF3</t>
  </si>
  <si>
    <t>PL20*140</t>
  </si>
  <si>
    <t>GB25-SF4</t>
  </si>
  <si>
    <t>PL16*100</t>
  </si>
  <si>
    <t>GB25-SW1</t>
  </si>
  <si>
    <t>SPLICE WEB</t>
  </si>
  <si>
    <t>PL12*600</t>
  </si>
  <si>
    <t>PROJECT JEMBATAN BG25</t>
  </si>
  <si>
    <t>BEARING</t>
  </si>
  <si>
    <t>GB25-H1</t>
  </si>
  <si>
    <t>GB25-H2</t>
  </si>
  <si>
    <t>WB*1131*250*12*350*18*20</t>
  </si>
  <si>
    <t>GB25-H3</t>
  </si>
  <si>
    <t>GB25-H4</t>
  </si>
  <si>
    <t>GB25-J1</t>
  </si>
  <si>
    <t>GB25-J2</t>
  </si>
  <si>
    <t>GB25-L1</t>
  </si>
  <si>
    <t>L*70*70*7</t>
  </si>
  <si>
    <t>GB25-L2</t>
  </si>
  <si>
    <t>GB25-L3</t>
  </si>
  <si>
    <t>GB25-L4</t>
  </si>
  <si>
    <t>GB25-P1</t>
  </si>
  <si>
    <t>GB25-P2</t>
  </si>
  <si>
    <t>GB25-P3</t>
  </si>
  <si>
    <t>PL25*520</t>
  </si>
  <si>
    <t>GB25-P4</t>
  </si>
  <si>
    <t>GB25-P5</t>
  </si>
  <si>
    <t>PL12*109</t>
  </si>
  <si>
    <t>GB25-P6</t>
  </si>
  <si>
    <t>PL12*95</t>
  </si>
  <si>
    <t>GB25-P7</t>
  </si>
  <si>
    <t>PL12*144</t>
  </si>
  <si>
    <t>GB25-P8</t>
  </si>
  <si>
    <t>GB25-P9</t>
  </si>
  <si>
    <t>PL12*200</t>
  </si>
  <si>
    <t>GB25-P10</t>
  </si>
  <si>
    <t>GB25-P11</t>
  </si>
  <si>
    <t>PL12*20</t>
  </si>
  <si>
    <t>GB25-RB1</t>
  </si>
  <si>
    <t>GB25-SC1</t>
  </si>
  <si>
    <t>DEFORMED DIA. 16</t>
  </si>
  <si>
    <t>GB25-SK1</t>
  </si>
  <si>
    <t>SOCKET PIPE 2'5 INCH</t>
  </si>
  <si>
    <t>U.BOLT_2.1/2 "</t>
  </si>
  <si>
    <t>20X90</t>
  </si>
  <si>
    <t>20X80</t>
  </si>
  <si>
    <t>20X50</t>
  </si>
  <si>
    <t>16X55</t>
  </si>
  <si>
    <t>12X40</t>
  </si>
  <si>
    <t>M20X90</t>
  </si>
  <si>
    <t>M20X80</t>
  </si>
  <si>
    <t>M20X70</t>
  </si>
  <si>
    <t>M20X50</t>
  </si>
  <si>
    <t>M16X55</t>
  </si>
  <si>
    <t>B/N/2WP - HDG (F35)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</si>
</sst>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4">
    <xf numFmtId="0" fontId="0" fillId="0" borderId="0"/>
    <xf numFmtId="41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19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left" indent="1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 indent="1"/>
    </xf>
    <xf numFmtId="164" fontId="0" fillId="0" borderId="12" xfId="1" applyNumberFormat="1" applyFont="1" applyBorder="1" applyAlignment="1">
      <alignment horizontal="right" vertical="center" indent="1"/>
    </xf>
    <xf numFmtId="0" fontId="0" fillId="0" borderId="12" xfId="0" applyBorder="1"/>
    <xf numFmtId="164" fontId="21" fillId="0" borderId="12" xfId="1" applyNumberFormat="1" applyFont="1" applyBorder="1" applyAlignment="1">
      <alignment horizontal="right" vertical="center" indent="1"/>
    </xf>
    <xf numFmtId="20" fontId="0" fillId="0" borderId="0" xfId="0" applyNumberFormat="1"/>
    <xf numFmtId="46" fontId="0" fillId="0" borderId="0" xfId="0" applyNumberFormat="1"/>
    <xf numFmtId="0" fontId="19" fillId="35" borderId="0" xfId="0" applyFont="1" applyFill="1" applyAlignment="1">
      <alignment horizontal="left" indent="1"/>
    </xf>
    <xf numFmtId="0" fontId="19" fillId="0" borderId="0" xfId="0" applyFont="1" applyAlignment="1">
      <alignment horizontal="left" vertical="center" indent="1"/>
    </xf>
    <xf numFmtId="0" fontId="20" fillId="34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64" fontId="0" fillId="0" borderId="0" xfId="1" applyNumberFormat="1" applyFont="1" applyAlignment="1">
      <alignment horizontal="right" vertical="center" indent="1"/>
    </xf>
    <xf numFmtId="0" fontId="0" fillId="33" borderId="0" xfId="0" applyFill="1" applyAlignment="1">
      <alignment horizontal="left" vertical="center" indent="1"/>
    </xf>
    <xf numFmtId="164" fontId="0" fillId="33" borderId="0" xfId="1" applyNumberFormat="1" applyFont="1" applyFill="1" applyAlignment="1">
      <alignment horizontal="right" vertical="center" indent="1"/>
    </xf>
    <xf numFmtId="0" fontId="20" fillId="34" borderId="10" xfId="0" applyFont="1" applyFill="1" applyBorder="1" applyAlignment="1">
      <alignment horizontal="left" vertical="center" indent="1"/>
    </xf>
    <xf numFmtId="164" fontId="20" fillId="34" borderId="10" xfId="1" applyNumberFormat="1" applyFont="1" applyFill="1" applyBorder="1" applyAlignment="1">
      <alignment horizontal="center" vertical="center" wrapText="1"/>
    </xf>
    <xf numFmtId="164" fontId="20" fillId="34" borderId="10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 indent="1"/>
    </xf>
    <xf numFmtId="0" fontId="0" fillId="0" borderId="14" xfId="0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64" fontId="0" fillId="0" borderId="14" xfId="1" applyNumberFormat="1" applyFont="1" applyBorder="1" applyAlignment="1">
      <alignment horizontal="right" vertical="center" indent="1"/>
    </xf>
    <xf numFmtId="0" fontId="0" fillId="0" borderId="14" xfId="0" applyBorder="1"/>
    <xf numFmtId="0" fontId="0" fillId="0" borderId="13" xfId="0" applyBorder="1" applyAlignment="1">
      <alignment horizontal="left" vertical="center" indent="1"/>
    </xf>
    <xf numFmtId="164" fontId="0" fillId="0" borderId="13" xfId="1" applyNumberFormat="1" applyFont="1" applyBorder="1" applyAlignment="1">
      <alignment horizontal="right" vertical="center" indent="1"/>
    </xf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 indent="1"/>
    </xf>
    <xf numFmtId="164" fontId="0" fillId="0" borderId="15" xfId="1" applyNumberFormat="1" applyFont="1" applyBorder="1" applyAlignment="1">
      <alignment horizontal="right" vertical="center" indent="1"/>
    </xf>
    <xf numFmtId="0" fontId="0" fillId="0" borderId="15" xfId="0" applyBorder="1"/>
    <xf numFmtId="0" fontId="22" fillId="34" borderId="13" xfId="0" applyFont="1" applyFill="1" applyBorder="1"/>
    <xf numFmtId="0" fontId="22" fillId="34" borderId="13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right" vertical="center" indent="1"/>
    </xf>
    <xf numFmtId="164" fontId="20" fillId="34" borderId="13" xfId="0" applyNumberFormat="1" applyFont="1" applyFill="1" applyBorder="1" applyAlignment="1">
      <alignment horizontal="right" vertical="center"/>
    </xf>
    <xf numFmtId="0" fontId="20" fillId="34" borderId="13" xfId="0" applyFont="1" applyFill="1" applyBorder="1"/>
    <xf numFmtId="0" fontId="18" fillId="34" borderId="13" xfId="0" applyFont="1" applyFill="1" applyBorder="1"/>
    <xf numFmtId="0" fontId="18" fillId="34" borderId="13" xfId="0" applyFont="1" applyFill="1" applyBorder="1" applyAlignment="1">
      <alignment horizontal="center" vertical="center"/>
    </xf>
    <xf numFmtId="164" fontId="20" fillId="34" borderId="13" xfId="0" applyNumberFormat="1" applyFont="1" applyFill="1" applyBorder="1"/>
    <xf numFmtId="164" fontId="20" fillId="34" borderId="13" xfId="1" applyNumberFormat="1" applyFont="1" applyFill="1" applyBorder="1" applyAlignment="1">
      <alignment horizontal="right" vertical="top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 indent="1"/>
    </xf>
    <xf numFmtId="164" fontId="0" fillId="0" borderId="17" xfId="1" applyNumberFormat="1" applyFont="1" applyBorder="1" applyAlignment="1">
      <alignment horizontal="right" vertical="center" indent="1"/>
    </xf>
    <xf numFmtId="0" fontId="0" fillId="0" borderId="17" xfId="0" applyBorder="1"/>
    <xf numFmtId="0" fontId="0" fillId="0" borderId="0" xfId="0" applyAlignment="1">
      <alignment horizontal="center"/>
    </xf>
    <xf numFmtId="43" fontId="1" fillId="0" borderId="0" xfId="43" applyFont="1"/>
    <xf numFmtId="0" fontId="0" fillId="36" borderId="0" xfId="0" applyFill="1"/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43" fontId="1" fillId="33" borderId="0" xfId="43" applyFont="1" applyFill="1"/>
    <xf numFmtId="43" fontId="20" fillId="34" borderId="10" xfId="43" applyFont="1" applyFill="1" applyBorder="1" applyAlignment="1">
      <alignment horizontal="center" vertical="center" wrapText="1"/>
    </xf>
    <xf numFmtId="0" fontId="19" fillId="35" borderId="16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 wrapText="1"/>
    </xf>
    <xf numFmtId="43" fontId="19" fillId="35" borderId="16" xfId="43" applyFont="1" applyFill="1" applyBorder="1" applyAlignment="1">
      <alignment horizontal="center" vertical="center" wrapText="1"/>
    </xf>
    <xf numFmtId="0" fontId="1" fillId="35" borderId="14" xfId="0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vertical="center"/>
    </xf>
    <xf numFmtId="0" fontId="0" fillId="0" borderId="14" xfId="0" applyBorder="1" applyAlignment="1">
      <alignment horizontal="center"/>
    </xf>
    <xf numFmtId="164" fontId="1" fillId="0" borderId="14" xfId="1" applyNumberFormat="1" applyFont="1" applyBorder="1" applyAlignment="1">
      <alignment horizontal="right" indent="1"/>
    </xf>
    <xf numFmtId="0" fontId="19" fillId="35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164" fontId="1" fillId="0" borderId="17" xfId="1" applyNumberFormat="1" applyFont="1" applyBorder="1" applyAlignment="1">
      <alignment horizontal="right" indent="1"/>
    </xf>
    <xf numFmtId="164" fontId="1" fillId="0" borderId="11" xfId="1" applyNumberFormat="1" applyFont="1" applyBorder="1" applyAlignment="1">
      <alignment horizontal="right" indent="1"/>
    </xf>
    <xf numFmtId="0" fontId="0" fillId="0" borderId="11" xfId="0" applyBorder="1"/>
    <xf numFmtId="0" fontId="20" fillId="34" borderId="13" xfId="0" applyFont="1" applyFill="1" applyBorder="1" applyAlignment="1">
      <alignment vertical="center"/>
    </xf>
    <xf numFmtId="164" fontId="20" fillId="34" borderId="1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164" fontId="0" fillId="0" borderId="18" xfId="1" applyNumberFormat="1" applyFont="1" applyBorder="1" applyAlignment="1">
      <alignment horizontal="right" vertical="center" indent="1"/>
    </xf>
    <xf numFmtId="0" fontId="0" fillId="0" borderId="18" xfId="0" applyBorder="1"/>
    <xf numFmtId="0" fontId="18" fillId="34" borderId="11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left" vertical="center" indent="1"/>
    </xf>
    <xf numFmtId="164" fontId="20" fillId="34" borderId="11" xfId="1" applyNumberFormat="1" applyFont="1" applyFill="1" applyBorder="1" applyAlignment="1">
      <alignment horizontal="right" vertical="center" indent="1"/>
    </xf>
    <xf numFmtId="0" fontId="20" fillId="34" borderId="11" xfId="0" applyFont="1" applyFill="1" applyBorder="1"/>
    <xf numFmtId="15" fontId="19" fillId="0" borderId="0" xfId="0" applyNumberFormat="1" applyFont="1" applyAlignment="1">
      <alignment horizontal="left" inden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373380</xdr:colOff>
      <xdr:row>0</xdr:row>
      <xdr:rowOff>106680</xdr:rowOff>
    </xdr:from>
    <xdr:to>
      <xdr:col>11</xdr:col>
      <xdr:colOff>640080</xdr:colOff>
      <xdr:row>4</xdr:row>
      <xdr:rowOff>15239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0124E-6931-4450-93D3-546A8F350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6580" y="106680"/>
          <a:ext cx="1897380" cy="6400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251011</xdr:colOff>
      <xdr:row>0</xdr:row>
      <xdr:rowOff>80683</xdr:rowOff>
    </xdr:from>
    <xdr:to>
      <xdr:col>10</xdr:col>
      <xdr:colOff>463027</xdr:colOff>
      <xdr:row>4</xdr:row>
      <xdr:rowOff>3586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37BC49-4705-4990-A360-D5E58967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0823" y="80683"/>
          <a:ext cx="1897380" cy="6400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268941</xdr:colOff>
      <xdr:row>0</xdr:row>
      <xdr:rowOff>125505</xdr:rowOff>
    </xdr:from>
    <xdr:to>
      <xdr:col>11</xdr:col>
      <xdr:colOff>436133</xdr:colOff>
      <xdr:row>4</xdr:row>
      <xdr:rowOff>48408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2FC0CF-4A5E-4FCF-A6A8-15C122F0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317" y="125505"/>
          <a:ext cx="1897380" cy="6400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548640</xdr:colOff>
      <xdr:row>4</xdr:row>
      <xdr:rowOff>60960</xdr:rowOff>
    </xdr:from>
    <xdr:to>
      <xdr:col>14</xdr:col>
      <xdr:colOff>487680</xdr:colOff>
      <xdr:row>8</xdr:row>
      <xdr:rowOff>15239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5B5DA7-0C3C-47B6-B148-8E2C31335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160" y="792480"/>
          <a:ext cx="1897380" cy="640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V35"/>
  <sheetViews>
    <sheetView zoomScaleNormal="100" workbookViewId="0">
      <selection activeCell="C4" sqref="C4"/>
    </sheetView>
  </sheetViews>
  <sheetFormatPr defaultRowHeight="14.4" x14ac:dyDescent="0.3"/>
  <cols>
    <col min="3" max="3" width="6.21875" customWidth="1"/>
    <col min="4" max="4" width="18.77734375" bestFit="1" customWidth="1"/>
    <col min="5" max="5" width="3.33203125" style="3" customWidth="1"/>
    <col min="6" max="6" width="23.21875" bestFit="1" customWidth="1"/>
    <col min="7" max="7" width="8.77734375" style="3"/>
    <col min="8" max="8" width="26.44140625" bestFit="1" customWidth="1"/>
    <col min="9" max="9" width="8.77734375" style="3"/>
    <col min="10" max="10" width="11.44140625" bestFit="1" customWidth="1"/>
    <col min="11" max="11" width="12.33203125" bestFit="1" customWidth="1"/>
    <col min="12" max="12" width="10.109375" bestFit="1" customWidth="1"/>
    <col min="13" max="13" width="10.5546875" bestFit="1" customWidth="1"/>
    <col min="22" max="22" width="12.77734375" customWidth="1"/>
  </cols>
  <sheetData>
    <row r="1" spans="3:22" x14ac:dyDescent="0.3">
      <c r="C1" s="1" t="s">
        <v>0</v>
      </c>
      <c r="D1" s="2"/>
    </row>
    <row r="2" spans="3:22" x14ac:dyDescent="0.3">
      <c r="C2" s="1" t="s">
        <v>107</v>
      </c>
      <c r="D2" s="2"/>
    </row>
    <row r="3" spans="3:22" x14ac:dyDescent="0.3">
      <c r="C3" s="84">
        <v>45084</v>
      </c>
      <c r="D3" s="84"/>
    </row>
    <row r="4" spans="3:22" x14ac:dyDescent="0.3">
      <c r="C4" s="16">
        <v>521</v>
      </c>
    </row>
    <row r="5" spans="3:22" x14ac:dyDescent="0.3">
      <c r="C5" s="16"/>
    </row>
    <row r="6" spans="3:22" ht="9" customHeight="1" x14ac:dyDescent="0.3">
      <c r="C6" s="4"/>
      <c r="D6" s="5"/>
      <c r="E6" s="6"/>
      <c r="F6" s="5"/>
      <c r="G6" s="6"/>
      <c r="H6" s="5"/>
      <c r="I6" s="6"/>
      <c r="J6" s="5"/>
      <c r="K6" s="5"/>
      <c r="L6" s="5"/>
    </row>
    <row r="7" spans="3:22" ht="39.450000000000003" customHeight="1" thickBot="1" x14ac:dyDescent="0.35">
      <c r="C7" s="7" t="s">
        <v>10</v>
      </c>
      <c r="D7" s="7" t="s">
        <v>1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11</v>
      </c>
      <c r="J7" s="7" t="s">
        <v>6</v>
      </c>
      <c r="K7" s="7" t="s">
        <v>7</v>
      </c>
      <c r="L7" s="7" t="s">
        <v>12</v>
      </c>
    </row>
    <row r="8" spans="3:22" ht="8.5500000000000007" customHeight="1" thickTop="1" x14ac:dyDescent="0.3">
      <c r="C8" s="8"/>
      <c r="D8" s="8"/>
      <c r="E8" s="8"/>
      <c r="F8" s="8"/>
      <c r="G8" s="8"/>
      <c r="H8" s="8"/>
      <c r="I8" s="8"/>
      <c r="J8" s="8"/>
      <c r="K8" s="8"/>
      <c r="L8" s="8"/>
    </row>
    <row r="9" spans="3:22" x14ac:dyDescent="0.3">
      <c r="C9" s="9">
        <v>1</v>
      </c>
      <c r="D9" s="10" t="s">
        <v>56</v>
      </c>
      <c r="E9" s="9"/>
      <c r="F9" s="10" t="s">
        <v>56</v>
      </c>
      <c r="G9" s="9">
        <v>112</v>
      </c>
      <c r="H9" s="10" t="s">
        <v>39</v>
      </c>
      <c r="I9" s="9">
        <v>150</v>
      </c>
      <c r="J9" s="11">
        <v>0.21</v>
      </c>
      <c r="K9" s="11">
        <f>J9*G9</f>
        <v>23.52</v>
      </c>
      <c r="L9" s="12"/>
    </row>
    <row r="10" spans="3:22" x14ac:dyDescent="0.3">
      <c r="C10" s="9">
        <v>2</v>
      </c>
      <c r="D10" s="10" t="s">
        <v>62</v>
      </c>
      <c r="E10" s="9"/>
      <c r="F10" s="10" t="s">
        <v>62</v>
      </c>
      <c r="G10" s="9">
        <v>20</v>
      </c>
      <c r="H10" s="10" t="s">
        <v>63</v>
      </c>
      <c r="I10" s="9">
        <v>420</v>
      </c>
      <c r="J10" s="11">
        <v>1.55</v>
      </c>
      <c r="K10" s="11">
        <f t="shared" ref="K10:K33" si="0">J10*G10</f>
        <v>31</v>
      </c>
      <c r="L10" s="12"/>
    </row>
    <row r="11" spans="3:22" x14ac:dyDescent="0.3">
      <c r="C11" s="9">
        <v>3</v>
      </c>
      <c r="D11" s="10" t="s">
        <v>64</v>
      </c>
      <c r="E11" s="9"/>
      <c r="F11" s="10" t="s">
        <v>65</v>
      </c>
      <c r="G11" s="9">
        <v>2</v>
      </c>
      <c r="H11" s="10" t="s">
        <v>66</v>
      </c>
      <c r="I11" s="9">
        <v>210</v>
      </c>
      <c r="J11" s="11">
        <v>28.67</v>
      </c>
      <c r="K11" s="11">
        <f t="shared" si="0"/>
        <v>57.34</v>
      </c>
      <c r="L11" s="12"/>
    </row>
    <row r="12" spans="3:22" x14ac:dyDescent="0.3">
      <c r="C12" s="9">
        <v>4</v>
      </c>
      <c r="D12" s="10" t="s">
        <v>67</v>
      </c>
      <c r="E12" s="9"/>
      <c r="F12" s="10" t="s">
        <v>32</v>
      </c>
      <c r="G12" s="9">
        <v>4</v>
      </c>
      <c r="H12" s="10" t="s">
        <v>68</v>
      </c>
      <c r="I12" s="9">
        <v>1595</v>
      </c>
      <c r="J12" s="11">
        <v>33.450000000000003</v>
      </c>
      <c r="K12" s="11">
        <f t="shared" si="0"/>
        <v>133.80000000000001</v>
      </c>
      <c r="L12" s="12"/>
      <c r="U12" s="15"/>
      <c r="V12" s="15"/>
    </row>
    <row r="13" spans="3:22" x14ac:dyDescent="0.3">
      <c r="C13" s="9">
        <v>5</v>
      </c>
      <c r="D13" s="10" t="s">
        <v>69</v>
      </c>
      <c r="E13" s="9"/>
      <c r="F13" s="10" t="s">
        <v>32</v>
      </c>
      <c r="G13" s="9">
        <v>22</v>
      </c>
      <c r="H13" s="10" t="s">
        <v>68</v>
      </c>
      <c r="I13" s="9">
        <v>1595</v>
      </c>
      <c r="J13" s="11">
        <v>33.450000000000003</v>
      </c>
      <c r="K13" s="11">
        <f t="shared" si="0"/>
        <v>735.90000000000009</v>
      </c>
      <c r="L13" s="12"/>
    </row>
    <row r="14" spans="3:22" x14ac:dyDescent="0.3">
      <c r="C14" s="9">
        <v>6</v>
      </c>
      <c r="D14" s="10" t="s">
        <v>70</v>
      </c>
      <c r="E14" s="9"/>
      <c r="F14" s="10" t="s">
        <v>33</v>
      </c>
      <c r="G14" s="9">
        <v>10</v>
      </c>
      <c r="H14" s="10" t="s">
        <v>34</v>
      </c>
      <c r="I14" s="9">
        <v>730</v>
      </c>
      <c r="J14" s="11">
        <v>4.2300000000000004</v>
      </c>
      <c r="K14" s="11">
        <f t="shared" si="0"/>
        <v>42.300000000000004</v>
      </c>
      <c r="L14" s="12"/>
      <c r="U14" s="15"/>
      <c r="V14" s="15"/>
    </row>
    <row r="15" spans="3:22" x14ac:dyDescent="0.3">
      <c r="C15" s="9">
        <v>7</v>
      </c>
      <c r="D15" s="10" t="s">
        <v>71</v>
      </c>
      <c r="E15" s="9"/>
      <c r="F15" s="10" t="s">
        <v>72</v>
      </c>
      <c r="G15" s="9">
        <v>10</v>
      </c>
      <c r="H15" s="10" t="s">
        <v>73</v>
      </c>
      <c r="I15" s="9">
        <v>300</v>
      </c>
      <c r="J15" s="11">
        <v>0</v>
      </c>
      <c r="K15" s="11">
        <f t="shared" si="0"/>
        <v>0</v>
      </c>
      <c r="L15" s="12"/>
      <c r="U15" s="14"/>
      <c r="V15" s="15"/>
    </row>
    <row r="16" spans="3:22" x14ac:dyDescent="0.3">
      <c r="C16" s="9">
        <v>8</v>
      </c>
      <c r="D16" s="10" t="s">
        <v>74</v>
      </c>
      <c r="E16" s="9"/>
      <c r="F16" s="10" t="s">
        <v>75</v>
      </c>
      <c r="G16" s="9">
        <v>4</v>
      </c>
      <c r="H16" s="10" t="s">
        <v>76</v>
      </c>
      <c r="I16" s="9">
        <v>150</v>
      </c>
      <c r="J16" s="11">
        <v>0</v>
      </c>
      <c r="K16" s="11">
        <f t="shared" si="0"/>
        <v>0</v>
      </c>
      <c r="L16" s="12"/>
      <c r="U16" s="14"/>
      <c r="V16" s="14"/>
    </row>
    <row r="17" spans="3:12" x14ac:dyDescent="0.3">
      <c r="C17" s="9">
        <v>9</v>
      </c>
      <c r="D17" s="10" t="s">
        <v>77</v>
      </c>
      <c r="E17" s="9"/>
      <c r="F17" s="10" t="s">
        <v>9</v>
      </c>
      <c r="G17" s="9">
        <v>8</v>
      </c>
      <c r="H17" s="10" t="s">
        <v>61</v>
      </c>
      <c r="I17" s="9">
        <v>3200</v>
      </c>
      <c r="J17" s="11">
        <v>40.64</v>
      </c>
      <c r="K17" s="11">
        <f t="shared" si="0"/>
        <v>325.12</v>
      </c>
      <c r="L17" s="12"/>
    </row>
    <row r="18" spans="3:12" x14ac:dyDescent="0.3">
      <c r="C18" s="9">
        <v>10</v>
      </c>
      <c r="D18" s="10" t="s">
        <v>78</v>
      </c>
      <c r="E18" s="9"/>
      <c r="F18" s="10" t="s">
        <v>79</v>
      </c>
      <c r="G18" s="9">
        <v>5</v>
      </c>
      <c r="H18" s="10" t="s">
        <v>80</v>
      </c>
      <c r="I18" s="9" t="s">
        <v>81</v>
      </c>
      <c r="J18" s="11">
        <v>1805.89</v>
      </c>
      <c r="K18" s="11">
        <f t="shared" si="0"/>
        <v>9029.4500000000007</v>
      </c>
      <c r="L18" s="12"/>
    </row>
    <row r="19" spans="3:12" x14ac:dyDescent="0.3">
      <c r="C19" s="9">
        <v>11</v>
      </c>
      <c r="D19" s="10" t="s">
        <v>82</v>
      </c>
      <c r="E19" s="9"/>
      <c r="F19" s="10" t="s">
        <v>79</v>
      </c>
      <c r="G19" s="9">
        <v>5</v>
      </c>
      <c r="H19" s="10" t="s">
        <v>80</v>
      </c>
      <c r="I19" s="9" t="s">
        <v>83</v>
      </c>
      <c r="J19" s="11">
        <v>1784.86</v>
      </c>
      <c r="K19" s="11">
        <f t="shared" si="0"/>
        <v>8924.2999999999993</v>
      </c>
      <c r="L19" s="12"/>
    </row>
    <row r="20" spans="3:12" x14ac:dyDescent="0.3">
      <c r="C20" s="9">
        <v>12</v>
      </c>
      <c r="D20" s="10" t="s">
        <v>84</v>
      </c>
      <c r="E20" s="9"/>
      <c r="F20" s="10" t="s">
        <v>79</v>
      </c>
      <c r="G20" s="9">
        <v>5</v>
      </c>
      <c r="H20" s="10" t="s">
        <v>80</v>
      </c>
      <c r="I20" s="9" t="s">
        <v>81</v>
      </c>
      <c r="J20" s="11">
        <v>1805.89</v>
      </c>
      <c r="K20" s="11">
        <f t="shared" si="0"/>
        <v>9029.4500000000007</v>
      </c>
      <c r="L20" s="12" t="s">
        <v>13</v>
      </c>
    </row>
    <row r="21" spans="3:12" x14ac:dyDescent="0.3">
      <c r="C21" s="9">
        <v>13</v>
      </c>
      <c r="D21" s="10" t="s">
        <v>85</v>
      </c>
      <c r="E21" s="9"/>
      <c r="F21" s="10" t="s">
        <v>35</v>
      </c>
      <c r="G21" s="9">
        <v>4</v>
      </c>
      <c r="H21" s="10" t="s">
        <v>8</v>
      </c>
      <c r="I21" s="9">
        <v>5995</v>
      </c>
      <c r="J21" s="11">
        <v>33.700000000000003</v>
      </c>
      <c r="K21" s="11">
        <f t="shared" si="0"/>
        <v>134.80000000000001</v>
      </c>
      <c r="L21" s="12"/>
    </row>
    <row r="22" spans="3:12" x14ac:dyDescent="0.3">
      <c r="C22" s="9">
        <v>14</v>
      </c>
      <c r="D22" s="10" t="s">
        <v>86</v>
      </c>
      <c r="E22" s="9"/>
      <c r="F22" s="10" t="s">
        <v>35</v>
      </c>
      <c r="G22" s="9">
        <v>8</v>
      </c>
      <c r="H22" s="10" t="s">
        <v>8</v>
      </c>
      <c r="I22" s="9">
        <v>6045</v>
      </c>
      <c r="J22" s="11">
        <v>34.21</v>
      </c>
      <c r="K22" s="11">
        <f t="shared" si="0"/>
        <v>273.68</v>
      </c>
      <c r="L22" s="12"/>
    </row>
    <row r="23" spans="3:12" x14ac:dyDescent="0.3">
      <c r="C23" s="9">
        <v>15</v>
      </c>
      <c r="D23" s="10" t="s">
        <v>87</v>
      </c>
      <c r="E23" s="9"/>
      <c r="F23" s="10" t="s">
        <v>35</v>
      </c>
      <c r="G23" s="9">
        <v>8</v>
      </c>
      <c r="H23" s="10" t="s">
        <v>8</v>
      </c>
      <c r="I23" s="9">
        <v>3802</v>
      </c>
      <c r="J23" s="11">
        <v>21.68</v>
      </c>
      <c r="K23" s="11">
        <f t="shared" si="0"/>
        <v>173.44</v>
      </c>
      <c r="L23" s="12"/>
    </row>
    <row r="24" spans="3:12" x14ac:dyDescent="0.3">
      <c r="C24" s="9">
        <v>16</v>
      </c>
      <c r="D24" s="10" t="s">
        <v>88</v>
      </c>
      <c r="E24" s="9"/>
      <c r="F24" s="10" t="s">
        <v>89</v>
      </c>
      <c r="G24" s="9">
        <v>96</v>
      </c>
      <c r="H24" s="10" t="s">
        <v>90</v>
      </c>
      <c r="I24" s="9">
        <v>43</v>
      </c>
      <c r="J24" s="11">
        <v>14.29</v>
      </c>
      <c r="K24" s="11">
        <f t="shared" si="0"/>
        <v>1371.84</v>
      </c>
      <c r="L24" s="12"/>
    </row>
    <row r="25" spans="3:12" x14ac:dyDescent="0.3">
      <c r="C25" s="9">
        <v>17</v>
      </c>
      <c r="D25" s="10" t="s">
        <v>91</v>
      </c>
      <c r="E25" s="9"/>
      <c r="F25" s="10" t="s">
        <v>89</v>
      </c>
      <c r="G25" s="9">
        <v>4</v>
      </c>
      <c r="H25" s="10" t="s">
        <v>90</v>
      </c>
      <c r="I25" s="9">
        <v>43</v>
      </c>
      <c r="J25" s="11">
        <v>10.01</v>
      </c>
      <c r="K25" s="11">
        <f t="shared" si="0"/>
        <v>40.04</v>
      </c>
      <c r="L25" s="12"/>
    </row>
    <row r="26" spans="3:12" x14ac:dyDescent="0.3">
      <c r="C26" s="9">
        <v>18</v>
      </c>
      <c r="D26" s="10" t="s">
        <v>92</v>
      </c>
      <c r="E26" s="9"/>
      <c r="F26" s="10" t="s">
        <v>89</v>
      </c>
      <c r="G26" s="9">
        <v>4</v>
      </c>
      <c r="H26" s="10" t="s">
        <v>90</v>
      </c>
      <c r="I26" s="9">
        <v>43</v>
      </c>
      <c r="J26" s="11">
        <v>10.11</v>
      </c>
      <c r="K26" s="11">
        <f t="shared" si="0"/>
        <v>40.44</v>
      </c>
      <c r="L26" s="12"/>
    </row>
    <row r="27" spans="3:12" x14ac:dyDescent="0.3">
      <c r="C27" s="9">
        <v>19</v>
      </c>
      <c r="D27" s="10" t="s">
        <v>93</v>
      </c>
      <c r="E27" s="9"/>
      <c r="F27" s="10" t="s">
        <v>94</v>
      </c>
      <c r="G27" s="9">
        <v>28</v>
      </c>
      <c r="H27" s="10" t="s">
        <v>36</v>
      </c>
      <c r="I27" s="9">
        <v>516</v>
      </c>
      <c r="J27" s="11">
        <v>12.17</v>
      </c>
      <c r="K27" s="11">
        <f t="shared" si="0"/>
        <v>340.76</v>
      </c>
      <c r="L27" s="12"/>
    </row>
    <row r="28" spans="3:12" x14ac:dyDescent="0.3">
      <c r="C28" s="9">
        <v>20</v>
      </c>
      <c r="D28" s="10" t="s">
        <v>95</v>
      </c>
      <c r="E28" s="9"/>
      <c r="F28" s="10" t="s">
        <v>96</v>
      </c>
      <c r="G28" s="9">
        <v>10</v>
      </c>
      <c r="H28" s="10" t="s">
        <v>97</v>
      </c>
      <c r="I28" s="9">
        <v>900</v>
      </c>
      <c r="J28" s="11">
        <v>29.44</v>
      </c>
      <c r="K28" s="11">
        <f t="shared" si="0"/>
        <v>294.40000000000003</v>
      </c>
      <c r="L28" s="12"/>
    </row>
    <row r="29" spans="3:12" x14ac:dyDescent="0.3">
      <c r="C29" s="9">
        <v>21</v>
      </c>
      <c r="D29" s="10" t="s">
        <v>98</v>
      </c>
      <c r="E29" s="9"/>
      <c r="F29" s="10" t="s">
        <v>96</v>
      </c>
      <c r="G29" s="9">
        <v>10</v>
      </c>
      <c r="H29" s="10" t="s">
        <v>99</v>
      </c>
      <c r="I29" s="9">
        <v>900</v>
      </c>
      <c r="J29" s="11">
        <v>49.45</v>
      </c>
      <c r="K29" s="11">
        <f t="shared" si="0"/>
        <v>494.5</v>
      </c>
      <c r="L29" s="12"/>
    </row>
    <row r="30" spans="3:12" x14ac:dyDescent="0.3">
      <c r="C30" s="9">
        <v>22</v>
      </c>
      <c r="D30" s="10" t="s">
        <v>100</v>
      </c>
      <c r="E30" s="9"/>
      <c r="F30" s="10" t="s">
        <v>96</v>
      </c>
      <c r="G30" s="9">
        <v>20</v>
      </c>
      <c r="H30" s="10" t="s">
        <v>101</v>
      </c>
      <c r="I30" s="9">
        <v>901</v>
      </c>
      <c r="J30" s="11">
        <v>19.8</v>
      </c>
      <c r="K30" s="11">
        <f t="shared" si="0"/>
        <v>396</v>
      </c>
      <c r="L30" s="12"/>
    </row>
    <row r="31" spans="3:12" x14ac:dyDescent="0.3">
      <c r="C31" s="9">
        <v>23</v>
      </c>
      <c r="D31" s="10" t="s">
        <v>102</v>
      </c>
      <c r="E31" s="9"/>
      <c r="F31" s="10" t="s">
        <v>96</v>
      </c>
      <c r="G31" s="9">
        <v>20</v>
      </c>
      <c r="H31" s="10" t="s">
        <v>103</v>
      </c>
      <c r="I31" s="9">
        <v>900</v>
      </c>
      <c r="J31" s="11">
        <v>11.3</v>
      </c>
      <c r="K31" s="11">
        <f t="shared" si="0"/>
        <v>226</v>
      </c>
      <c r="L31" s="12"/>
    </row>
    <row r="32" spans="3:12" x14ac:dyDescent="0.3">
      <c r="C32" s="9">
        <v>24</v>
      </c>
      <c r="D32" s="10" t="s">
        <v>104</v>
      </c>
      <c r="E32" s="9"/>
      <c r="F32" s="10" t="s">
        <v>105</v>
      </c>
      <c r="G32" s="9">
        <v>20</v>
      </c>
      <c r="H32" s="10" t="s">
        <v>106</v>
      </c>
      <c r="I32" s="9">
        <v>600</v>
      </c>
      <c r="J32" s="11">
        <v>58.78</v>
      </c>
      <c r="K32" s="11">
        <f t="shared" si="0"/>
        <v>1175.5999999999999</v>
      </c>
      <c r="L32" s="12"/>
    </row>
    <row r="33" spans="3:12" x14ac:dyDescent="0.3">
      <c r="C33" s="9">
        <v>25</v>
      </c>
      <c r="D33" s="10" t="s">
        <v>52</v>
      </c>
      <c r="E33" s="9"/>
      <c r="F33" s="10" t="s">
        <v>57</v>
      </c>
      <c r="G33" s="9">
        <v>112</v>
      </c>
      <c r="H33" s="10" t="s">
        <v>40</v>
      </c>
      <c r="I33" s="9">
        <v>121</v>
      </c>
      <c r="J33" s="11">
        <v>0</v>
      </c>
      <c r="K33" s="11">
        <f t="shared" si="0"/>
        <v>0</v>
      </c>
      <c r="L33" s="12"/>
    </row>
    <row r="34" spans="3:12" x14ac:dyDescent="0.3">
      <c r="C34" s="9"/>
      <c r="D34" s="10"/>
      <c r="E34" s="9"/>
      <c r="F34" s="10"/>
      <c r="G34" s="9"/>
      <c r="H34" s="10"/>
      <c r="I34" s="9"/>
      <c r="J34" s="11"/>
      <c r="K34" s="11"/>
      <c r="L34" s="12"/>
    </row>
    <row r="35" spans="3:12" x14ac:dyDescent="0.3">
      <c r="C35" s="39"/>
      <c r="D35" s="39"/>
      <c r="E35" s="40"/>
      <c r="F35" s="39"/>
      <c r="G35" s="41"/>
      <c r="H35" s="39"/>
      <c r="I35" s="40"/>
      <c r="J35" s="42"/>
      <c r="K35" s="43">
        <f>SUM(K9:K34)</f>
        <v>33293.68</v>
      </c>
      <c r="L35" s="44" t="s">
        <v>13</v>
      </c>
    </row>
  </sheetData>
  <autoFilter ref="C8:V18" xr:uid="{00000000-0009-0000-0000-000000000000}"/>
  <mergeCells count="1">
    <mergeCell ref="C3:D3"/>
  </mergeCells>
  <phoneticPr fontId="23" type="noConversion"/>
  <pageMargins left="0.70866141732283472" right="0.70866141732283472" top="0.74803149606299213" bottom="0.74803149606299213" header="0.31496062992125984" footer="0.31496062992125984"/>
  <pageSetup paperSize="9" scale="72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zoomScale="85" zoomScaleNormal="85" workbookViewId="0">
      <selection activeCell="A4" sqref="A4"/>
    </sheetView>
  </sheetViews>
  <sheetFormatPr defaultRowHeight="14.4" x14ac:dyDescent="0.3"/>
  <cols>
    <col min="1" max="1" width="5.6640625" customWidth="1"/>
    <col min="2" max="2" width="19.21875" bestFit="1" customWidth="1"/>
    <col min="3" max="3" width="3.88671875" style="3" bestFit="1" customWidth="1"/>
    <col min="4" max="4" width="27.6640625" bestFit="1" customWidth="1"/>
    <col min="5" max="5" width="5.6640625" customWidth="1"/>
    <col min="6" max="6" width="10.44140625" bestFit="1" customWidth="1"/>
    <col min="7" max="7" width="8.88671875" style="3" bestFit="1"/>
    <col min="8" max="8" width="8.88671875" bestFit="1" customWidth="1"/>
    <col min="9" max="9" width="12.33203125" bestFit="1" customWidth="1"/>
    <col min="10" max="10" width="12.33203125" customWidth="1"/>
  </cols>
  <sheetData>
    <row r="1" spans="1:11" x14ac:dyDescent="0.3">
      <c r="A1" s="1" t="s">
        <v>29</v>
      </c>
      <c r="B1" s="2"/>
    </row>
    <row r="2" spans="1:11" x14ac:dyDescent="0.3">
      <c r="A2" s="1" t="s">
        <v>107</v>
      </c>
      <c r="B2" s="2"/>
    </row>
    <row r="3" spans="1:11" x14ac:dyDescent="0.3">
      <c r="A3" s="84">
        <v>45084</v>
      </c>
      <c r="B3" s="84"/>
    </row>
    <row r="4" spans="1:11" x14ac:dyDescent="0.3">
      <c r="A4" s="16">
        <v>521</v>
      </c>
    </row>
    <row r="5" spans="1:11" x14ac:dyDescent="0.3">
      <c r="A5" s="16"/>
    </row>
    <row r="6" spans="1:11" ht="6.45" customHeight="1" x14ac:dyDescent="0.3">
      <c r="A6" s="4"/>
      <c r="B6" s="5"/>
      <c r="C6" s="6"/>
      <c r="D6" s="5"/>
      <c r="E6" s="5"/>
      <c r="F6" s="5"/>
      <c r="G6" s="6"/>
      <c r="H6" s="5"/>
      <c r="I6" s="5"/>
      <c r="J6" s="5"/>
      <c r="K6" s="5"/>
    </row>
    <row r="7" spans="1:11" ht="40.5" customHeight="1" thickBot="1" x14ac:dyDescent="0.35">
      <c r="A7" s="18" t="s">
        <v>10</v>
      </c>
      <c r="B7" s="18" t="s">
        <v>14</v>
      </c>
      <c r="C7" s="18" t="s">
        <v>15</v>
      </c>
      <c r="D7" s="18" t="s">
        <v>5</v>
      </c>
      <c r="E7" s="18" t="s">
        <v>4</v>
      </c>
      <c r="F7" s="18" t="s">
        <v>16</v>
      </c>
      <c r="G7" s="7" t="s">
        <v>11</v>
      </c>
      <c r="H7" s="18" t="s">
        <v>17</v>
      </c>
      <c r="I7" s="18" t="s">
        <v>6</v>
      </c>
      <c r="J7" s="7" t="s">
        <v>27</v>
      </c>
      <c r="K7" s="18" t="s">
        <v>12</v>
      </c>
    </row>
    <row r="8" spans="1:11" ht="4.95" customHeight="1" thickTop="1" x14ac:dyDescent="0.3">
      <c r="A8" s="19"/>
      <c r="B8" s="10"/>
      <c r="C8" s="9"/>
      <c r="D8" s="10"/>
      <c r="E8" s="9"/>
      <c r="F8" s="10"/>
      <c r="G8" s="9"/>
      <c r="H8" s="13"/>
      <c r="I8" s="13"/>
      <c r="J8" s="13"/>
      <c r="K8" s="12"/>
    </row>
    <row r="9" spans="1:11" x14ac:dyDescent="0.3">
      <c r="A9" s="19">
        <v>1</v>
      </c>
      <c r="B9" s="10" t="s">
        <v>56</v>
      </c>
      <c r="C9" s="9">
        <v>0</v>
      </c>
      <c r="D9" s="10" t="s">
        <v>39</v>
      </c>
      <c r="E9" s="9">
        <v>112</v>
      </c>
      <c r="F9" s="10" t="s">
        <v>53</v>
      </c>
      <c r="G9" s="9">
        <v>150</v>
      </c>
      <c r="H9" s="13">
        <v>0.01</v>
      </c>
      <c r="I9" s="13">
        <v>0.21</v>
      </c>
      <c r="J9" s="13">
        <f t="shared" ref="J9:J49" si="0">I9*E9</f>
        <v>23.52</v>
      </c>
      <c r="K9" s="12"/>
    </row>
    <row r="10" spans="1:11" x14ac:dyDescent="0.3">
      <c r="A10" s="19">
        <v>2</v>
      </c>
      <c r="B10" s="10" t="s">
        <v>62</v>
      </c>
      <c r="C10" s="9">
        <v>0</v>
      </c>
      <c r="D10" s="10" t="s">
        <v>63</v>
      </c>
      <c r="E10" s="9">
        <v>20</v>
      </c>
      <c r="F10" s="10" t="s">
        <v>53</v>
      </c>
      <c r="G10" s="9">
        <v>420</v>
      </c>
      <c r="H10" s="13">
        <v>0.03</v>
      </c>
      <c r="I10" s="13">
        <v>1.55</v>
      </c>
      <c r="J10" s="13">
        <f t="shared" si="0"/>
        <v>31</v>
      </c>
      <c r="K10" s="12"/>
    </row>
    <row r="11" spans="1:11" x14ac:dyDescent="0.3">
      <c r="A11" s="19">
        <v>3</v>
      </c>
      <c r="B11" s="10" t="s">
        <v>70</v>
      </c>
      <c r="C11" s="9">
        <v>0</v>
      </c>
      <c r="D11" s="10" t="s">
        <v>34</v>
      </c>
      <c r="E11" s="9">
        <v>10</v>
      </c>
      <c r="F11" s="10" t="s">
        <v>28</v>
      </c>
      <c r="G11" s="9">
        <v>730</v>
      </c>
      <c r="H11" s="13">
        <v>0.17</v>
      </c>
      <c r="I11" s="13">
        <v>4.09</v>
      </c>
      <c r="J11" s="13">
        <f t="shared" si="0"/>
        <v>40.9</v>
      </c>
      <c r="K11" s="12"/>
    </row>
    <row r="12" spans="1:11" x14ac:dyDescent="0.3">
      <c r="A12" s="19">
        <v>4</v>
      </c>
      <c r="B12" s="10" t="s">
        <v>71</v>
      </c>
      <c r="C12" s="9">
        <v>0</v>
      </c>
      <c r="D12" s="10" t="s">
        <v>73</v>
      </c>
      <c r="E12" s="9">
        <v>10</v>
      </c>
      <c r="F12" s="10" t="s">
        <v>108</v>
      </c>
      <c r="G12" s="9">
        <v>300</v>
      </c>
      <c r="H12" s="13">
        <v>0.27</v>
      </c>
      <c r="I12" s="13">
        <v>0</v>
      </c>
      <c r="J12" s="13">
        <f t="shared" si="0"/>
        <v>0</v>
      </c>
      <c r="K12" s="12"/>
    </row>
    <row r="13" spans="1:11" x14ac:dyDescent="0.3">
      <c r="A13" s="19">
        <v>5</v>
      </c>
      <c r="B13" s="10" t="s">
        <v>74</v>
      </c>
      <c r="C13" s="9">
        <v>0</v>
      </c>
      <c r="D13" s="10" t="s">
        <v>76</v>
      </c>
      <c r="E13" s="9">
        <v>4</v>
      </c>
      <c r="F13" s="10" t="s">
        <v>108</v>
      </c>
      <c r="G13" s="9">
        <v>150</v>
      </c>
      <c r="H13" s="13">
        <v>7.0000000000000007E-2</v>
      </c>
      <c r="I13" s="13">
        <v>0</v>
      </c>
      <c r="J13" s="13">
        <f t="shared" si="0"/>
        <v>0</v>
      </c>
      <c r="K13" s="12"/>
    </row>
    <row r="14" spans="1:11" x14ac:dyDescent="0.3">
      <c r="A14" s="19">
        <v>6</v>
      </c>
      <c r="B14" s="10" t="s">
        <v>109</v>
      </c>
      <c r="C14" s="9">
        <v>0</v>
      </c>
      <c r="D14" s="10" t="s">
        <v>36</v>
      </c>
      <c r="E14" s="9">
        <v>28</v>
      </c>
      <c r="F14" s="10" t="s">
        <v>19</v>
      </c>
      <c r="G14" s="9">
        <v>500</v>
      </c>
      <c r="H14" s="13">
        <v>0.25</v>
      </c>
      <c r="I14" s="13">
        <v>7.15</v>
      </c>
      <c r="J14" s="13">
        <f t="shared" si="0"/>
        <v>200.20000000000002</v>
      </c>
      <c r="K14" s="12"/>
    </row>
    <row r="15" spans="1:11" x14ac:dyDescent="0.3">
      <c r="A15" s="19">
        <v>7</v>
      </c>
      <c r="B15" s="10" t="s">
        <v>110</v>
      </c>
      <c r="C15" s="9">
        <v>0</v>
      </c>
      <c r="D15" s="10" t="s">
        <v>111</v>
      </c>
      <c r="E15" s="9">
        <v>5</v>
      </c>
      <c r="F15" s="10" t="s">
        <v>18</v>
      </c>
      <c r="G15" s="9">
        <v>8500</v>
      </c>
      <c r="H15" s="13">
        <v>29.27</v>
      </c>
      <c r="I15" s="13">
        <v>1642.5</v>
      </c>
      <c r="J15" s="13">
        <f t="shared" si="0"/>
        <v>8212.5</v>
      </c>
      <c r="K15" s="12"/>
    </row>
    <row r="16" spans="1:11" x14ac:dyDescent="0.3">
      <c r="A16" s="19">
        <v>8</v>
      </c>
      <c r="B16" s="10" t="s">
        <v>112</v>
      </c>
      <c r="C16" s="9">
        <v>0</v>
      </c>
      <c r="D16" s="10" t="s">
        <v>111</v>
      </c>
      <c r="E16" s="9">
        <v>10</v>
      </c>
      <c r="F16" s="10" t="s">
        <v>18</v>
      </c>
      <c r="G16" s="9">
        <v>8470</v>
      </c>
      <c r="H16" s="13">
        <v>29.12</v>
      </c>
      <c r="I16" s="13">
        <v>1633.76</v>
      </c>
      <c r="J16" s="13">
        <f t="shared" si="0"/>
        <v>16337.6</v>
      </c>
      <c r="K16" s="12"/>
    </row>
    <row r="17" spans="1:11" x14ac:dyDescent="0.3">
      <c r="A17" s="19">
        <v>9</v>
      </c>
      <c r="B17" s="10" t="s">
        <v>113</v>
      </c>
      <c r="C17" s="9">
        <v>0</v>
      </c>
      <c r="D17" s="10" t="s">
        <v>66</v>
      </c>
      <c r="E17" s="9">
        <v>2</v>
      </c>
      <c r="F17" s="10" t="s">
        <v>18</v>
      </c>
      <c r="G17" s="9">
        <v>186</v>
      </c>
      <c r="H17" s="13">
        <v>0.31</v>
      </c>
      <c r="I17" s="13">
        <v>13.6</v>
      </c>
      <c r="J17" s="13">
        <f t="shared" si="0"/>
        <v>27.2</v>
      </c>
      <c r="K17" s="12"/>
    </row>
    <row r="18" spans="1:11" x14ac:dyDescent="0.3">
      <c r="A18" s="19">
        <v>10</v>
      </c>
      <c r="B18" s="10" t="s">
        <v>85</v>
      </c>
      <c r="C18" s="9">
        <v>0</v>
      </c>
      <c r="D18" s="10" t="s">
        <v>8</v>
      </c>
      <c r="E18" s="9">
        <v>4</v>
      </c>
      <c r="F18" s="10" t="s">
        <v>28</v>
      </c>
      <c r="G18" s="9">
        <v>5995</v>
      </c>
      <c r="H18" s="13">
        <v>1.43</v>
      </c>
      <c r="I18" s="13">
        <v>33.700000000000003</v>
      </c>
      <c r="J18" s="13">
        <f t="shared" si="0"/>
        <v>134.80000000000001</v>
      </c>
      <c r="K18" s="12"/>
    </row>
    <row r="19" spans="1:11" x14ac:dyDescent="0.3">
      <c r="A19" s="19">
        <v>11</v>
      </c>
      <c r="B19" s="10" t="s">
        <v>86</v>
      </c>
      <c r="C19" s="9">
        <v>0</v>
      </c>
      <c r="D19" s="10" t="s">
        <v>8</v>
      </c>
      <c r="E19" s="9">
        <v>8</v>
      </c>
      <c r="F19" s="10" t="s">
        <v>28</v>
      </c>
      <c r="G19" s="9">
        <v>5995</v>
      </c>
      <c r="H19" s="13">
        <v>1.43</v>
      </c>
      <c r="I19" s="13">
        <v>33.700000000000003</v>
      </c>
      <c r="J19" s="13">
        <f t="shared" si="0"/>
        <v>269.60000000000002</v>
      </c>
      <c r="K19" s="12"/>
    </row>
    <row r="20" spans="1:11" x14ac:dyDescent="0.3">
      <c r="A20" s="19">
        <v>12</v>
      </c>
      <c r="B20" s="10" t="s">
        <v>87</v>
      </c>
      <c r="C20" s="9">
        <v>0</v>
      </c>
      <c r="D20" s="10" t="s">
        <v>8</v>
      </c>
      <c r="E20" s="9">
        <v>8</v>
      </c>
      <c r="F20" s="10" t="s">
        <v>28</v>
      </c>
      <c r="G20" s="9">
        <v>3747</v>
      </c>
      <c r="H20" s="13">
        <v>0.89</v>
      </c>
      <c r="I20" s="13">
        <v>21.07</v>
      </c>
      <c r="J20" s="13">
        <f t="shared" si="0"/>
        <v>168.56</v>
      </c>
      <c r="K20" s="12"/>
    </row>
    <row r="21" spans="1:11" x14ac:dyDescent="0.3">
      <c r="A21" s="19">
        <v>13</v>
      </c>
      <c r="B21" s="10" t="s">
        <v>114</v>
      </c>
      <c r="C21" s="9">
        <v>0</v>
      </c>
      <c r="D21" s="10" t="s">
        <v>61</v>
      </c>
      <c r="E21" s="9">
        <v>8</v>
      </c>
      <c r="F21" s="10" t="s">
        <v>19</v>
      </c>
      <c r="G21" s="9">
        <v>3200</v>
      </c>
      <c r="H21" s="13">
        <v>1.1599999999999999</v>
      </c>
      <c r="I21" s="13">
        <v>38.659999999999997</v>
      </c>
      <c r="J21" s="13">
        <f t="shared" si="0"/>
        <v>309.27999999999997</v>
      </c>
      <c r="K21" s="12"/>
    </row>
    <row r="22" spans="1:11" x14ac:dyDescent="0.3">
      <c r="A22" s="19">
        <v>14</v>
      </c>
      <c r="B22" s="10" t="s">
        <v>115</v>
      </c>
      <c r="C22" s="9">
        <v>0</v>
      </c>
      <c r="D22" s="10" t="s">
        <v>37</v>
      </c>
      <c r="E22" s="9">
        <v>64</v>
      </c>
      <c r="F22" s="10" t="s">
        <v>31</v>
      </c>
      <c r="G22" s="9">
        <v>260</v>
      </c>
      <c r="H22" s="13">
        <v>0.01</v>
      </c>
      <c r="I22" s="13">
        <v>0.25</v>
      </c>
      <c r="J22" s="13">
        <f t="shared" si="0"/>
        <v>16</v>
      </c>
      <c r="K22" s="12"/>
    </row>
    <row r="23" spans="1:11" x14ac:dyDescent="0.3">
      <c r="A23" s="19">
        <v>15</v>
      </c>
      <c r="B23" s="10" t="s">
        <v>116</v>
      </c>
      <c r="C23" s="9">
        <v>0</v>
      </c>
      <c r="D23" s="10" t="s">
        <v>117</v>
      </c>
      <c r="E23" s="9">
        <v>4</v>
      </c>
      <c r="F23" s="10" t="s">
        <v>19</v>
      </c>
      <c r="G23" s="9">
        <v>1500</v>
      </c>
      <c r="H23" s="13">
        <v>0.42</v>
      </c>
      <c r="I23" s="13">
        <v>10.96</v>
      </c>
      <c r="J23" s="13">
        <f t="shared" si="0"/>
        <v>43.84</v>
      </c>
      <c r="K23" s="12"/>
    </row>
    <row r="24" spans="1:11" x14ac:dyDescent="0.3">
      <c r="A24" s="19">
        <v>16</v>
      </c>
      <c r="B24" s="10" t="s">
        <v>118</v>
      </c>
      <c r="C24" s="9">
        <v>0</v>
      </c>
      <c r="D24" s="10" t="s">
        <v>117</v>
      </c>
      <c r="E24" s="9">
        <v>48</v>
      </c>
      <c r="F24" s="10" t="s">
        <v>19</v>
      </c>
      <c r="G24" s="9">
        <v>1500</v>
      </c>
      <c r="H24" s="13">
        <v>0.42</v>
      </c>
      <c r="I24" s="13">
        <v>10.96</v>
      </c>
      <c r="J24" s="13">
        <f t="shared" si="0"/>
        <v>526.08000000000004</v>
      </c>
      <c r="K24" s="12"/>
    </row>
    <row r="25" spans="1:11" x14ac:dyDescent="0.3">
      <c r="A25" s="19">
        <v>17</v>
      </c>
      <c r="B25" s="10" t="s">
        <v>119</v>
      </c>
      <c r="C25" s="9">
        <v>0</v>
      </c>
      <c r="D25" s="10" t="s">
        <v>68</v>
      </c>
      <c r="E25" s="9">
        <v>26</v>
      </c>
      <c r="F25" s="10" t="s">
        <v>19</v>
      </c>
      <c r="G25" s="9">
        <v>1109</v>
      </c>
      <c r="H25" s="13">
        <v>0.26</v>
      </c>
      <c r="I25" s="13">
        <v>5.76</v>
      </c>
      <c r="J25" s="13">
        <f t="shared" si="0"/>
        <v>149.76</v>
      </c>
      <c r="K25" s="12"/>
    </row>
    <row r="26" spans="1:11" x14ac:dyDescent="0.3">
      <c r="A26" s="19">
        <v>18</v>
      </c>
      <c r="B26" s="10" t="s">
        <v>120</v>
      </c>
      <c r="C26" s="9">
        <v>0</v>
      </c>
      <c r="D26" s="10" t="s">
        <v>68</v>
      </c>
      <c r="E26" s="9">
        <v>26</v>
      </c>
      <c r="F26" s="10" t="s">
        <v>19</v>
      </c>
      <c r="G26" s="9">
        <v>1109</v>
      </c>
      <c r="H26" s="13">
        <v>0.26</v>
      </c>
      <c r="I26" s="13">
        <v>5.76</v>
      </c>
      <c r="J26" s="13">
        <f t="shared" si="0"/>
        <v>149.76</v>
      </c>
      <c r="K26" s="12"/>
    </row>
    <row r="27" spans="1:11" x14ac:dyDescent="0.3">
      <c r="A27" s="19">
        <v>19</v>
      </c>
      <c r="B27" s="10" t="s">
        <v>121</v>
      </c>
      <c r="C27" s="9">
        <v>0</v>
      </c>
      <c r="D27" s="10" t="s">
        <v>30</v>
      </c>
      <c r="E27" s="9">
        <v>8</v>
      </c>
      <c r="F27" s="10" t="s">
        <v>19</v>
      </c>
      <c r="G27" s="9">
        <v>69</v>
      </c>
      <c r="H27" s="13">
        <v>0.01</v>
      </c>
      <c r="I27" s="13">
        <v>0.11</v>
      </c>
      <c r="J27" s="13">
        <f t="shared" si="0"/>
        <v>0.88</v>
      </c>
      <c r="K27" s="12"/>
    </row>
    <row r="28" spans="1:11" x14ac:dyDescent="0.3">
      <c r="A28" s="19">
        <v>20</v>
      </c>
      <c r="B28" s="10" t="s">
        <v>122</v>
      </c>
      <c r="C28" s="9">
        <v>0</v>
      </c>
      <c r="D28" s="10" t="s">
        <v>38</v>
      </c>
      <c r="E28" s="9">
        <v>28</v>
      </c>
      <c r="F28" s="10" t="s">
        <v>19</v>
      </c>
      <c r="G28" s="9">
        <v>200</v>
      </c>
      <c r="H28" s="13">
        <v>0.09</v>
      </c>
      <c r="I28" s="13">
        <v>5.0199999999999996</v>
      </c>
      <c r="J28" s="13">
        <f t="shared" si="0"/>
        <v>140.56</v>
      </c>
      <c r="K28" s="12"/>
    </row>
    <row r="29" spans="1:11" x14ac:dyDescent="0.3">
      <c r="A29" s="19">
        <v>21</v>
      </c>
      <c r="B29" s="10" t="s">
        <v>123</v>
      </c>
      <c r="C29" s="9">
        <v>0</v>
      </c>
      <c r="D29" s="10" t="s">
        <v>124</v>
      </c>
      <c r="E29" s="9">
        <v>5</v>
      </c>
      <c r="F29" s="10" t="s">
        <v>18</v>
      </c>
      <c r="G29" s="9">
        <v>370</v>
      </c>
      <c r="H29" s="13">
        <v>0.43</v>
      </c>
      <c r="I29" s="13">
        <v>37.76</v>
      </c>
      <c r="J29" s="13">
        <f t="shared" si="0"/>
        <v>188.79999999999998</v>
      </c>
      <c r="K29" s="12"/>
    </row>
    <row r="30" spans="1:11" x14ac:dyDescent="0.3">
      <c r="A30" s="19">
        <v>22</v>
      </c>
      <c r="B30" s="10" t="s">
        <v>125</v>
      </c>
      <c r="C30" s="9">
        <v>0</v>
      </c>
      <c r="D30" s="10" t="s">
        <v>124</v>
      </c>
      <c r="E30" s="9">
        <v>5</v>
      </c>
      <c r="F30" s="10" t="s">
        <v>18</v>
      </c>
      <c r="G30" s="9">
        <v>370</v>
      </c>
      <c r="H30" s="13">
        <v>0.43</v>
      </c>
      <c r="I30" s="13">
        <v>37.76</v>
      </c>
      <c r="J30" s="13">
        <f t="shared" si="0"/>
        <v>188.79999999999998</v>
      </c>
      <c r="K30" s="12"/>
    </row>
    <row r="31" spans="1:11" x14ac:dyDescent="0.3">
      <c r="A31" s="19">
        <v>23</v>
      </c>
      <c r="B31" s="10" t="s">
        <v>126</v>
      </c>
      <c r="C31" s="9">
        <v>0</v>
      </c>
      <c r="D31" s="10" t="s">
        <v>127</v>
      </c>
      <c r="E31" s="9">
        <v>10</v>
      </c>
      <c r="F31" s="10" t="s">
        <v>18</v>
      </c>
      <c r="G31" s="9">
        <v>1057</v>
      </c>
      <c r="H31" s="13">
        <v>0.26</v>
      </c>
      <c r="I31" s="13">
        <v>10.79</v>
      </c>
      <c r="J31" s="13">
        <f t="shared" si="0"/>
        <v>107.89999999999999</v>
      </c>
      <c r="K31" s="12"/>
    </row>
    <row r="32" spans="1:11" x14ac:dyDescent="0.3">
      <c r="A32" s="19">
        <v>24</v>
      </c>
      <c r="B32" s="10" t="s">
        <v>128</v>
      </c>
      <c r="C32" s="9">
        <v>0</v>
      </c>
      <c r="D32" s="10" t="s">
        <v>129</v>
      </c>
      <c r="E32" s="9">
        <v>20</v>
      </c>
      <c r="F32" s="10" t="s">
        <v>18</v>
      </c>
      <c r="G32" s="9">
        <v>504</v>
      </c>
      <c r="H32" s="13">
        <v>0.08</v>
      </c>
      <c r="I32" s="13">
        <v>3.28</v>
      </c>
      <c r="J32" s="13">
        <f t="shared" si="0"/>
        <v>65.599999999999994</v>
      </c>
      <c r="K32" s="12"/>
    </row>
    <row r="33" spans="1:11" x14ac:dyDescent="0.3">
      <c r="A33" s="19">
        <v>25</v>
      </c>
      <c r="B33" s="10" t="s">
        <v>130</v>
      </c>
      <c r="C33" s="9">
        <v>0</v>
      </c>
      <c r="D33" s="10" t="s">
        <v>131</v>
      </c>
      <c r="E33" s="9">
        <v>60</v>
      </c>
      <c r="F33" s="10" t="s">
        <v>18</v>
      </c>
      <c r="G33" s="9">
        <v>1093</v>
      </c>
      <c r="H33" s="13">
        <v>0.34</v>
      </c>
      <c r="I33" s="13">
        <v>14.64</v>
      </c>
      <c r="J33" s="13">
        <f t="shared" si="0"/>
        <v>878.40000000000009</v>
      </c>
      <c r="K33" s="12"/>
    </row>
    <row r="34" spans="1:11" x14ac:dyDescent="0.3">
      <c r="A34" s="19">
        <v>26</v>
      </c>
      <c r="B34" s="10" t="s">
        <v>132</v>
      </c>
      <c r="C34" s="9">
        <v>0</v>
      </c>
      <c r="D34" s="10" t="s">
        <v>127</v>
      </c>
      <c r="E34" s="9">
        <v>60</v>
      </c>
      <c r="F34" s="10" t="s">
        <v>18</v>
      </c>
      <c r="G34" s="9">
        <v>1093</v>
      </c>
      <c r="H34" s="13">
        <v>0.26</v>
      </c>
      <c r="I34" s="13">
        <v>11.09</v>
      </c>
      <c r="J34" s="13">
        <f t="shared" si="0"/>
        <v>665.4</v>
      </c>
      <c r="K34" s="12"/>
    </row>
    <row r="35" spans="1:11" x14ac:dyDescent="0.3">
      <c r="A35" s="19">
        <v>27</v>
      </c>
      <c r="B35" s="10" t="s">
        <v>133</v>
      </c>
      <c r="C35" s="9">
        <v>0</v>
      </c>
      <c r="D35" s="10" t="s">
        <v>134</v>
      </c>
      <c r="E35" s="9">
        <v>2</v>
      </c>
      <c r="F35" s="10" t="s">
        <v>18</v>
      </c>
      <c r="G35" s="9">
        <v>400</v>
      </c>
      <c r="H35" s="13">
        <v>0.17</v>
      </c>
      <c r="I35" s="13">
        <v>7.54</v>
      </c>
      <c r="J35" s="13">
        <f t="shared" si="0"/>
        <v>15.08</v>
      </c>
      <c r="K35" s="12"/>
    </row>
    <row r="36" spans="1:11" x14ac:dyDescent="0.3">
      <c r="A36" s="19">
        <v>28</v>
      </c>
      <c r="B36" s="10" t="s">
        <v>135</v>
      </c>
      <c r="C36" s="9">
        <v>0</v>
      </c>
      <c r="D36" s="10" t="s">
        <v>134</v>
      </c>
      <c r="E36" s="9">
        <v>2</v>
      </c>
      <c r="F36" s="10" t="s">
        <v>18</v>
      </c>
      <c r="G36" s="9">
        <v>400</v>
      </c>
      <c r="H36" s="13">
        <v>0.17</v>
      </c>
      <c r="I36" s="13">
        <v>7.54</v>
      </c>
      <c r="J36" s="13">
        <f t="shared" si="0"/>
        <v>15.08</v>
      </c>
      <c r="K36" s="12"/>
    </row>
    <row r="37" spans="1:11" x14ac:dyDescent="0.3">
      <c r="A37" s="19">
        <v>29</v>
      </c>
      <c r="B37" s="10" t="s">
        <v>136</v>
      </c>
      <c r="C37" s="9">
        <v>0</v>
      </c>
      <c r="D37" s="10" t="s">
        <v>137</v>
      </c>
      <c r="E37" s="9">
        <v>40</v>
      </c>
      <c r="F37" s="10" t="s">
        <v>18</v>
      </c>
      <c r="G37" s="9">
        <v>120</v>
      </c>
      <c r="H37" s="13">
        <v>0.01</v>
      </c>
      <c r="I37" s="13">
        <v>0.23</v>
      </c>
      <c r="J37" s="13">
        <f t="shared" si="0"/>
        <v>9.2000000000000011</v>
      </c>
      <c r="K37" s="12"/>
    </row>
    <row r="38" spans="1:11" x14ac:dyDescent="0.3">
      <c r="A38" s="19">
        <v>30</v>
      </c>
      <c r="B38" s="10" t="s">
        <v>88</v>
      </c>
      <c r="C38" s="9">
        <v>0</v>
      </c>
      <c r="D38" s="10" t="s">
        <v>90</v>
      </c>
      <c r="E38" s="9">
        <v>96</v>
      </c>
      <c r="F38" s="10" t="s">
        <v>19</v>
      </c>
      <c r="G38" s="9">
        <v>1256</v>
      </c>
      <c r="H38" s="13">
        <v>3.65</v>
      </c>
      <c r="I38" s="13">
        <v>14.29</v>
      </c>
      <c r="J38" s="13">
        <f t="shared" si="0"/>
        <v>1371.84</v>
      </c>
      <c r="K38" s="12"/>
    </row>
    <row r="39" spans="1:11" x14ac:dyDescent="0.3">
      <c r="A39" s="19">
        <v>31</v>
      </c>
      <c r="B39" s="10" t="s">
        <v>91</v>
      </c>
      <c r="C39" s="9">
        <v>0</v>
      </c>
      <c r="D39" s="10" t="s">
        <v>90</v>
      </c>
      <c r="E39" s="9">
        <v>4</v>
      </c>
      <c r="F39" s="10" t="s">
        <v>19</v>
      </c>
      <c r="G39" s="9">
        <v>879</v>
      </c>
      <c r="H39" s="13">
        <v>2.56</v>
      </c>
      <c r="I39" s="13">
        <v>10.01</v>
      </c>
      <c r="J39" s="13">
        <f t="shared" si="0"/>
        <v>40.04</v>
      </c>
      <c r="K39" s="12"/>
    </row>
    <row r="40" spans="1:11" x14ac:dyDescent="0.3">
      <c r="A40" s="19">
        <v>32</v>
      </c>
      <c r="B40" s="10" t="s">
        <v>92</v>
      </c>
      <c r="C40" s="9">
        <v>0</v>
      </c>
      <c r="D40" s="10" t="s">
        <v>90</v>
      </c>
      <c r="E40" s="9">
        <v>4</v>
      </c>
      <c r="F40" s="10" t="s">
        <v>19</v>
      </c>
      <c r="G40" s="9">
        <v>888</v>
      </c>
      <c r="H40" s="13">
        <v>2.58</v>
      </c>
      <c r="I40" s="13">
        <v>10.11</v>
      </c>
      <c r="J40" s="13">
        <f t="shared" si="0"/>
        <v>40.44</v>
      </c>
      <c r="K40" s="12"/>
    </row>
    <row r="41" spans="1:11" x14ac:dyDescent="0.3">
      <c r="A41" s="19">
        <v>33</v>
      </c>
      <c r="B41" s="10" t="s">
        <v>138</v>
      </c>
      <c r="C41" s="9">
        <v>0</v>
      </c>
      <c r="D41" s="10" t="s">
        <v>39</v>
      </c>
      <c r="E41" s="9">
        <v>20</v>
      </c>
      <c r="F41" s="10" t="s">
        <v>19</v>
      </c>
      <c r="G41" s="9">
        <v>50</v>
      </c>
      <c r="H41" s="13">
        <v>0</v>
      </c>
      <c r="I41" s="13">
        <v>7.0000000000000007E-2</v>
      </c>
      <c r="J41" s="13">
        <f t="shared" si="0"/>
        <v>1.4000000000000001</v>
      </c>
      <c r="K41" s="12"/>
    </row>
    <row r="42" spans="1:11" x14ac:dyDescent="0.3">
      <c r="A42" s="19">
        <v>34</v>
      </c>
      <c r="B42" s="10" t="s">
        <v>139</v>
      </c>
      <c r="C42" s="9">
        <v>0</v>
      </c>
      <c r="D42" s="10" t="s">
        <v>140</v>
      </c>
      <c r="E42" s="9">
        <v>1450</v>
      </c>
      <c r="F42" s="10" t="s">
        <v>31</v>
      </c>
      <c r="G42" s="9">
        <v>154</v>
      </c>
      <c r="H42" s="13">
        <v>0.01</v>
      </c>
      <c r="I42" s="13">
        <v>0.24</v>
      </c>
      <c r="J42" s="13">
        <f t="shared" si="0"/>
        <v>348</v>
      </c>
      <c r="K42" s="12"/>
    </row>
    <row r="43" spans="1:11" x14ac:dyDescent="0.3">
      <c r="A43" s="19">
        <v>35</v>
      </c>
      <c r="B43" s="10" t="s">
        <v>95</v>
      </c>
      <c r="C43" s="9">
        <v>0</v>
      </c>
      <c r="D43" s="10" t="s">
        <v>97</v>
      </c>
      <c r="E43" s="9">
        <v>10</v>
      </c>
      <c r="F43" s="10" t="s">
        <v>18</v>
      </c>
      <c r="G43" s="9">
        <v>900</v>
      </c>
      <c r="H43" s="13">
        <v>0.49</v>
      </c>
      <c r="I43" s="13">
        <v>28.27</v>
      </c>
      <c r="J43" s="13">
        <f t="shared" si="0"/>
        <v>282.7</v>
      </c>
      <c r="K43" s="12"/>
    </row>
    <row r="44" spans="1:11" x14ac:dyDescent="0.3">
      <c r="A44" s="19">
        <v>36</v>
      </c>
      <c r="B44" s="10" t="s">
        <v>98</v>
      </c>
      <c r="C44" s="9">
        <v>0</v>
      </c>
      <c r="D44" s="10" t="s">
        <v>99</v>
      </c>
      <c r="E44" s="9">
        <v>10</v>
      </c>
      <c r="F44" s="10" t="s">
        <v>18</v>
      </c>
      <c r="G44" s="9">
        <v>900</v>
      </c>
      <c r="H44" s="13">
        <v>0.68</v>
      </c>
      <c r="I44" s="13">
        <v>49.45</v>
      </c>
      <c r="J44" s="13">
        <f t="shared" si="0"/>
        <v>494.5</v>
      </c>
      <c r="K44" s="12"/>
    </row>
    <row r="45" spans="1:11" x14ac:dyDescent="0.3">
      <c r="A45" s="19">
        <v>37</v>
      </c>
      <c r="B45" s="10" t="s">
        <v>100</v>
      </c>
      <c r="C45" s="9">
        <v>0</v>
      </c>
      <c r="D45" s="10" t="s">
        <v>101</v>
      </c>
      <c r="E45" s="9">
        <v>20</v>
      </c>
      <c r="F45" s="10" t="s">
        <v>18</v>
      </c>
      <c r="G45" s="9">
        <v>901</v>
      </c>
      <c r="H45" s="13">
        <v>0.28999999999999998</v>
      </c>
      <c r="I45" s="13">
        <v>19.8</v>
      </c>
      <c r="J45" s="13">
        <f t="shared" si="0"/>
        <v>396</v>
      </c>
      <c r="K45" s="12"/>
    </row>
    <row r="46" spans="1:11" x14ac:dyDescent="0.3">
      <c r="A46" s="19">
        <v>38</v>
      </c>
      <c r="B46" s="10" t="s">
        <v>102</v>
      </c>
      <c r="C46" s="9">
        <v>0</v>
      </c>
      <c r="D46" s="10" t="s">
        <v>103</v>
      </c>
      <c r="E46" s="9">
        <v>20</v>
      </c>
      <c r="F46" s="10" t="s">
        <v>18</v>
      </c>
      <c r="G46" s="9">
        <v>900</v>
      </c>
      <c r="H46" s="13">
        <v>0.21</v>
      </c>
      <c r="I46" s="13">
        <v>11.3</v>
      </c>
      <c r="J46" s="13">
        <f t="shared" si="0"/>
        <v>226</v>
      </c>
      <c r="K46" s="12"/>
    </row>
    <row r="47" spans="1:11" x14ac:dyDescent="0.3">
      <c r="A47" s="19">
        <v>39</v>
      </c>
      <c r="B47" s="10" t="s">
        <v>141</v>
      </c>
      <c r="C47" s="9">
        <v>0</v>
      </c>
      <c r="D47" s="10" t="s">
        <v>142</v>
      </c>
      <c r="E47" s="9">
        <v>16</v>
      </c>
      <c r="F47" s="10" t="s">
        <v>28</v>
      </c>
      <c r="G47" s="9">
        <v>100</v>
      </c>
      <c r="H47" s="13">
        <v>0.02</v>
      </c>
      <c r="I47" s="13">
        <v>0.51</v>
      </c>
      <c r="J47" s="13">
        <f t="shared" si="0"/>
        <v>8.16</v>
      </c>
      <c r="K47" s="12"/>
    </row>
    <row r="48" spans="1:11" x14ac:dyDescent="0.3">
      <c r="A48" s="19">
        <v>40</v>
      </c>
      <c r="B48" s="10" t="s">
        <v>104</v>
      </c>
      <c r="C48" s="9">
        <v>0</v>
      </c>
      <c r="D48" s="10" t="s">
        <v>106</v>
      </c>
      <c r="E48" s="9">
        <v>20</v>
      </c>
      <c r="F48" s="10" t="s">
        <v>18</v>
      </c>
      <c r="G48" s="9">
        <v>1040</v>
      </c>
      <c r="H48" s="13">
        <v>1.29</v>
      </c>
      <c r="I48" s="13">
        <v>58.78</v>
      </c>
      <c r="J48" s="13">
        <f t="shared" si="0"/>
        <v>1175.5999999999999</v>
      </c>
      <c r="K48" s="12"/>
    </row>
    <row r="49" spans="1:11" x14ac:dyDescent="0.3">
      <c r="A49" s="19">
        <v>41</v>
      </c>
      <c r="B49" s="10" t="s">
        <v>52</v>
      </c>
      <c r="C49" s="9">
        <v>0</v>
      </c>
      <c r="D49" s="10" t="s">
        <v>40</v>
      </c>
      <c r="E49" s="9">
        <v>112</v>
      </c>
      <c r="F49" s="10" t="s">
        <v>41</v>
      </c>
      <c r="G49" s="9">
        <v>262</v>
      </c>
      <c r="H49" s="13">
        <v>0.01</v>
      </c>
      <c r="I49" s="13">
        <v>0</v>
      </c>
      <c r="J49" s="13">
        <f t="shared" si="0"/>
        <v>0</v>
      </c>
      <c r="K49" s="12"/>
    </row>
    <row r="50" spans="1:11" x14ac:dyDescent="0.3">
      <c r="A50" s="19"/>
      <c r="B50" s="10"/>
      <c r="C50" s="9"/>
      <c r="D50" s="10"/>
      <c r="E50" s="9"/>
      <c r="F50" s="10"/>
      <c r="G50" s="9"/>
      <c r="H50" s="13"/>
      <c r="I50" s="13"/>
      <c r="J50" s="13"/>
      <c r="K50" s="12"/>
    </row>
    <row r="51" spans="1:11" x14ac:dyDescent="0.3">
      <c r="A51" s="45"/>
      <c r="B51" s="45"/>
      <c r="C51" s="46"/>
      <c r="D51" s="45"/>
      <c r="E51" s="44"/>
      <c r="F51" s="45"/>
      <c r="G51" s="46"/>
      <c r="H51" s="47"/>
      <c r="I51" s="48"/>
      <c r="J51" s="48">
        <f>SUM(J9:J50)</f>
        <v>33300.98000000001</v>
      </c>
      <c r="K51" s="44" t="s">
        <v>13</v>
      </c>
    </row>
  </sheetData>
  <autoFilter ref="A8:K26" xr:uid="{7AE8BB45-6374-4914-B140-33E65AB2B64C}"/>
  <mergeCells count="1">
    <mergeCell ref="A3:B3"/>
  </mergeCells>
  <phoneticPr fontId="23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5"/>
  <sheetViews>
    <sheetView zoomScale="85" zoomScaleNormal="85" workbookViewId="0">
      <selection activeCell="A4" sqref="A4"/>
    </sheetView>
  </sheetViews>
  <sheetFormatPr defaultRowHeight="14.4" x14ac:dyDescent="0.3"/>
  <cols>
    <col min="1" max="1" width="5.6640625" style="3" customWidth="1"/>
    <col min="2" max="2" width="18.77734375" style="20" bestFit="1" customWidth="1"/>
    <col min="3" max="3" width="19.5546875" style="20" bestFit="1" customWidth="1"/>
    <col min="4" max="4" width="7.21875" style="3" customWidth="1"/>
    <col min="5" max="5" width="27.5546875" style="20" bestFit="1" customWidth="1"/>
    <col min="6" max="6" width="9.21875" style="3" bestFit="1" customWidth="1"/>
    <col min="7" max="7" width="10.21875" style="20" bestFit="1" customWidth="1"/>
    <col min="8" max="8" width="8.88671875" style="3" bestFit="1"/>
    <col min="9" max="9" width="10.77734375" style="3" bestFit="1" customWidth="1"/>
    <col min="10" max="10" width="11.44140625" style="21" bestFit="1" customWidth="1"/>
    <col min="11" max="11" width="13.6640625" style="21" bestFit="1" customWidth="1"/>
    <col min="13" max="13" width="9.5546875" bestFit="1" customWidth="1"/>
  </cols>
  <sheetData>
    <row r="1" spans="1:12" x14ac:dyDescent="0.3">
      <c r="A1" s="17" t="s">
        <v>20</v>
      </c>
    </row>
    <row r="2" spans="1:12" x14ac:dyDescent="0.3">
      <c r="A2" s="1" t="s">
        <v>107</v>
      </c>
      <c r="B2" s="2"/>
    </row>
    <row r="3" spans="1:12" x14ac:dyDescent="0.3">
      <c r="A3" s="84">
        <v>45084</v>
      </c>
      <c r="B3" s="84"/>
    </row>
    <row r="4" spans="1:12" x14ac:dyDescent="0.3">
      <c r="A4" s="16">
        <v>521</v>
      </c>
      <c r="B4"/>
    </row>
    <row r="5" spans="1:12" x14ac:dyDescent="0.3">
      <c r="A5" s="16"/>
      <c r="B5"/>
    </row>
    <row r="6" spans="1:12" ht="6.45" customHeight="1" x14ac:dyDescent="0.3">
      <c r="A6" s="29"/>
      <c r="B6" s="5"/>
      <c r="C6" s="22"/>
      <c r="D6" s="6"/>
      <c r="E6" s="22"/>
      <c r="F6" s="6"/>
      <c r="G6" s="22"/>
      <c r="H6" s="6"/>
      <c r="I6" s="6"/>
      <c r="J6" s="23"/>
      <c r="K6" s="23"/>
      <c r="L6" s="5"/>
    </row>
    <row r="7" spans="1:12" ht="40.5" customHeight="1" thickBot="1" x14ac:dyDescent="0.35">
      <c r="A7" s="18" t="s">
        <v>10</v>
      </c>
      <c r="B7" s="24" t="s">
        <v>21</v>
      </c>
      <c r="C7" s="24" t="s">
        <v>22</v>
      </c>
      <c r="D7" s="18" t="s">
        <v>2</v>
      </c>
      <c r="E7" s="24" t="s">
        <v>5</v>
      </c>
      <c r="F7" s="7" t="s">
        <v>23</v>
      </c>
      <c r="G7" s="24" t="s">
        <v>16</v>
      </c>
      <c r="H7" s="7" t="s">
        <v>11</v>
      </c>
      <c r="I7" s="7" t="s">
        <v>24</v>
      </c>
      <c r="J7" s="25" t="s">
        <v>25</v>
      </c>
      <c r="K7" s="26" t="s">
        <v>26</v>
      </c>
      <c r="L7" s="18" t="s">
        <v>12</v>
      </c>
    </row>
    <row r="8" spans="1:12" ht="9" customHeight="1" thickTop="1" x14ac:dyDescent="0.3">
      <c r="A8" s="35"/>
      <c r="B8" s="36"/>
      <c r="C8" s="36"/>
      <c r="D8" s="35"/>
      <c r="E8" s="36"/>
      <c r="F8" s="35"/>
      <c r="G8" s="36"/>
      <c r="H8" s="35"/>
      <c r="I8" s="35"/>
      <c r="J8" s="37"/>
      <c r="K8" s="37"/>
      <c r="L8" s="38"/>
    </row>
    <row r="9" spans="1:12" x14ac:dyDescent="0.3">
      <c r="A9" s="19">
        <f>IF(ISBLANK(B9),"",COUNTA($B$9:B9))</f>
        <v>1</v>
      </c>
      <c r="B9" s="32" t="s">
        <v>56</v>
      </c>
      <c r="C9" s="32"/>
      <c r="D9" s="19"/>
      <c r="E9" s="32" t="s">
        <v>39</v>
      </c>
      <c r="F9" s="19"/>
      <c r="G9" s="32"/>
      <c r="H9" s="19"/>
      <c r="I9" s="19">
        <v>112</v>
      </c>
      <c r="J9" s="33"/>
      <c r="K9" s="33">
        <v>23.87</v>
      </c>
      <c r="L9" s="34"/>
    </row>
    <row r="10" spans="1:12" x14ac:dyDescent="0.3">
      <c r="A10" s="28" t="str">
        <f>IF(ISBLANK(B10),"",COUNTA($B$9:B10))</f>
        <v/>
      </c>
      <c r="B10" s="27"/>
      <c r="C10" s="27" t="s">
        <v>56</v>
      </c>
      <c r="D10" s="28">
        <v>0</v>
      </c>
      <c r="E10" s="27" t="s">
        <v>39</v>
      </c>
      <c r="F10" s="28">
        <v>1</v>
      </c>
      <c r="G10" s="27" t="s">
        <v>53</v>
      </c>
      <c r="H10" s="28">
        <v>150</v>
      </c>
      <c r="I10" s="28"/>
      <c r="J10" s="30">
        <v>0.21</v>
      </c>
      <c r="K10" s="30">
        <v>23.87</v>
      </c>
      <c r="L10" s="31"/>
    </row>
    <row r="11" spans="1:12" x14ac:dyDescent="0.3">
      <c r="A11" s="49" t="str">
        <f>IF(ISBLANK(B11),"",COUNTA($B$9:B11))</f>
        <v/>
      </c>
      <c r="B11" s="50"/>
      <c r="C11" s="50"/>
      <c r="D11" s="49"/>
      <c r="E11" s="50"/>
      <c r="F11" s="49"/>
      <c r="G11" s="50"/>
      <c r="H11" s="49"/>
      <c r="I11" s="49"/>
      <c r="J11" s="51"/>
      <c r="K11" s="51"/>
      <c r="L11" s="52"/>
    </row>
    <row r="12" spans="1:12" x14ac:dyDescent="0.3">
      <c r="A12" s="19">
        <f>IF(ISBLANK(B12),"",COUNTA($B$9:B12))</f>
        <v>2</v>
      </c>
      <c r="B12" s="32" t="s">
        <v>62</v>
      </c>
      <c r="C12" s="32"/>
      <c r="D12" s="19"/>
      <c r="E12" s="32" t="s">
        <v>63</v>
      </c>
      <c r="F12" s="19"/>
      <c r="G12" s="32"/>
      <c r="H12" s="19"/>
      <c r="I12" s="19">
        <v>20</v>
      </c>
      <c r="J12" s="33"/>
      <c r="K12" s="33">
        <v>30.91</v>
      </c>
      <c r="L12" s="34"/>
    </row>
    <row r="13" spans="1:12" x14ac:dyDescent="0.3">
      <c r="A13" s="28" t="str">
        <f>IF(ISBLANK(B13),"",COUNTA($B$9:B13))</f>
        <v/>
      </c>
      <c r="B13" s="27"/>
      <c r="C13" s="27" t="s">
        <v>62</v>
      </c>
      <c r="D13" s="28">
        <v>0</v>
      </c>
      <c r="E13" s="27" t="s">
        <v>63</v>
      </c>
      <c r="F13" s="28">
        <v>1</v>
      </c>
      <c r="G13" s="27" t="s">
        <v>53</v>
      </c>
      <c r="H13" s="28">
        <v>420</v>
      </c>
      <c r="I13" s="28"/>
      <c r="J13" s="30">
        <v>1.55</v>
      </c>
      <c r="K13" s="30">
        <v>30.91</v>
      </c>
      <c r="L13" s="31"/>
    </row>
    <row r="14" spans="1:12" x14ac:dyDescent="0.3">
      <c r="A14" s="49" t="str">
        <f>IF(ISBLANK(B14),"",COUNTA($B$9:B14))</f>
        <v/>
      </c>
      <c r="B14" s="50"/>
      <c r="C14" s="50"/>
      <c r="D14" s="49"/>
      <c r="E14" s="50"/>
      <c r="F14" s="49"/>
      <c r="G14" s="50"/>
      <c r="H14" s="49"/>
      <c r="I14" s="49"/>
      <c r="J14" s="51"/>
      <c r="K14" s="51"/>
      <c r="L14" s="52"/>
    </row>
    <row r="15" spans="1:12" x14ac:dyDescent="0.3">
      <c r="A15" s="19">
        <f>IF(ISBLANK(B15),"",COUNTA($B$9:B15))</f>
        <v>3</v>
      </c>
      <c r="B15" s="32" t="s">
        <v>64</v>
      </c>
      <c r="C15" s="32"/>
      <c r="D15" s="19"/>
      <c r="E15" s="32" t="s">
        <v>66</v>
      </c>
      <c r="F15" s="19"/>
      <c r="G15" s="32"/>
      <c r="H15" s="19"/>
      <c r="I15" s="19">
        <v>2</v>
      </c>
      <c r="J15" s="33"/>
      <c r="K15" s="33">
        <v>57.34</v>
      </c>
      <c r="L15" s="34"/>
    </row>
    <row r="16" spans="1:12" x14ac:dyDescent="0.3">
      <c r="A16" s="28" t="str">
        <f>IF(ISBLANK(B16),"",COUNTA($B$9:B16))</f>
        <v/>
      </c>
      <c r="B16" s="27"/>
      <c r="C16" s="27" t="s">
        <v>113</v>
      </c>
      <c r="D16" s="28">
        <v>0</v>
      </c>
      <c r="E16" s="27" t="s">
        <v>66</v>
      </c>
      <c r="F16" s="28">
        <v>1</v>
      </c>
      <c r="G16" s="27" t="s">
        <v>18</v>
      </c>
      <c r="H16" s="28">
        <v>186</v>
      </c>
      <c r="I16" s="28"/>
      <c r="J16" s="30">
        <v>13.6</v>
      </c>
      <c r="K16" s="30">
        <v>27.19</v>
      </c>
      <c r="L16" s="31"/>
    </row>
    <row r="17" spans="1:12" x14ac:dyDescent="0.3">
      <c r="A17" s="9" t="str">
        <f>IF(ISBLANK(B17),"",COUNTA($B$9:B17))</f>
        <v/>
      </c>
      <c r="B17" s="10"/>
      <c r="C17" s="10" t="s">
        <v>133</v>
      </c>
      <c r="D17" s="9">
        <v>0</v>
      </c>
      <c r="E17" s="10" t="s">
        <v>134</v>
      </c>
      <c r="F17" s="9">
        <v>1</v>
      </c>
      <c r="G17" s="10" t="s">
        <v>18</v>
      </c>
      <c r="H17" s="9">
        <v>400</v>
      </c>
      <c r="I17" s="9"/>
      <c r="J17" s="11">
        <v>7.54</v>
      </c>
      <c r="K17" s="11">
        <v>15.07</v>
      </c>
      <c r="L17" s="12"/>
    </row>
    <row r="18" spans="1:12" x14ac:dyDescent="0.3">
      <c r="A18" s="9" t="str">
        <f>IF(ISBLANK(B18),"",COUNTA($B$9:B18))</f>
        <v/>
      </c>
      <c r="B18" s="10"/>
      <c r="C18" s="10" t="s">
        <v>135</v>
      </c>
      <c r="D18" s="9">
        <v>0</v>
      </c>
      <c r="E18" s="10" t="s">
        <v>134</v>
      </c>
      <c r="F18" s="9">
        <v>1</v>
      </c>
      <c r="G18" s="10" t="s">
        <v>18</v>
      </c>
      <c r="H18" s="9">
        <v>400</v>
      </c>
      <c r="I18" s="9"/>
      <c r="J18" s="11">
        <v>7.54</v>
      </c>
      <c r="K18" s="11">
        <v>15.07</v>
      </c>
      <c r="L18" s="12"/>
    </row>
    <row r="19" spans="1:12" x14ac:dyDescent="0.3">
      <c r="A19" s="49" t="str">
        <f>IF(ISBLANK(B19),"",COUNTA($B$9:B19))</f>
        <v/>
      </c>
      <c r="B19" s="50"/>
      <c r="C19" s="50"/>
      <c r="D19" s="49"/>
      <c r="E19" s="50"/>
      <c r="F19" s="49"/>
      <c r="G19" s="50"/>
      <c r="H19" s="49"/>
      <c r="I19" s="49"/>
      <c r="J19" s="51"/>
      <c r="K19" s="51"/>
      <c r="L19" s="52"/>
    </row>
    <row r="20" spans="1:12" x14ac:dyDescent="0.3">
      <c r="A20" s="19">
        <f>IF(ISBLANK(B20),"",COUNTA($B$9:B20))</f>
        <v>4</v>
      </c>
      <c r="B20" s="32" t="s">
        <v>67</v>
      </c>
      <c r="C20" s="32"/>
      <c r="D20" s="19"/>
      <c r="E20" s="32" t="s">
        <v>68</v>
      </c>
      <c r="F20" s="19"/>
      <c r="G20" s="32"/>
      <c r="H20" s="19"/>
      <c r="I20" s="19">
        <v>4</v>
      </c>
      <c r="J20" s="33"/>
      <c r="K20" s="33">
        <v>133.81</v>
      </c>
      <c r="L20" s="34"/>
    </row>
    <row r="21" spans="1:12" x14ac:dyDescent="0.3">
      <c r="A21" s="28" t="str">
        <f>IF(ISBLANK(B21),"",COUNTA($B$9:B21))</f>
        <v/>
      </c>
      <c r="B21" s="27"/>
      <c r="C21" s="27" t="s">
        <v>116</v>
      </c>
      <c r="D21" s="28">
        <v>0</v>
      </c>
      <c r="E21" s="27" t="s">
        <v>117</v>
      </c>
      <c r="F21" s="28">
        <v>1</v>
      </c>
      <c r="G21" s="27" t="s">
        <v>19</v>
      </c>
      <c r="H21" s="28">
        <v>1500</v>
      </c>
      <c r="I21" s="28"/>
      <c r="J21" s="30">
        <v>10.96</v>
      </c>
      <c r="K21" s="30">
        <v>43.85</v>
      </c>
      <c r="L21" s="31"/>
    </row>
    <row r="22" spans="1:12" x14ac:dyDescent="0.3">
      <c r="A22" s="9" t="str">
        <f>IF(ISBLANK(B22),"",COUNTA($B$9:B22))</f>
        <v/>
      </c>
      <c r="B22" s="10"/>
      <c r="C22" s="10" t="s">
        <v>118</v>
      </c>
      <c r="D22" s="9">
        <v>0</v>
      </c>
      <c r="E22" s="10" t="s">
        <v>117</v>
      </c>
      <c r="F22" s="9">
        <v>1</v>
      </c>
      <c r="G22" s="10" t="s">
        <v>19</v>
      </c>
      <c r="H22" s="9">
        <v>1500</v>
      </c>
      <c r="I22" s="9"/>
      <c r="J22" s="11">
        <v>10.96</v>
      </c>
      <c r="K22" s="11">
        <v>43.85</v>
      </c>
      <c r="L22" s="12"/>
    </row>
    <row r="23" spans="1:12" x14ac:dyDescent="0.3">
      <c r="A23" s="9" t="str">
        <f>IF(ISBLANK(B23),"",COUNTA($B$9:B23))</f>
        <v/>
      </c>
      <c r="B23" s="10"/>
      <c r="C23" s="10" t="s">
        <v>119</v>
      </c>
      <c r="D23" s="9">
        <v>0</v>
      </c>
      <c r="E23" s="10" t="s">
        <v>68</v>
      </c>
      <c r="F23" s="9">
        <v>1</v>
      </c>
      <c r="G23" s="10" t="s">
        <v>19</v>
      </c>
      <c r="H23" s="9">
        <v>1109</v>
      </c>
      <c r="I23" s="9"/>
      <c r="J23" s="11">
        <v>5.76</v>
      </c>
      <c r="K23" s="11">
        <v>23.06</v>
      </c>
      <c r="L23" s="12"/>
    </row>
    <row r="24" spans="1:12" x14ac:dyDescent="0.3">
      <c r="A24" s="9" t="str">
        <f>IF(ISBLANK(B24),"",COUNTA($B$9:B24))</f>
        <v/>
      </c>
      <c r="B24" s="10"/>
      <c r="C24" s="10" t="s">
        <v>120</v>
      </c>
      <c r="D24" s="9">
        <v>0</v>
      </c>
      <c r="E24" s="10" t="s">
        <v>68</v>
      </c>
      <c r="F24" s="9">
        <v>1</v>
      </c>
      <c r="G24" s="10" t="s">
        <v>19</v>
      </c>
      <c r="H24" s="9">
        <v>1109</v>
      </c>
      <c r="I24" s="9"/>
      <c r="J24" s="11">
        <v>5.76</v>
      </c>
      <c r="K24" s="11">
        <v>23.06</v>
      </c>
      <c r="L24" s="12"/>
    </row>
    <row r="25" spans="1:12" x14ac:dyDescent="0.3">
      <c r="A25" s="49" t="str">
        <f>IF(ISBLANK(B25),"",COUNTA($B$9:B25))</f>
        <v/>
      </c>
      <c r="B25" s="50"/>
      <c r="C25" s="50"/>
      <c r="D25" s="49"/>
      <c r="E25" s="50"/>
      <c r="F25" s="49"/>
      <c r="G25" s="50"/>
      <c r="H25" s="49"/>
      <c r="I25" s="49"/>
      <c r="J25" s="51"/>
      <c r="K25" s="51"/>
      <c r="L25" s="52"/>
    </row>
    <row r="26" spans="1:12" x14ac:dyDescent="0.3">
      <c r="A26" s="19">
        <f>IF(ISBLANK(B26),"",COUNTA($B$9:B26))</f>
        <v>5</v>
      </c>
      <c r="B26" s="32" t="s">
        <v>69</v>
      </c>
      <c r="C26" s="32"/>
      <c r="D26" s="19"/>
      <c r="E26" s="32" t="s">
        <v>68</v>
      </c>
      <c r="F26" s="19"/>
      <c r="G26" s="32"/>
      <c r="H26" s="19"/>
      <c r="I26" s="19">
        <v>22</v>
      </c>
      <c r="J26" s="33"/>
      <c r="K26" s="33">
        <v>735.97</v>
      </c>
      <c r="L26" s="34"/>
    </row>
    <row r="27" spans="1:12" x14ac:dyDescent="0.3">
      <c r="A27" s="28" t="str">
        <f>IF(ISBLANK(B27),"",COUNTA($B$9:B27))</f>
        <v/>
      </c>
      <c r="B27" s="27"/>
      <c r="C27" s="27" t="s">
        <v>118</v>
      </c>
      <c r="D27" s="28">
        <v>0</v>
      </c>
      <c r="E27" s="27" t="s">
        <v>117</v>
      </c>
      <c r="F27" s="28">
        <v>2</v>
      </c>
      <c r="G27" s="27" t="s">
        <v>19</v>
      </c>
      <c r="H27" s="28">
        <v>1500</v>
      </c>
      <c r="I27" s="28"/>
      <c r="J27" s="30">
        <v>10.96</v>
      </c>
      <c r="K27" s="30">
        <v>482.35</v>
      </c>
      <c r="L27" s="31"/>
    </row>
    <row r="28" spans="1:12" x14ac:dyDescent="0.3">
      <c r="A28" s="9" t="str">
        <f>IF(ISBLANK(B28),"",COUNTA($B$9:B28))</f>
        <v/>
      </c>
      <c r="B28" s="10"/>
      <c r="C28" s="10" t="s">
        <v>119</v>
      </c>
      <c r="D28" s="9">
        <v>0</v>
      </c>
      <c r="E28" s="10" t="s">
        <v>68</v>
      </c>
      <c r="F28" s="9">
        <v>1</v>
      </c>
      <c r="G28" s="10" t="s">
        <v>19</v>
      </c>
      <c r="H28" s="9">
        <v>1109</v>
      </c>
      <c r="I28" s="9"/>
      <c r="J28" s="11">
        <v>5.76</v>
      </c>
      <c r="K28" s="11">
        <v>126.81</v>
      </c>
      <c r="L28" s="12"/>
    </row>
    <row r="29" spans="1:12" x14ac:dyDescent="0.3">
      <c r="A29" s="9" t="str">
        <f>IF(ISBLANK(B29),"",COUNTA($B$9:B29))</f>
        <v/>
      </c>
      <c r="B29" s="10"/>
      <c r="C29" s="10" t="s">
        <v>120</v>
      </c>
      <c r="D29" s="9">
        <v>0</v>
      </c>
      <c r="E29" s="10" t="s">
        <v>68</v>
      </c>
      <c r="F29" s="9">
        <v>1</v>
      </c>
      <c r="G29" s="10" t="s">
        <v>19</v>
      </c>
      <c r="H29" s="9">
        <v>1109</v>
      </c>
      <c r="I29" s="9"/>
      <c r="J29" s="11">
        <v>5.76</v>
      </c>
      <c r="K29" s="11">
        <v>126.81</v>
      </c>
      <c r="L29" s="12"/>
    </row>
    <row r="30" spans="1:12" x14ac:dyDescent="0.3">
      <c r="A30" s="49" t="str">
        <f>IF(ISBLANK(B30),"",COUNTA($B$9:B30))</f>
        <v/>
      </c>
      <c r="B30" s="50"/>
      <c r="C30" s="50"/>
      <c r="D30" s="49"/>
      <c r="E30" s="50"/>
      <c r="F30" s="49"/>
      <c r="G30" s="50"/>
      <c r="H30" s="49"/>
      <c r="I30" s="49"/>
      <c r="J30" s="51"/>
      <c r="K30" s="51"/>
      <c r="L30" s="52"/>
    </row>
    <row r="31" spans="1:12" x14ac:dyDescent="0.3">
      <c r="A31" s="19">
        <f>IF(ISBLANK(B31),"",COUNTA($B$9:B31))</f>
        <v>6</v>
      </c>
      <c r="B31" s="32" t="s">
        <v>70</v>
      </c>
      <c r="C31" s="32"/>
      <c r="D31" s="19"/>
      <c r="E31" s="32" t="s">
        <v>34</v>
      </c>
      <c r="F31" s="19"/>
      <c r="G31" s="32"/>
      <c r="H31" s="19"/>
      <c r="I31" s="19">
        <v>10</v>
      </c>
      <c r="J31" s="33"/>
      <c r="K31" s="33">
        <v>42.29</v>
      </c>
      <c r="L31" s="34"/>
    </row>
    <row r="32" spans="1:12" x14ac:dyDescent="0.3">
      <c r="A32" s="28" t="str">
        <f>IF(ISBLANK(B32),"",COUNTA($B$9:B32))</f>
        <v/>
      </c>
      <c r="B32" s="27"/>
      <c r="C32" s="27" t="s">
        <v>70</v>
      </c>
      <c r="D32" s="28">
        <v>0</v>
      </c>
      <c r="E32" s="27" t="s">
        <v>34</v>
      </c>
      <c r="F32" s="28">
        <v>1</v>
      </c>
      <c r="G32" s="27" t="s">
        <v>28</v>
      </c>
      <c r="H32" s="28">
        <v>730</v>
      </c>
      <c r="I32" s="28"/>
      <c r="J32" s="30">
        <v>4.09</v>
      </c>
      <c r="K32" s="30">
        <v>40.869999999999997</v>
      </c>
      <c r="L32" s="31"/>
    </row>
    <row r="33" spans="1:13" x14ac:dyDescent="0.3">
      <c r="A33" s="9" t="str">
        <f>IF(ISBLANK(B33),"",COUNTA($B$9:B33))</f>
        <v/>
      </c>
      <c r="B33" s="10"/>
      <c r="C33" s="10" t="s">
        <v>138</v>
      </c>
      <c r="D33" s="9">
        <v>0</v>
      </c>
      <c r="E33" s="10" t="s">
        <v>39</v>
      </c>
      <c r="F33" s="9">
        <v>2</v>
      </c>
      <c r="G33" s="10" t="s">
        <v>19</v>
      </c>
      <c r="H33" s="9">
        <v>50</v>
      </c>
      <c r="I33" s="9"/>
      <c r="J33" s="11">
        <v>7.0000000000000007E-2</v>
      </c>
      <c r="K33" s="11">
        <v>1.42</v>
      </c>
      <c r="L33" s="12"/>
    </row>
    <row r="34" spans="1:13" x14ac:dyDescent="0.3">
      <c r="A34" s="49" t="str">
        <f>IF(ISBLANK(B34),"",COUNTA($B$9:B34))</f>
        <v/>
      </c>
      <c r="B34" s="50"/>
      <c r="C34" s="50"/>
      <c r="D34" s="49"/>
      <c r="E34" s="50"/>
      <c r="F34" s="49"/>
      <c r="G34" s="50"/>
      <c r="H34" s="49"/>
      <c r="I34" s="49"/>
      <c r="J34" s="51"/>
      <c r="K34" s="51"/>
      <c r="L34" s="52"/>
    </row>
    <row r="35" spans="1:13" x14ac:dyDescent="0.3">
      <c r="A35" s="19">
        <f>IF(ISBLANK(B35),"",COUNTA($B$9:B35))</f>
        <v>7</v>
      </c>
      <c r="B35" s="32" t="s">
        <v>71</v>
      </c>
      <c r="C35" s="32"/>
      <c r="D35" s="19"/>
      <c r="E35" s="32" t="s">
        <v>73</v>
      </c>
      <c r="F35" s="19"/>
      <c r="G35" s="32"/>
      <c r="H35" s="19"/>
      <c r="I35" s="19">
        <v>10</v>
      </c>
      <c r="J35" s="33"/>
      <c r="K35" s="33">
        <v>0</v>
      </c>
      <c r="L35" s="34"/>
    </row>
    <row r="36" spans="1:13" x14ac:dyDescent="0.3">
      <c r="A36" s="28" t="str">
        <f>IF(ISBLANK(B36),"",COUNTA($B$9:B36))</f>
        <v/>
      </c>
      <c r="B36" s="27"/>
      <c r="C36" s="27" t="s">
        <v>71</v>
      </c>
      <c r="D36" s="28">
        <v>0</v>
      </c>
      <c r="E36" s="27" t="s">
        <v>73</v>
      </c>
      <c r="F36" s="28">
        <v>1</v>
      </c>
      <c r="G36" s="27" t="s">
        <v>108</v>
      </c>
      <c r="H36" s="28">
        <v>300</v>
      </c>
      <c r="I36" s="28"/>
      <c r="J36" s="30">
        <v>0</v>
      </c>
      <c r="K36" s="30">
        <v>0</v>
      </c>
      <c r="L36" s="31"/>
    </row>
    <row r="37" spans="1:13" x14ac:dyDescent="0.3">
      <c r="A37" s="49" t="str">
        <f>IF(ISBLANK(B37),"",COUNTA($B$9:B37))</f>
        <v/>
      </c>
      <c r="B37" s="50"/>
      <c r="C37" s="50"/>
      <c r="D37" s="49"/>
      <c r="E37" s="50"/>
      <c r="F37" s="49"/>
      <c r="G37" s="50"/>
      <c r="H37" s="49"/>
      <c r="I37" s="49"/>
      <c r="J37" s="51"/>
      <c r="K37" s="51"/>
      <c r="L37" s="52"/>
    </row>
    <row r="38" spans="1:13" x14ac:dyDescent="0.3">
      <c r="A38" s="19">
        <f>IF(ISBLANK(B38),"",COUNTA($B$9:B38))</f>
        <v>8</v>
      </c>
      <c r="B38" s="32" t="s">
        <v>74</v>
      </c>
      <c r="C38" s="32"/>
      <c r="D38" s="19"/>
      <c r="E38" s="32" t="s">
        <v>76</v>
      </c>
      <c r="F38" s="19"/>
      <c r="G38" s="32"/>
      <c r="H38" s="19"/>
      <c r="I38" s="19">
        <v>4</v>
      </c>
      <c r="J38" s="33"/>
      <c r="K38" s="33">
        <v>0</v>
      </c>
      <c r="L38" s="34"/>
    </row>
    <row r="39" spans="1:13" x14ac:dyDescent="0.3">
      <c r="A39" s="28" t="str">
        <f>IF(ISBLANK(B39),"",COUNTA($B$9:B39))</f>
        <v/>
      </c>
      <c r="B39" s="27"/>
      <c r="C39" s="27" t="s">
        <v>74</v>
      </c>
      <c r="D39" s="28">
        <v>0</v>
      </c>
      <c r="E39" s="27" t="s">
        <v>76</v>
      </c>
      <c r="F39" s="28">
        <v>1</v>
      </c>
      <c r="G39" s="27" t="s">
        <v>108</v>
      </c>
      <c r="H39" s="28">
        <v>150</v>
      </c>
      <c r="I39" s="28"/>
      <c r="J39" s="30">
        <v>0</v>
      </c>
      <c r="K39" s="30">
        <v>0</v>
      </c>
      <c r="L39" s="31"/>
    </row>
    <row r="40" spans="1:13" x14ac:dyDescent="0.3">
      <c r="A40" s="49" t="str">
        <f>IF(ISBLANK(B40),"",COUNTA($B$9:B40))</f>
        <v/>
      </c>
      <c r="B40" s="50"/>
      <c r="C40" s="50"/>
      <c r="D40" s="49"/>
      <c r="E40" s="50"/>
      <c r="F40" s="49"/>
      <c r="G40" s="50"/>
      <c r="H40" s="49"/>
      <c r="I40" s="49"/>
      <c r="J40" s="51"/>
      <c r="K40" s="51"/>
      <c r="L40" s="52"/>
      <c r="M40" s="75"/>
    </row>
    <row r="41" spans="1:13" x14ac:dyDescent="0.3">
      <c r="A41" s="19">
        <f>IF(ISBLANK(B41),"",COUNTA($B$9:B41))</f>
        <v>9</v>
      </c>
      <c r="B41" s="32" t="s">
        <v>77</v>
      </c>
      <c r="C41" s="32"/>
      <c r="D41" s="19"/>
      <c r="E41" s="32" t="s">
        <v>61</v>
      </c>
      <c r="F41" s="19"/>
      <c r="G41" s="32"/>
      <c r="H41" s="19"/>
      <c r="I41" s="19">
        <v>8</v>
      </c>
      <c r="J41" s="33"/>
      <c r="K41" s="33">
        <v>325.16000000000003</v>
      </c>
      <c r="L41" s="34"/>
    </row>
    <row r="42" spans="1:13" x14ac:dyDescent="0.3">
      <c r="A42" s="28" t="str">
        <f>IF(ISBLANK(B42),"",COUNTA($B$9:B42))</f>
        <v/>
      </c>
      <c r="B42" s="27"/>
      <c r="C42" s="27" t="s">
        <v>114</v>
      </c>
      <c r="D42" s="28">
        <v>0</v>
      </c>
      <c r="E42" s="27" t="s">
        <v>61</v>
      </c>
      <c r="F42" s="28">
        <v>1</v>
      </c>
      <c r="G42" s="27" t="s">
        <v>19</v>
      </c>
      <c r="H42" s="28">
        <v>3200</v>
      </c>
      <c r="I42" s="28"/>
      <c r="J42" s="30">
        <v>38.659999999999997</v>
      </c>
      <c r="K42" s="30">
        <v>309.27999999999997</v>
      </c>
      <c r="L42" s="31"/>
      <c r="M42" s="75"/>
    </row>
    <row r="43" spans="1:13" x14ac:dyDescent="0.3">
      <c r="A43" s="9" t="str">
        <f>IF(ISBLANK(B43),"",COUNTA($B$9:B43))</f>
        <v/>
      </c>
      <c r="B43" s="10"/>
      <c r="C43" s="10" t="s">
        <v>115</v>
      </c>
      <c r="D43" s="9">
        <v>0</v>
      </c>
      <c r="E43" s="10" t="s">
        <v>37</v>
      </c>
      <c r="F43" s="9">
        <v>8</v>
      </c>
      <c r="G43" s="10" t="s">
        <v>31</v>
      </c>
      <c r="H43" s="9">
        <v>260</v>
      </c>
      <c r="I43" s="9"/>
      <c r="J43" s="11">
        <v>0.25</v>
      </c>
      <c r="K43" s="11">
        <v>15.88</v>
      </c>
      <c r="L43" s="12"/>
    </row>
    <row r="44" spans="1:13" x14ac:dyDescent="0.3">
      <c r="A44" s="49" t="str">
        <f>IF(ISBLANK(B44),"",COUNTA($B$9:B44))</f>
        <v/>
      </c>
      <c r="B44" s="50"/>
      <c r="C44" s="50"/>
      <c r="D44" s="49"/>
      <c r="E44" s="50"/>
      <c r="F44" s="49"/>
      <c r="G44" s="50"/>
      <c r="H44" s="49"/>
      <c r="I44" s="49"/>
      <c r="J44" s="51"/>
      <c r="K44" s="51"/>
      <c r="L44" s="52"/>
    </row>
    <row r="45" spans="1:13" x14ac:dyDescent="0.3">
      <c r="A45" s="19">
        <f>IF(ISBLANK(B45),"",COUNTA($B$9:B45))</f>
        <v>10</v>
      </c>
      <c r="B45" s="32" t="s">
        <v>78</v>
      </c>
      <c r="C45" s="32"/>
      <c r="D45" s="19"/>
      <c r="E45" s="32" t="s">
        <v>80</v>
      </c>
      <c r="F45" s="19">
        <v>0</v>
      </c>
      <c r="G45" s="32"/>
      <c r="H45" s="19"/>
      <c r="I45" s="19">
        <v>5</v>
      </c>
      <c r="J45" s="33"/>
      <c r="K45" s="33">
        <v>9029.4</v>
      </c>
      <c r="L45" s="34"/>
    </row>
    <row r="46" spans="1:13" x14ac:dyDescent="0.3">
      <c r="A46" s="28" t="str">
        <f>IF(ISBLANK(B46),"",COUNTA($B$9:B46))</f>
        <v/>
      </c>
      <c r="B46" s="27"/>
      <c r="C46" s="27" t="s">
        <v>112</v>
      </c>
      <c r="D46" s="28">
        <v>0</v>
      </c>
      <c r="E46" s="27" t="s">
        <v>80</v>
      </c>
      <c r="F46" s="28">
        <v>1</v>
      </c>
      <c r="G46" s="27" t="s">
        <v>18</v>
      </c>
      <c r="H46" s="28">
        <v>8470</v>
      </c>
      <c r="I46" s="28"/>
      <c r="J46" s="30">
        <v>1633.7</v>
      </c>
      <c r="K46" s="30">
        <v>8168.82</v>
      </c>
      <c r="L46" s="31"/>
    </row>
    <row r="47" spans="1:13" x14ac:dyDescent="0.3">
      <c r="A47" s="9" t="str">
        <f>IF(ISBLANK(B47),"",COUNTA($B$9:B47))</f>
        <v/>
      </c>
      <c r="B47" s="10"/>
      <c r="C47" s="10" t="s">
        <v>123</v>
      </c>
      <c r="D47" s="9">
        <v>0</v>
      </c>
      <c r="E47" s="10" t="s">
        <v>124</v>
      </c>
      <c r="F47" s="9">
        <v>1</v>
      </c>
      <c r="G47" s="10" t="s">
        <v>18</v>
      </c>
      <c r="H47" s="9">
        <v>370</v>
      </c>
      <c r="I47" s="9"/>
      <c r="J47" s="11">
        <v>37.76</v>
      </c>
      <c r="K47" s="11">
        <v>188.79</v>
      </c>
      <c r="L47" s="12"/>
    </row>
    <row r="48" spans="1:13" x14ac:dyDescent="0.3">
      <c r="A48" s="9" t="str">
        <f>IF(ISBLANK(B48),"",COUNTA($B$9:B48))</f>
        <v/>
      </c>
      <c r="B48" s="10"/>
      <c r="C48" s="10" t="s">
        <v>128</v>
      </c>
      <c r="D48" s="9">
        <v>0</v>
      </c>
      <c r="E48" s="10" t="s">
        <v>129</v>
      </c>
      <c r="F48" s="9">
        <v>2</v>
      </c>
      <c r="G48" s="10" t="s">
        <v>18</v>
      </c>
      <c r="H48" s="9">
        <v>504</v>
      </c>
      <c r="I48" s="9"/>
      <c r="J48" s="11">
        <v>3.28</v>
      </c>
      <c r="K48" s="11">
        <v>32.79</v>
      </c>
      <c r="L48" s="12"/>
    </row>
    <row r="49" spans="1:12" x14ac:dyDescent="0.3">
      <c r="A49" s="9" t="str">
        <f>IF(ISBLANK(B49),"",COUNTA($B$9:B49))</f>
        <v/>
      </c>
      <c r="B49" s="10"/>
      <c r="C49" s="10" t="s">
        <v>130</v>
      </c>
      <c r="D49" s="9">
        <v>0</v>
      </c>
      <c r="E49" s="10" t="s">
        <v>131</v>
      </c>
      <c r="F49" s="9">
        <v>4</v>
      </c>
      <c r="G49" s="10" t="s">
        <v>18</v>
      </c>
      <c r="H49" s="9">
        <v>1093</v>
      </c>
      <c r="I49" s="9"/>
      <c r="J49" s="11">
        <v>14.64</v>
      </c>
      <c r="K49" s="11">
        <v>292.73</v>
      </c>
      <c r="L49" s="12"/>
    </row>
    <row r="50" spans="1:12" ht="15" customHeight="1" x14ac:dyDescent="0.3">
      <c r="A50" s="9" t="str">
        <f>IF(ISBLANK(B50),"",COUNTA($B$9:B50))</f>
        <v/>
      </c>
      <c r="B50" s="10"/>
      <c r="C50" s="10" t="s">
        <v>132</v>
      </c>
      <c r="D50" s="9">
        <v>0</v>
      </c>
      <c r="E50" s="10" t="s">
        <v>127</v>
      </c>
      <c r="F50" s="9">
        <v>4</v>
      </c>
      <c r="G50" s="10" t="s">
        <v>18</v>
      </c>
      <c r="H50" s="9">
        <v>1093</v>
      </c>
      <c r="I50" s="9"/>
      <c r="J50" s="11">
        <v>11.09</v>
      </c>
      <c r="K50" s="11">
        <v>221.83</v>
      </c>
      <c r="L50" s="12" t="s">
        <v>13</v>
      </c>
    </row>
    <row r="51" spans="1:12" x14ac:dyDescent="0.3">
      <c r="A51" s="9" t="str">
        <f>IF(ISBLANK(B51),"",COUNTA($B$9:B51))</f>
        <v/>
      </c>
      <c r="B51" s="10"/>
      <c r="C51" s="10" t="s">
        <v>136</v>
      </c>
      <c r="D51" s="9">
        <v>0</v>
      </c>
      <c r="E51" s="10" t="s">
        <v>137</v>
      </c>
      <c r="F51" s="9">
        <v>4</v>
      </c>
      <c r="G51" s="10" t="s">
        <v>18</v>
      </c>
      <c r="H51" s="9">
        <v>120</v>
      </c>
      <c r="I51" s="9"/>
      <c r="J51" s="11">
        <v>0.23</v>
      </c>
      <c r="K51" s="11">
        <v>4.5199999999999996</v>
      </c>
      <c r="L51" s="12"/>
    </row>
    <row r="52" spans="1:12" x14ac:dyDescent="0.3">
      <c r="A52" s="9" t="str">
        <f>IF(ISBLANK(B52),"",COUNTA($B$9:B52))</f>
        <v/>
      </c>
      <c r="B52" s="10"/>
      <c r="C52" s="10" t="s">
        <v>139</v>
      </c>
      <c r="D52" s="9">
        <v>0</v>
      </c>
      <c r="E52" s="10" t="s">
        <v>140</v>
      </c>
      <c r="F52" s="9">
        <v>102</v>
      </c>
      <c r="G52" s="10" t="s">
        <v>31</v>
      </c>
      <c r="H52" s="9">
        <v>154</v>
      </c>
      <c r="I52" s="9"/>
      <c r="J52" s="11">
        <v>0.24</v>
      </c>
      <c r="K52" s="11">
        <v>119.94</v>
      </c>
      <c r="L52" s="12"/>
    </row>
    <row r="53" spans="1:12" x14ac:dyDescent="0.3">
      <c r="A53" s="49" t="str">
        <f>IF(ISBLANK(B53),"",COUNTA($B$9:B53))</f>
        <v/>
      </c>
      <c r="B53" s="50"/>
      <c r="C53" s="50"/>
      <c r="D53" s="49"/>
      <c r="E53" s="50"/>
      <c r="F53" s="49"/>
      <c r="G53" s="50"/>
      <c r="H53" s="49"/>
      <c r="I53" s="49"/>
      <c r="J53" s="51"/>
      <c r="K53" s="51"/>
      <c r="L53" s="52"/>
    </row>
    <row r="54" spans="1:12" x14ac:dyDescent="0.3">
      <c r="A54" s="19">
        <f>IF(ISBLANK(B54),"",COUNTA($B$9:B54))</f>
        <v>11</v>
      </c>
      <c r="B54" s="32" t="s">
        <v>82</v>
      </c>
      <c r="C54" s="32"/>
      <c r="D54" s="19"/>
      <c r="E54" s="32" t="s">
        <v>80</v>
      </c>
      <c r="F54" s="19">
        <v>0</v>
      </c>
      <c r="G54" s="32"/>
      <c r="H54" s="19"/>
      <c r="I54" s="19">
        <v>5</v>
      </c>
      <c r="J54" s="33"/>
      <c r="K54" s="33">
        <v>8924.2999999999993</v>
      </c>
      <c r="L54" s="34"/>
    </row>
    <row r="55" spans="1:12" x14ac:dyDescent="0.3">
      <c r="A55" s="28" t="str">
        <f>IF(ISBLANK(B55),"",COUNTA($B$9:B55))</f>
        <v/>
      </c>
      <c r="B55" s="27"/>
      <c r="C55" s="27" t="s">
        <v>110</v>
      </c>
      <c r="D55" s="28">
        <v>0</v>
      </c>
      <c r="E55" s="27" t="s">
        <v>80</v>
      </c>
      <c r="F55" s="28">
        <v>1</v>
      </c>
      <c r="G55" s="27" t="s">
        <v>18</v>
      </c>
      <c r="H55" s="28">
        <v>8500</v>
      </c>
      <c r="I55" s="28"/>
      <c r="J55" s="30">
        <v>1642.5</v>
      </c>
      <c r="K55" s="30">
        <v>8212.51</v>
      </c>
      <c r="L55" s="31"/>
    </row>
    <row r="56" spans="1:12" x14ac:dyDescent="0.3">
      <c r="A56" s="9" t="str">
        <f>IF(ISBLANK(B56),"",COUNTA($B$9:B56))</f>
        <v/>
      </c>
      <c r="B56" s="10"/>
      <c r="C56" s="10" t="s">
        <v>126</v>
      </c>
      <c r="D56" s="9">
        <v>0</v>
      </c>
      <c r="E56" s="10" t="s">
        <v>127</v>
      </c>
      <c r="F56" s="9">
        <v>2</v>
      </c>
      <c r="G56" s="10" t="s">
        <v>18</v>
      </c>
      <c r="H56" s="9">
        <v>1057</v>
      </c>
      <c r="I56" s="9"/>
      <c r="J56" s="11">
        <v>10.79</v>
      </c>
      <c r="K56" s="11">
        <v>107.88</v>
      </c>
      <c r="L56" s="12"/>
    </row>
    <row r="57" spans="1:12" x14ac:dyDescent="0.3">
      <c r="A57" s="9" t="str">
        <f>IF(ISBLANK(B57),"",COUNTA($B$9:B57))</f>
        <v/>
      </c>
      <c r="B57" s="10"/>
      <c r="C57" s="10" t="s">
        <v>130</v>
      </c>
      <c r="D57" s="9">
        <v>0</v>
      </c>
      <c r="E57" s="10" t="s">
        <v>131</v>
      </c>
      <c r="F57" s="9">
        <v>4</v>
      </c>
      <c r="G57" s="10" t="s">
        <v>18</v>
      </c>
      <c r="H57" s="9">
        <v>1093</v>
      </c>
      <c r="I57" s="9"/>
      <c r="J57" s="11">
        <v>14.64</v>
      </c>
      <c r="K57" s="11">
        <v>292.73</v>
      </c>
      <c r="L57" s="12"/>
    </row>
    <row r="58" spans="1:12" x14ac:dyDescent="0.3">
      <c r="A58" s="9" t="str">
        <f>IF(ISBLANK(B58),"",COUNTA($B$9:B58))</f>
        <v/>
      </c>
      <c r="B58" s="10"/>
      <c r="C58" s="10" t="s">
        <v>132</v>
      </c>
      <c r="D58" s="9">
        <v>0</v>
      </c>
      <c r="E58" s="10" t="s">
        <v>127</v>
      </c>
      <c r="F58" s="9">
        <v>4</v>
      </c>
      <c r="G58" s="10" t="s">
        <v>18</v>
      </c>
      <c r="H58" s="9">
        <v>1093</v>
      </c>
      <c r="I58" s="9"/>
      <c r="J58" s="11">
        <v>11.09</v>
      </c>
      <c r="K58" s="11">
        <v>221.83</v>
      </c>
      <c r="L58" s="12"/>
    </row>
    <row r="59" spans="1:12" x14ac:dyDescent="0.3">
      <c r="A59" s="9" t="str">
        <f>IF(ISBLANK(B59),"",COUNTA($B$9:B59))</f>
        <v/>
      </c>
      <c r="B59" s="10"/>
      <c r="C59" s="10" t="s">
        <v>139</v>
      </c>
      <c r="D59" s="9">
        <v>0</v>
      </c>
      <c r="E59" s="10" t="s">
        <v>140</v>
      </c>
      <c r="F59" s="9">
        <v>76</v>
      </c>
      <c r="G59" s="10" t="s">
        <v>31</v>
      </c>
      <c r="H59" s="9">
        <v>154</v>
      </c>
      <c r="I59" s="9"/>
      <c r="J59" s="11">
        <v>0.24</v>
      </c>
      <c r="K59" s="11">
        <v>89.37</v>
      </c>
      <c r="L59" s="12"/>
    </row>
    <row r="60" spans="1:12" x14ac:dyDescent="0.3">
      <c r="A60" s="49" t="str">
        <f>IF(ISBLANK(B60),"",COUNTA($B$9:B60))</f>
        <v/>
      </c>
      <c r="B60" s="50"/>
      <c r="C60" s="50"/>
      <c r="D60" s="49"/>
      <c r="E60" s="50"/>
      <c r="F60" s="49"/>
      <c r="G60" s="50"/>
      <c r="H60" s="49"/>
      <c r="I60" s="49"/>
      <c r="J60" s="51"/>
      <c r="K60" s="51"/>
      <c r="L60" s="52"/>
    </row>
    <row r="61" spans="1:12" x14ac:dyDescent="0.3">
      <c r="A61" s="19">
        <f>IF(ISBLANK(B61),"",COUNTA($B$9:B61))</f>
        <v>12</v>
      </c>
      <c r="B61" s="32" t="s">
        <v>84</v>
      </c>
      <c r="C61" s="32"/>
      <c r="D61" s="19"/>
      <c r="E61" s="32" t="s">
        <v>80</v>
      </c>
      <c r="F61" s="19">
        <v>0</v>
      </c>
      <c r="G61" s="32"/>
      <c r="H61" s="19"/>
      <c r="I61" s="19">
        <v>5</v>
      </c>
      <c r="J61" s="33"/>
      <c r="K61" s="33">
        <v>9029.4</v>
      </c>
      <c r="L61" s="34"/>
    </row>
    <row r="62" spans="1:12" x14ac:dyDescent="0.3">
      <c r="A62" s="28" t="str">
        <f>IF(ISBLANK(B62),"",COUNTA($B$9:B62))</f>
        <v/>
      </c>
      <c r="B62" s="27"/>
      <c r="C62" s="27" t="s">
        <v>112</v>
      </c>
      <c r="D62" s="28">
        <v>0</v>
      </c>
      <c r="E62" s="27" t="s">
        <v>80</v>
      </c>
      <c r="F62" s="28">
        <v>1</v>
      </c>
      <c r="G62" s="27" t="s">
        <v>18</v>
      </c>
      <c r="H62" s="28">
        <v>8470</v>
      </c>
      <c r="I62" s="28"/>
      <c r="J62" s="30">
        <v>1633.7</v>
      </c>
      <c r="K62" s="30">
        <v>8168.82</v>
      </c>
      <c r="L62" s="31"/>
    </row>
    <row r="63" spans="1:12" x14ac:dyDescent="0.3">
      <c r="A63" s="9" t="str">
        <f>IF(ISBLANK(B63),"",COUNTA($B$9:B63))</f>
        <v/>
      </c>
      <c r="B63" s="10"/>
      <c r="C63" s="10" t="s">
        <v>125</v>
      </c>
      <c r="D63" s="9">
        <v>0</v>
      </c>
      <c r="E63" s="10" t="s">
        <v>124</v>
      </c>
      <c r="F63" s="9">
        <v>1</v>
      </c>
      <c r="G63" s="10" t="s">
        <v>18</v>
      </c>
      <c r="H63" s="9">
        <v>370</v>
      </c>
      <c r="I63" s="9"/>
      <c r="J63" s="11">
        <v>37.76</v>
      </c>
      <c r="K63" s="11">
        <v>188.79</v>
      </c>
      <c r="L63" s="12"/>
    </row>
    <row r="64" spans="1:12" x14ac:dyDescent="0.3">
      <c r="A64" s="9" t="str">
        <f>IF(ISBLANK(B64),"",COUNTA($B$9:B64))</f>
        <v/>
      </c>
      <c r="B64" s="10"/>
      <c r="C64" s="10" t="s">
        <v>128</v>
      </c>
      <c r="D64" s="9">
        <v>0</v>
      </c>
      <c r="E64" s="10" t="s">
        <v>129</v>
      </c>
      <c r="F64" s="9">
        <v>2</v>
      </c>
      <c r="G64" s="10" t="s">
        <v>18</v>
      </c>
      <c r="H64" s="9">
        <v>504</v>
      </c>
      <c r="I64" s="9"/>
      <c r="J64" s="11">
        <v>3.28</v>
      </c>
      <c r="K64" s="11">
        <v>32.79</v>
      </c>
      <c r="L64" s="12"/>
    </row>
    <row r="65" spans="1:12" x14ac:dyDescent="0.3">
      <c r="A65" s="9" t="str">
        <f>IF(ISBLANK(B65),"",COUNTA($B$9:B65))</f>
        <v/>
      </c>
      <c r="B65" s="10"/>
      <c r="C65" s="10" t="s">
        <v>130</v>
      </c>
      <c r="D65" s="9">
        <v>0</v>
      </c>
      <c r="E65" s="10" t="s">
        <v>131</v>
      </c>
      <c r="F65" s="9">
        <v>4</v>
      </c>
      <c r="G65" s="10" t="s">
        <v>18</v>
      </c>
      <c r="H65" s="9">
        <v>1093</v>
      </c>
      <c r="I65" s="9"/>
      <c r="J65" s="11">
        <v>14.64</v>
      </c>
      <c r="K65" s="11">
        <v>292.73</v>
      </c>
      <c r="L65" s="12"/>
    </row>
    <row r="66" spans="1:12" x14ac:dyDescent="0.3">
      <c r="A66" s="9" t="str">
        <f>IF(ISBLANK(B66),"",COUNTA($B$9:B66))</f>
        <v/>
      </c>
      <c r="B66" s="10"/>
      <c r="C66" s="10" t="s">
        <v>132</v>
      </c>
      <c r="D66" s="9">
        <v>0</v>
      </c>
      <c r="E66" s="10" t="s">
        <v>127</v>
      </c>
      <c r="F66" s="9">
        <v>4</v>
      </c>
      <c r="G66" s="10" t="s">
        <v>18</v>
      </c>
      <c r="H66" s="9">
        <v>1093</v>
      </c>
      <c r="I66" s="9"/>
      <c r="J66" s="11">
        <v>11.09</v>
      </c>
      <c r="K66" s="11">
        <v>221.83</v>
      </c>
      <c r="L66" s="12"/>
    </row>
    <row r="67" spans="1:12" x14ac:dyDescent="0.3">
      <c r="A67" s="9" t="str">
        <f>IF(ISBLANK(B67),"",COUNTA($B$9:B67))</f>
        <v/>
      </c>
      <c r="B67" s="10"/>
      <c r="C67" s="10" t="s">
        <v>136</v>
      </c>
      <c r="D67" s="9">
        <v>0</v>
      </c>
      <c r="E67" s="10" t="s">
        <v>137</v>
      </c>
      <c r="F67" s="9">
        <v>4</v>
      </c>
      <c r="G67" s="10" t="s">
        <v>18</v>
      </c>
      <c r="H67" s="9">
        <v>120</v>
      </c>
      <c r="I67" s="9"/>
      <c r="J67" s="11">
        <v>0.23</v>
      </c>
      <c r="K67" s="11">
        <v>4.5199999999999996</v>
      </c>
      <c r="L67" s="12"/>
    </row>
    <row r="68" spans="1:12" x14ac:dyDescent="0.3">
      <c r="A68" s="9" t="str">
        <f>IF(ISBLANK(B68),"",COUNTA($B$9:B68))</f>
        <v/>
      </c>
      <c r="B68" s="10"/>
      <c r="C68" s="10" t="s">
        <v>139</v>
      </c>
      <c r="D68" s="9">
        <v>0</v>
      </c>
      <c r="E68" s="10" t="s">
        <v>140</v>
      </c>
      <c r="F68" s="9">
        <v>102</v>
      </c>
      <c r="G68" s="10" t="s">
        <v>31</v>
      </c>
      <c r="H68" s="9">
        <v>154</v>
      </c>
      <c r="I68" s="9"/>
      <c r="J68" s="11">
        <v>0.24</v>
      </c>
      <c r="K68" s="11">
        <v>119.94</v>
      </c>
      <c r="L68" s="12"/>
    </row>
    <row r="69" spans="1:12" x14ac:dyDescent="0.3">
      <c r="A69" s="49" t="str">
        <f>IF(ISBLANK(B69),"",COUNTA($B$9:B69))</f>
        <v/>
      </c>
      <c r="B69" s="50"/>
      <c r="C69" s="50"/>
      <c r="D69" s="49"/>
      <c r="E69" s="50"/>
      <c r="F69" s="49"/>
      <c r="G69" s="50"/>
      <c r="H69" s="49"/>
      <c r="I69" s="49"/>
      <c r="J69" s="51"/>
      <c r="K69" s="51"/>
      <c r="L69" s="52"/>
    </row>
    <row r="70" spans="1:12" x14ac:dyDescent="0.3">
      <c r="A70" s="19">
        <f>IF(ISBLANK(B70),"",COUNTA($B$9:B70))</f>
        <v>13</v>
      </c>
      <c r="B70" s="32" t="s">
        <v>85</v>
      </c>
      <c r="C70" s="32"/>
      <c r="D70" s="19"/>
      <c r="E70" s="32" t="s">
        <v>8</v>
      </c>
      <c r="F70" s="19"/>
      <c r="G70" s="32"/>
      <c r="H70" s="19"/>
      <c r="I70" s="19">
        <v>4</v>
      </c>
      <c r="J70" s="33"/>
      <c r="K70" s="33">
        <v>134.81</v>
      </c>
      <c r="L70" s="34"/>
    </row>
    <row r="71" spans="1:12" x14ac:dyDescent="0.3">
      <c r="A71" s="28" t="str">
        <f>IF(ISBLANK(B71),"",COUNTA($B$9:B71))</f>
        <v/>
      </c>
      <c r="B71" s="27"/>
      <c r="C71" s="27" t="s">
        <v>85</v>
      </c>
      <c r="D71" s="28">
        <v>0</v>
      </c>
      <c r="E71" s="27" t="s">
        <v>8</v>
      </c>
      <c r="F71" s="28">
        <v>1</v>
      </c>
      <c r="G71" s="27" t="s">
        <v>28</v>
      </c>
      <c r="H71" s="28">
        <v>5995</v>
      </c>
      <c r="I71" s="28"/>
      <c r="J71" s="30">
        <v>33.700000000000003</v>
      </c>
      <c r="K71" s="30">
        <v>134.81</v>
      </c>
      <c r="L71" s="31"/>
    </row>
    <row r="72" spans="1:12" x14ac:dyDescent="0.3">
      <c r="A72" s="49" t="str">
        <f>IF(ISBLANK(B72),"",COUNTA($B$9:B72))</f>
        <v/>
      </c>
      <c r="B72" s="50"/>
      <c r="C72" s="50"/>
      <c r="D72" s="49"/>
      <c r="E72" s="50"/>
      <c r="F72" s="49"/>
      <c r="G72" s="50"/>
      <c r="H72" s="49"/>
      <c r="I72" s="49"/>
      <c r="J72" s="51"/>
      <c r="K72" s="51"/>
      <c r="L72" s="52"/>
    </row>
    <row r="73" spans="1:12" x14ac:dyDescent="0.3">
      <c r="A73" s="19">
        <f>IF(ISBLANK(B73),"",COUNTA($B$9:B73))</f>
        <v>14</v>
      </c>
      <c r="B73" s="32" t="s">
        <v>86</v>
      </c>
      <c r="C73" s="32"/>
      <c r="D73" s="19"/>
      <c r="E73" s="32" t="s">
        <v>8</v>
      </c>
      <c r="F73" s="19"/>
      <c r="G73" s="32"/>
      <c r="H73" s="19"/>
      <c r="I73" s="19">
        <v>8</v>
      </c>
      <c r="J73" s="33"/>
      <c r="K73" s="33">
        <v>273.66000000000003</v>
      </c>
      <c r="L73" s="34"/>
    </row>
    <row r="74" spans="1:12" x14ac:dyDescent="0.3">
      <c r="A74" s="28" t="str">
        <f>IF(ISBLANK(B74),"",COUNTA($B$9:B74))</f>
        <v/>
      </c>
      <c r="B74" s="27"/>
      <c r="C74" s="27" t="s">
        <v>86</v>
      </c>
      <c r="D74" s="28">
        <v>0</v>
      </c>
      <c r="E74" s="27" t="s">
        <v>8</v>
      </c>
      <c r="F74" s="28">
        <v>1</v>
      </c>
      <c r="G74" s="27" t="s">
        <v>28</v>
      </c>
      <c r="H74" s="28">
        <v>5995</v>
      </c>
      <c r="I74" s="28"/>
      <c r="J74" s="30">
        <v>33.700000000000003</v>
      </c>
      <c r="K74" s="30">
        <v>269.62</v>
      </c>
      <c r="L74" s="31"/>
    </row>
    <row r="75" spans="1:12" x14ac:dyDescent="0.3">
      <c r="A75" s="9" t="str">
        <f>IF(ISBLANK(B75),"",COUNTA($B$9:B75))</f>
        <v/>
      </c>
      <c r="B75" s="10"/>
      <c r="C75" s="10" t="s">
        <v>141</v>
      </c>
      <c r="D75" s="9">
        <v>0</v>
      </c>
      <c r="E75" s="10" t="s">
        <v>142</v>
      </c>
      <c r="F75" s="9">
        <v>1</v>
      </c>
      <c r="G75" s="10" t="s">
        <v>28</v>
      </c>
      <c r="H75" s="9">
        <v>100</v>
      </c>
      <c r="I75" s="9"/>
      <c r="J75" s="11">
        <v>0.51</v>
      </c>
      <c r="K75" s="11">
        <v>4.05</v>
      </c>
      <c r="L75" s="12"/>
    </row>
    <row r="76" spans="1:12" x14ac:dyDescent="0.3">
      <c r="A76" s="49" t="str">
        <f>IF(ISBLANK(B76),"",COUNTA($B$9:B76))</f>
        <v/>
      </c>
      <c r="B76" s="50"/>
      <c r="C76" s="50"/>
      <c r="D76" s="49"/>
      <c r="E76" s="50"/>
      <c r="F76" s="49"/>
      <c r="G76" s="50"/>
      <c r="H76" s="49"/>
      <c r="I76" s="49"/>
      <c r="J76" s="51"/>
      <c r="K76" s="51"/>
      <c r="L76" s="52"/>
    </row>
    <row r="77" spans="1:12" x14ac:dyDescent="0.3">
      <c r="A77" s="19">
        <f>IF(ISBLANK(B77),"",COUNTA($B$9:B77))</f>
        <v>15</v>
      </c>
      <c r="B77" s="32" t="s">
        <v>87</v>
      </c>
      <c r="C77" s="32"/>
      <c r="D77" s="19"/>
      <c r="E77" s="32" t="s">
        <v>8</v>
      </c>
      <c r="F77" s="19"/>
      <c r="G77" s="32"/>
      <c r="H77" s="19"/>
      <c r="I77" s="19">
        <v>8</v>
      </c>
      <c r="J77" s="33"/>
      <c r="K77" s="33">
        <v>173.47</v>
      </c>
      <c r="L77" s="34"/>
    </row>
    <row r="78" spans="1:12" x14ac:dyDescent="0.3">
      <c r="A78" s="28" t="str">
        <f>IF(ISBLANK(B78),"",COUNTA($B$9:B78))</f>
        <v/>
      </c>
      <c r="B78" s="27"/>
      <c r="C78" s="27" t="s">
        <v>87</v>
      </c>
      <c r="D78" s="28">
        <v>0</v>
      </c>
      <c r="E78" s="27" t="s">
        <v>8</v>
      </c>
      <c r="F78" s="28">
        <v>1</v>
      </c>
      <c r="G78" s="27" t="s">
        <v>28</v>
      </c>
      <c r="H78" s="28">
        <v>3747</v>
      </c>
      <c r="I78" s="28"/>
      <c r="J78" s="30">
        <v>21.07</v>
      </c>
      <c r="K78" s="30">
        <v>168.54</v>
      </c>
      <c r="L78" s="31"/>
    </row>
    <row r="79" spans="1:12" x14ac:dyDescent="0.3">
      <c r="A79" s="9" t="str">
        <f>IF(ISBLANK(B79),"",COUNTA($B$9:B79))</f>
        <v/>
      </c>
      <c r="B79" s="10"/>
      <c r="C79" s="10" t="s">
        <v>121</v>
      </c>
      <c r="D79" s="9">
        <v>0</v>
      </c>
      <c r="E79" s="10" t="s">
        <v>30</v>
      </c>
      <c r="F79" s="9">
        <v>1</v>
      </c>
      <c r="G79" s="10" t="s">
        <v>19</v>
      </c>
      <c r="H79" s="9">
        <v>69</v>
      </c>
      <c r="I79" s="9"/>
      <c r="J79" s="11">
        <v>0.11</v>
      </c>
      <c r="K79" s="11">
        <v>0.88</v>
      </c>
      <c r="L79" s="12"/>
    </row>
    <row r="80" spans="1:12" x14ac:dyDescent="0.3">
      <c r="A80" s="9" t="str">
        <f>IF(ISBLANK(B80),"",COUNTA($B$9:B80))</f>
        <v/>
      </c>
      <c r="B80" s="10"/>
      <c r="C80" s="10" t="s">
        <v>141</v>
      </c>
      <c r="D80" s="9">
        <v>0</v>
      </c>
      <c r="E80" s="10" t="s">
        <v>142</v>
      </c>
      <c r="F80" s="9">
        <v>1</v>
      </c>
      <c r="G80" s="10" t="s">
        <v>28</v>
      </c>
      <c r="H80" s="9">
        <v>100</v>
      </c>
      <c r="I80" s="9"/>
      <c r="J80" s="11">
        <v>0.51</v>
      </c>
      <c r="K80" s="11">
        <v>4.05</v>
      </c>
      <c r="L80" s="12"/>
    </row>
    <row r="81" spans="1:12" x14ac:dyDescent="0.3">
      <c r="A81" s="49" t="str">
        <f>IF(ISBLANK(B81),"",COUNTA($B$9:B81))</f>
        <v/>
      </c>
      <c r="B81" s="50"/>
      <c r="C81" s="50"/>
      <c r="D81" s="49"/>
      <c r="E81" s="50"/>
      <c r="F81" s="49"/>
      <c r="G81" s="50"/>
      <c r="H81" s="49"/>
      <c r="I81" s="49"/>
      <c r="J81" s="51"/>
      <c r="K81" s="51"/>
      <c r="L81" s="52"/>
    </row>
    <row r="82" spans="1:12" x14ac:dyDescent="0.3">
      <c r="A82" s="19">
        <f>IF(ISBLANK(B82),"",COUNTA($B$9:B82))</f>
        <v>16</v>
      </c>
      <c r="B82" s="32" t="s">
        <v>88</v>
      </c>
      <c r="C82" s="32"/>
      <c r="D82" s="19"/>
      <c r="E82" s="32" t="s">
        <v>90</v>
      </c>
      <c r="F82" s="19"/>
      <c r="G82" s="32"/>
      <c r="H82" s="19"/>
      <c r="I82" s="19">
        <v>96</v>
      </c>
      <c r="J82" s="33"/>
      <c r="K82" s="33">
        <v>1372.1</v>
      </c>
      <c r="L82" s="34"/>
    </row>
    <row r="83" spans="1:12" x14ac:dyDescent="0.3">
      <c r="A83" s="28" t="str">
        <f>IF(ISBLANK(B83),"",COUNTA($B$9:B83))</f>
        <v/>
      </c>
      <c r="B83" s="27"/>
      <c r="C83" s="27" t="s">
        <v>88</v>
      </c>
      <c r="D83" s="28">
        <v>0</v>
      </c>
      <c r="E83" s="27" t="s">
        <v>90</v>
      </c>
      <c r="F83" s="28">
        <v>1</v>
      </c>
      <c r="G83" s="27" t="s">
        <v>19</v>
      </c>
      <c r="H83" s="28">
        <v>1256</v>
      </c>
      <c r="I83" s="28"/>
      <c r="J83" s="30">
        <v>14.29</v>
      </c>
      <c r="K83" s="30">
        <v>1372.18</v>
      </c>
      <c r="L83" s="31"/>
    </row>
    <row r="84" spans="1:12" x14ac:dyDescent="0.3">
      <c r="A84" s="49" t="str">
        <f>IF(ISBLANK(B84),"",COUNTA($B$9:B84))</f>
        <v/>
      </c>
      <c r="B84" s="50"/>
      <c r="C84" s="50"/>
      <c r="D84" s="49"/>
      <c r="E84" s="50"/>
      <c r="F84" s="49"/>
      <c r="G84" s="50"/>
      <c r="H84" s="49"/>
      <c r="I84" s="49"/>
      <c r="J84" s="51"/>
      <c r="K84" s="51"/>
      <c r="L84" s="52"/>
    </row>
    <row r="85" spans="1:12" x14ac:dyDescent="0.3">
      <c r="A85" s="19">
        <f>IF(ISBLANK(B85),"",COUNTA($B$9:B85))</f>
        <v>17</v>
      </c>
      <c r="B85" s="32" t="s">
        <v>91</v>
      </c>
      <c r="C85" s="32"/>
      <c r="D85" s="19"/>
      <c r="E85" s="32" t="s">
        <v>90</v>
      </c>
      <c r="F85" s="19"/>
      <c r="G85" s="32"/>
      <c r="H85" s="19"/>
      <c r="I85" s="19">
        <v>4</v>
      </c>
      <c r="J85" s="33"/>
      <c r="K85" s="33">
        <v>40.049999999999997</v>
      </c>
      <c r="L85" s="34"/>
    </row>
    <row r="86" spans="1:12" x14ac:dyDescent="0.3">
      <c r="A86" s="28" t="str">
        <f>IF(ISBLANK(B86),"",COUNTA($B$9:B86))</f>
        <v/>
      </c>
      <c r="B86" s="27"/>
      <c r="C86" s="27" t="s">
        <v>91</v>
      </c>
      <c r="D86" s="28">
        <v>0</v>
      </c>
      <c r="E86" s="27" t="s">
        <v>90</v>
      </c>
      <c r="F86" s="28">
        <v>1</v>
      </c>
      <c r="G86" s="27" t="s">
        <v>19</v>
      </c>
      <c r="H86" s="28">
        <v>879</v>
      </c>
      <c r="I86" s="28"/>
      <c r="J86" s="30">
        <v>10.01</v>
      </c>
      <c r="K86" s="30">
        <v>40.049999999999997</v>
      </c>
      <c r="L86" s="31"/>
    </row>
    <row r="87" spans="1:12" x14ac:dyDescent="0.3">
      <c r="A87" s="49" t="str">
        <f>IF(ISBLANK(B87),"",COUNTA($B$9:B87))</f>
        <v/>
      </c>
      <c r="B87" s="50"/>
      <c r="C87" s="50"/>
      <c r="D87" s="49"/>
      <c r="E87" s="50"/>
      <c r="F87" s="49"/>
      <c r="G87" s="50"/>
      <c r="H87" s="49"/>
      <c r="I87" s="49"/>
      <c r="J87" s="51"/>
      <c r="K87" s="51"/>
      <c r="L87" s="52"/>
    </row>
    <row r="88" spans="1:12" x14ac:dyDescent="0.3">
      <c r="A88" s="19">
        <f>IF(ISBLANK(B88),"",COUNTA($B$9:B88))</f>
        <v>18</v>
      </c>
      <c r="B88" s="32" t="s">
        <v>92</v>
      </c>
      <c r="C88" s="32"/>
      <c r="D88" s="19"/>
      <c r="E88" s="32" t="s">
        <v>90</v>
      </c>
      <c r="F88" s="19"/>
      <c r="G88" s="32"/>
      <c r="H88" s="19"/>
      <c r="I88" s="19">
        <v>4</v>
      </c>
      <c r="J88" s="33"/>
      <c r="K88" s="33">
        <v>40.43</v>
      </c>
      <c r="L88" s="34"/>
    </row>
    <row r="89" spans="1:12" x14ac:dyDescent="0.3">
      <c r="A89" s="28" t="str">
        <f>IF(ISBLANK(B89),"",COUNTA($B$9:B89))</f>
        <v/>
      </c>
      <c r="B89" s="27"/>
      <c r="C89" s="27" t="s">
        <v>92</v>
      </c>
      <c r="D89" s="28">
        <v>0</v>
      </c>
      <c r="E89" s="27" t="s">
        <v>90</v>
      </c>
      <c r="F89" s="28">
        <v>1</v>
      </c>
      <c r="G89" s="27" t="s">
        <v>19</v>
      </c>
      <c r="H89" s="28">
        <v>888</v>
      </c>
      <c r="I89" s="28"/>
      <c r="J89" s="30">
        <v>10.11</v>
      </c>
      <c r="K89" s="30">
        <v>40.43</v>
      </c>
      <c r="L89" s="31"/>
    </row>
    <row r="90" spans="1:12" x14ac:dyDescent="0.3">
      <c r="A90" s="49" t="str">
        <f>IF(ISBLANK(B90),"",COUNTA($B$9:B90))</f>
        <v/>
      </c>
      <c r="B90" s="50"/>
      <c r="C90" s="50"/>
      <c r="D90" s="49"/>
      <c r="E90" s="50"/>
      <c r="F90" s="49"/>
      <c r="G90" s="50"/>
      <c r="H90" s="49"/>
      <c r="I90" s="49"/>
      <c r="J90" s="51"/>
      <c r="K90" s="51"/>
      <c r="L90" s="52"/>
    </row>
    <row r="91" spans="1:12" x14ac:dyDescent="0.3">
      <c r="A91" s="19">
        <f>IF(ISBLANK(B91),"",COUNTA($B$9:B91))</f>
        <v>19</v>
      </c>
      <c r="B91" s="32" t="s">
        <v>93</v>
      </c>
      <c r="C91" s="32"/>
      <c r="D91" s="19"/>
      <c r="E91" s="32" t="s">
        <v>36</v>
      </c>
      <c r="F91" s="19"/>
      <c r="G91" s="32"/>
      <c r="H91" s="19"/>
      <c r="I91" s="19">
        <v>28</v>
      </c>
      <c r="J91" s="33"/>
      <c r="K91" s="33">
        <v>340.8</v>
      </c>
      <c r="L91" s="34"/>
    </row>
    <row r="92" spans="1:12" x14ac:dyDescent="0.3">
      <c r="A92" s="28" t="str">
        <f>IF(ISBLANK(B92),"",COUNTA($B$9:B92))</f>
        <v/>
      </c>
      <c r="B92" s="27"/>
      <c r="C92" s="27" t="s">
        <v>109</v>
      </c>
      <c r="D92" s="28">
        <v>0</v>
      </c>
      <c r="E92" s="27" t="s">
        <v>36</v>
      </c>
      <c r="F92" s="28">
        <v>1</v>
      </c>
      <c r="G92" s="27" t="s">
        <v>19</v>
      </c>
      <c r="H92" s="28">
        <v>500</v>
      </c>
      <c r="I92" s="28"/>
      <c r="J92" s="30">
        <v>7.15</v>
      </c>
      <c r="K92" s="30">
        <v>200.13</v>
      </c>
      <c r="L92" s="31"/>
    </row>
    <row r="93" spans="1:12" x14ac:dyDescent="0.3">
      <c r="A93" s="9" t="str">
        <f>IF(ISBLANK(B93),"",COUNTA($B$9:B93))</f>
        <v/>
      </c>
      <c r="B93" s="10"/>
      <c r="C93" s="10" t="s">
        <v>122</v>
      </c>
      <c r="D93" s="9">
        <v>0</v>
      </c>
      <c r="E93" s="10" t="s">
        <v>38</v>
      </c>
      <c r="F93" s="9">
        <v>1</v>
      </c>
      <c r="G93" s="10" t="s">
        <v>19</v>
      </c>
      <c r="H93" s="9">
        <v>200</v>
      </c>
      <c r="I93" s="9"/>
      <c r="J93" s="11">
        <v>5.0199999999999996</v>
      </c>
      <c r="K93" s="11">
        <v>140.66999999999999</v>
      </c>
      <c r="L93" s="12"/>
    </row>
    <row r="94" spans="1:12" x14ac:dyDescent="0.3">
      <c r="A94" s="49" t="str">
        <f>IF(ISBLANK(B94),"",COUNTA($B$9:B94))</f>
        <v/>
      </c>
      <c r="B94" s="50"/>
      <c r="C94" s="50"/>
      <c r="D94" s="49"/>
      <c r="E94" s="50"/>
      <c r="F94" s="49"/>
      <c r="G94" s="50"/>
      <c r="H94" s="49"/>
      <c r="I94" s="49"/>
      <c r="J94" s="51"/>
      <c r="K94" s="51"/>
      <c r="L94" s="52"/>
    </row>
    <row r="95" spans="1:12" x14ac:dyDescent="0.3">
      <c r="A95" s="19">
        <f>IF(ISBLANK(B95),"",COUNTA($B$9:B95))</f>
        <v>20</v>
      </c>
      <c r="B95" s="32" t="s">
        <v>95</v>
      </c>
      <c r="C95" s="32"/>
      <c r="D95" s="19"/>
      <c r="E95" s="32" t="s">
        <v>97</v>
      </c>
      <c r="F95" s="19"/>
      <c r="G95" s="32"/>
      <c r="H95" s="19"/>
      <c r="I95" s="19">
        <v>10</v>
      </c>
      <c r="J95" s="33"/>
      <c r="K95" s="33">
        <v>294.42</v>
      </c>
      <c r="L95" s="34"/>
    </row>
    <row r="96" spans="1:12" x14ac:dyDescent="0.3">
      <c r="A96" s="28" t="str">
        <f>IF(ISBLANK(B96),"",COUNTA($B$9:B96))</f>
        <v/>
      </c>
      <c r="B96" s="27"/>
      <c r="C96" s="27" t="s">
        <v>139</v>
      </c>
      <c r="D96" s="28">
        <v>0</v>
      </c>
      <c r="E96" s="27" t="s">
        <v>140</v>
      </c>
      <c r="F96" s="28">
        <v>5</v>
      </c>
      <c r="G96" s="27" t="s">
        <v>31</v>
      </c>
      <c r="H96" s="28">
        <v>154</v>
      </c>
      <c r="I96" s="28"/>
      <c r="J96" s="30">
        <v>0.24</v>
      </c>
      <c r="K96" s="30">
        <v>11.76</v>
      </c>
      <c r="L96" s="31"/>
    </row>
    <row r="97" spans="1:12" x14ac:dyDescent="0.3">
      <c r="A97" s="9" t="str">
        <f>IF(ISBLANK(B97),"",COUNTA($B$9:B97))</f>
        <v/>
      </c>
      <c r="B97" s="10"/>
      <c r="C97" s="10" t="s">
        <v>95</v>
      </c>
      <c r="D97" s="9">
        <v>0</v>
      </c>
      <c r="E97" s="10" t="s">
        <v>97</v>
      </c>
      <c r="F97" s="9">
        <v>1</v>
      </c>
      <c r="G97" s="10" t="s">
        <v>18</v>
      </c>
      <c r="H97" s="9">
        <v>900</v>
      </c>
      <c r="I97" s="9"/>
      <c r="J97" s="11">
        <v>28.27</v>
      </c>
      <c r="K97" s="11">
        <v>282.66000000000003</v>
      </c>
      <c r="L97" s="12"/>
    </row>
    <row r="98" spans="1:12" x14ac:dyDescent="0.3">
      <c r="A98" s="49" t="str">
        <f>IF(ISBLANK(B98),"",COUNTA($B$9:B98))</f>
        <v/>
      </c>
      <c r="B98" s="50"/>
      <c r="C98" s="50"/>
      <c r="D98" s="49"/>
      <c r="E98" s="50"/>
      <c r="F98" s="49"/>
      <c r="G98" s="50"/>
      <c r="H98" s="49"/>
      <c r="I98" s="49"/>
      <c r="J98" s="51"/>
      <c r="K98" s="51"/>
      <c r="L98" s="52"/>
    </row>
    <row r="99" spans="1:12" x14ac:dyDescent="0.3">
      <c r="A99" s="19">
        <f>IF(ISBLANK(B99),"",COUNTA($B$9:B99))</f>
        <v>21</v>
      </c>
      <c r="B99" s="32" t="s">
        <v>98</v>
      </c>
      <c r="C99" s="32"/>
      <c r="D99" s="19"/>
      <c r="E99" s="32" t="s">
        <v>99</v>
      </c>
      <c r="F99" s="19"/>
      <c r="G99" s="32"/>
      <c r="H99" s="19"/>
      <c r="I99" s="19">
        <v>10</v>
      </c>
      <c r="J99" s="33"/>
      <c r="K99" s="33">
        <v>494.48</v>
      </c>
      <c r="L99" s="34"/>
    </row>
    <row r="100" spans="1:12" x14ac:dyDescent="0.3">
      <c r="A100" s="28" t="str">
        <f>IF(ISBLANK(B100),"",COUNTA($B$9:B100))</f>
        <v/>
      </c>
      <c r="B100" s="27"/>
      <c r="C100" s="27" t="s">
        <v>98</v>
      </c>
      <c r="D100" s="28">
        <v>0</v>
      </c>
      <c r="E100" s="27" t="s">
        <v>99</v>
      </c>
      <c r="F100" s="28">
        <v>1</v>
      </c>
      <c r="G100" s="27" t="s">
        <v>18</v>
      </c>
      <c r="H100" s="28">
        <v>900</v>
      </c>
      <c r="I100" s="28"/>
      <c r="J100" s="30">
        <v>49.45</v>
      </c>
      <c r="K100" s="30">
        <v>494.48</v>
      </c>
      <c r="L100" s="31"/>
    </row>
    <row r="101" spans="1:12" x14ac:dyDescent="0.3">
      <c r="A101" s="49" t="str">
        <f>IF(ISBLANK(B101),"",COUNTA($B$9:B101))</f>
        <v/>
      </c>
      <c r="B101" s="50"/>
      <c r="C101" s="50"/>
      <c r="D101" s="49"/>
      <c r="E101" s="50"/>
      <c r="F101" s="49"/>
      <c r="G101" s="50"/>
      <c r="H101" s="49"/>
      <c r="I101" s="49"/>
      <c r="J101" s="51"/>
      <c r="K101" s="51"/>
      <c r="L101" s="52"/>
    </row>
    <row r="102" spans="1:12" x14ac:dyDescent="0.3">
      <c r="A102" s="19">
        <f>IF(ISBLANK(B102),"",COUNTA($B$9:B102))</f>
        <v>22</v>
      </c>
      <c r="B102" s="32" t="s">
        <v>100</v>
      </c>
      <c r="C102" s="32"/>
      <c r="D102" s="19"/>
      <c r="E102" s="32" t="s">
        <v>101</v>
      </c>
      <c r="F102" s="19"/>
      <c r="G102" s="32"/>
      <c r="H102" s="19"/>
      <c r="I102" s="19">
        <v>20</v>
      </c>
      <c r="J102" s="33"/>
      <c r="K102" s="33">
        <v>395.97</v>
      </c>
      <c r="L102" s="34"/>
    </row>
    <row r="103" spans="1:12" x14ac:dyDescent="0.3">
      <c r="A103" s="28" t="str">
        <f>IF(ISBLANK(B103),"",COUNTA($B$9:B103))</f>
        <v/>
      </c>
      <c r="B103" s="27"/>
      <c r="C103" s="27" t="s">
        <v>100</v>
      </c>
      <c r="D103" s="28">
        <v>0</v>
      </c>
      <c r="E103" s="27" t="s">
        <v>101</v>
      </c>
      <c r="F103" s="28">
        <v>1</v>
      </c>
      <c r="G103" s="27" t="s">
        <v>18</v>
      </c>
      <c r="H103" s="28">
        <v>901</v>
      </c>
      <c r="I103" s="28"/>
      <c r="J103" s="30">
        <v>19.8</v>
      </c>
      <c r="K103" s="30">
        <v>395.97</v>
      </c>
      <c r="L103" s="31"/>
    </row>
    <row r="104" spans="1:12" x14ac:dyDescent="0.3">
      <c r="A104" s="49" t="str">
        <f>IF(ISBLANK(B104),"",COUNTA($B$9:B104))</f>
        <v/>
      </c>
      <c r="B104" s="50"/>
      <c r="C104" s="50"/>
      <c r="D104" s="49"/>
      <c r="E104" s="50"/>
      <c r="F104" s="49"/>
      <c r="G104" s="50"/>
      <c r="H104" s="49"/>
      <c r="I104" s="49"/>
      <c r="J104" s="51"/>
      <c r="K104" s="51"/>
      <c r="L104" s="52"/>
    </row>
    <row r="105" spans="1:12" x14ac:dyDescent="0.3">
      <c r="A105" s="19">
        <f>IF(ISBLANK(B105),"",COUNTA($B$9:B105))</f>
        <v>23</v>
      </c>
      <c r="B105" s="32" t="s">
        <v>102</v>
      </c>
      <c r="C105" s="32"/>
      <c r="D105" s="19"/>
      <c r="E105" s="32" t="s">
        <v>103</v>
      </c>
      <c r="F105" s="19"/>
      <c r="G105" s="32"/>
      <c r="H105" s="19"/>
      <c r="I105" s="19">
        <v>20</v>
      </c>
      <c r="J105" s="33"/>
      <c r="K105" s="33">
        <v>225.96</v>
      </c>
      <c r="L105" s="34"/>
    </row>
    <row r="106" spans="1:12" x14ac:dyDescent="0.3">
      <c r="A106" s="28" t="str">
        <f>IF(ISBLANK(B106),"",COUNTA($B$9:B106))</f>
        <v/>
      </c>
      <c r="B106" s="27"/>
      <c r="C106" s="27" t="s">
        <v>102</v>
      </c>
      <c r="D106" s="28">
        <v>0</v>
      </c>
      <c r="E106" s="27" t="s">
        <v>103</v>
      </c>
      <c r="F106" s="28">
        <v>1</v>
      </c>
      <c r="G106" s="27" t="s">
        <v>18</v>
      </c>
      <c r="H106" s="28">
        <v>900</v>
      </c>
      <c r="I106" s="28"/>
      <c r="J106" s="30">
        <v>11.3</v>
      </c>
      <c r="K106" s="30">
        <v>225.96</v>
      </c>
      <c r="L106" s="31"/>
    </row>
    <row r="107" spans="1:12" x14ac:dyDescent="0.3">
      <c r="A107" s="49" t="str">
        <f>IF(ISBLANK(B107),"",COUNTA($B$9:B107))</f>
        <v/>
      </c>
      <c r="B107" s="50"/>
      <c r="C107" s="50"/>
      <c r="D107" s="49"/>
      <c r="E107" s="50"/>
      <c r="F107" s="49"/>
      <c r="G107" s="50"/>
      <c r="H107" s="49"/>
      <c r="I107" s="49"/>
      <c r="J107" s="51"/>
      <c r="K107" s="51"/>
      <c r="L107" s="52"/>
    </row>
    <row r="108" spans="1:12" x14ac:dyDescent="0.3">
      <c r="A108" s="19">
        <f>IF(ISBLANK(B108),"",COUNTA($B$9:B108))</f>
        <v>24</v>
      </c>
      <c r="B108" s="32" t="s">
        <v>104</v>
      </c>
      <c r="C108" s="32"/>
      <c r="D108" s="19"/>
      <c r="E108" s="32" t="s">
        <v>106</v>
      </c>
      <c r="F108" s="19"/>
      <c r="G108" s="32"/>
      <c r="H108" s="19"/>
      <c r="I108" s="19">
        <v>20</v>
      </c>
      <c r="J108" s="33"/>
      <c r="K108" s="33">
        <v>1175.5999999999999</v>
      </c>
      <c r="L108" s="34"/>
    </row>
    <row r="109" spans="1:12" x14ac:dyDescent="0.3">
      <c r="A109" s="28" t="str">
        <f>IF(ISBLANK(B109),"",COUNTA($B$9:B109))</f>
        <v/>
      </c>
      <c r="B109" s="27"/>
      <c r="C109" s="27" t="s">
        <v>104</v>
      </c>
      <c r="D109" s="28">
        <v>0</v>
      </c>
      <c r="E109" s="27" t="s">
        <v>106</v>
      </c>
      <c r="F109" s="28">
        <v>1</v>
      </c>
      <c r="G109" s="27" t="s">
        <v>18</v>
      </c>
      <c r="H109" s="28">
        <v>1040</v>
      </c>
      <c r="I109" s="28"/>
      <c r="J109" s="30">
        <v>58.78</v>
      </c>
      <c r="K109" s="30">
        <v>1175.6199999999999</v>
      </c>
      <c r="L109" s="31"/>
    </row>
    <row r="110" spans="1:12" x14ac:dyDescent="0.3">
      <c r="A110" s="49" t="str">
        <f>IF(ISBLANK(B110),"",COUNTA($B$9:B110))</f>
        <v/>
      </c>
      <c r="B110" s="50"/>
      <c r="C110" s="50"/>
      <c r="D110" s="49"/>
      <c r="E110" s="50"/>
      <c r="F110" s="49"/>
      <c r="G110" s="50"/>
      <c r="H110" s="49"/>
      <c r="I110" s="49"/>
      <c r="J110" s="51"/>
      <c r="K110" s="51"/>
      <c r="L110" s="52"/>
    </row>
    <row r="111" spans="1:12" x14ac:dyDescent="0.3">
      <c r="A111" s="19">
        <f>IF(ISBLANK(B111),"",COUNTA($B$9:B111))</f>
        <v>25</v>
      </c>
      <c r="B111" s="32" t="s">
        <v>52</v>
      </c>
      <c r="C111" s="32"/>
      <c r="D111" s="19"/>
      <c r="E111" s="32" t="s">
        <v>40</v>
      </c>
      <c r="F111" s="19"/>
      <c r="G111" s="32"/>
      <c r="H111" s="19"/>
      <c r="I111" s="19">
        <v>112</v>
      </c>
      <c r="J111" s="33"/>
      <c r="K111" s="33">
        <v>0</v>
      </c>
      <c r="L111" s="34"/>
    </row>
    <row r="112" spans="1:12" x14ac:dyDescent="0.3">
      <c r="A112" s="28" t="str">
        <f>IF(ISBLANK(B112),"",COUNTA($B$9:B112))</f>
        <v/>
      </c>
      <c r="B112" s="27"/>
      <c r="C112" s="27" t="s">
        <v>143</v>
      </c>
      <c r="D112" s="28">
        <v>0</v>
      </c>
      <c r="E112" s="27" t="s">
        <v>40</v>
      </c>
      <c r="F112" s="28">
        <v>1</v>
      </c>
      <c r="G112" s="27" t="s">
        <v>41</v>
      </c>
      <c r="H112" s="28">
        <v>261</v>
      </c>
      <c r="I112" s="28"/>
      <c r="J112" s="30">
        <v>0</v>
      </c>
      <c r="K112" s="30">
        <v>0</v>
      </c>
      <c r="L112" s="31"/>
    </row>
    <row r="113" spans="1:12" x14ac:dyDescent="0.3">
      <c r="A113" s="9"/>
      <c r="B113" s="10"/>
      <c r="C113" s="10" t="s">
        <v>143</v>
      </c>
      <c r="D113" s="9">
        <v>0</v>
      </c>
      <c r="E113" s="10" t="s">
        <v>40</v>
      </c>
      <c r="F113" s="9">
        <v>1</v>
      </c>
      <c r="G113" s="10" t="s">
        <v>41</v>
      </c>
      <c r="H113" s="9">
        <v>262</v>
      </c>
      <c r="I113" s="9"/>
      <c r="J113" s="11">
        <v>0</v>
      </c>
      <c r="K113" s="11">
        <v>0</v>
      </c>
      <c r="L113" s="12"/>
    </row>
    <row r="114" spans="1:12" x14ac:dyDescent="0.3">
      <c r="A114" s="76"/>
      <c r="B114" s="77"/>
      <c r="C114" s="77"/>
      <c r="D114" s="76"/>
      <c r="E114" s="77"/>
      <c r="F114" s="76"/>
      <c r="G114" s="77"/>
      <c r="H114" s="76"/>
      <c r="I114" s="76"/>
      <c r="J114" s="78"/>
      <c r="K114" s="78"/>
      <c r="L114" s="79"/>
    </row>
    <row r="115" spans="1:12" ht="15" customHeight="1" x14ac:dyDescent="0.3">
      <c r="A115" s="80"/>
      <c r="B115" s="81"/>
      <c r="C115" s="81" t="s">
        <v>132</v>
      </c>
      <c r="D115" s="80">
        <v>0</v>
      </c>
      <c r="E115" s="81" t="s">
        <v>127</v>
      </c>
      <c r="F115" s="80">
        <v>4</v>
      </c>
      <c r="G115" s="81" t="s">
        <v>18</v>
      </c>
      <c r="H115" s="80">
        <v>1093</v>
      </c>
      <c r="I115" s="80"/>
      <c r="J115" s="82">
        <v>11.09</v>
      </c>
      <c r="K115" s="82">
        <v>221.83</v>
      </c>
      <c r="L115" s="83" t="s">
        <v>13</v>
      </c>
    </row>
  </sheetData>
  <autoFilter ref="A8:L114" xr:uid="{00000000-0001-0000-0200-000000000000}"/>
  <mergeCells count="1">
    <mergeCell ref="A3:B3"/>
  </mergeCells>
  <phoneticPr fontId="23" type="noConversion"/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BBE2-A68A-4641-981D-0AF69DE123DF}">
  <dimension ref="F5:O35"/>
  <sheetViews>
    <sheetView showGridLines="0" tabSelected="1" zoomScaleNormal="100" zoomScaleSheetLayoutView="100" workbookViewId="0">
      <selection activeCell="C4" sqref="C4"/>
    </sheetView>
  </sheetViews>
  <sheetFormatPr defaultRowHeight="14.4" x14ac:dyDescent="0.3"/>
  <cols>
    <col min="6" max="6" width="5.44140625" customWidth="1"/>
    <col min="7" max="7" width="11.21875" customWidth="1"/>
    <col min="8" max="8" width="19.77734375" bestFit="1" customWidth="1"/>
    <col min="9" max="9" width="13" customWidth="1"/>
    <col min="10" max="10" width="11.21875" customWidth="1"/>
    <col min="11" max="11" width="13" hidden="1" customWidth="1"/>
    <col min="12" max="12" width="8.88671875" style="53" hidden="1" customWidth="1"/>
    <col min="13" max="13" width="16.109375" style="53" customWidth="1"/>
    <col min="14" max="14" width="12.44140625" style="54" customWidth="1"/>
    <col min="15" max="15" width="8.6640625" customWidth="1"/>
    <col min="17" max="17" width="12.21875" bestFit="1" customWidth="1"/>
    <col min="18" max="18" width="12.21875" customWidth="1"/>
    <col min="261" max="261" width="7" customWidth="1"/>
    <col min="262" max="262" width="11.21875" customWidth="1"/>
    <col min="264" max="264" width="13.5546875" customWidth="1"/>
    <col min="266" max="266" width="11.21875" customWidth="1"/>
    <col min="267" max="267" width="12.44140625" customWidth="1"/>
    <col min="268" max="268" width="17.44140625" customWidth="1"/>
    <col min="270" max="271" width="12.21875" bestFit="1" customWidth="1"/>
    <col min="272" max="272" width="12.21875" customWidth="1"/>
    <col min="517" max="517" width="7" customWidth="1"/>
    <col min="518" max="518" width="11.21875" customWidth="1"/>
    <col min="520" max="520" width="13.5546875" customWidth="1"/>
    <col min="522" max="522" width="11.21875" customWidth="1"/>
    <col min="523" max="523" width="12.44140625" customWidth="1"/>
    <col min="524" max="524" width="17.44140625" customWidth="1"/>
    <col min="526" max="527" width="12.21875" bestFit="1" customWidth="1"/>
    <col min="528" max="528" width="12.21875" customWidth="1"/>
    <col min="773" max="773" width="7" customWidth="1"/>
    <col min="774" max="774" width="11.21875" customWidth="1"/>
    <col min="776" max="776" width="13.5546875" customWidth="1"/>
    <col min="778" max="778" width="11.21875" customWidth="1"/>
    <col min="779" max="779" width="12.44140625" customWidth="1"/>
    <col min="780" max="780" width="17.44140625" customWidth="1"/>
    <col min="782" max="783" width="12.21875" bestFit="1" customWidth="1"/>
    <col min="784" max="784" width="12.21875" customWidth="1"/>
    <col min="1029" max="1029" width="7" customWidth="1"/>
    <col min="1030" max="1030" width="11.21875" customWidth="1"/>
    <col min="1032" max="1032" width="13.5546875" customWidth="1"/>
    <col min="1034" max="1034" width="11.21875" customWidth="1"/>
    <col min="1035" max="1035" width="12.44140625" customWidth="1"/>
    <col min="1036" max="1036" width="17.44140625" customWidth="1"/>
    <col min="1038" max="1039" width="12.21875" bestFit="1" customWidth="1"/>
    <col min="1040" max="1040" width="12.21875" customWidth="1"/>
    <col min="1285" max="1285" width="7" customWidth="1"/>
    <col min="1286" max="1286" width="11.21875" customWidth="1"/>
    <col min="1288" max="1288" width="13.5546875" customWidth="1"/>
    <col min="1290" max="1290" width="11.21875" customWidth="1"/>
    <col min="1291" max="1291" width="12.44140625" customWidth="1"/>
    <col min="1292" max="1292" width="17.44140625" customWidth="1"/>
    <col min="1294" max="1295" width="12.21875" bestFit="1" customWidth="1"/>
    <col min="1296" max="1296" width="12.21875" customWidth="1"/>
    <col min="1541" max="1541" width="7" customWidth="1"/>
    <col min="1542" max="1542" width="11.21875" customWidth="1"/>
    <col min="1544" max="1544" width="13.5546875" customWidth="1"/>
    <col min="1546" max="1546" width="11.21875" customWidth="1"/>
    <col min="1547" max="1547" width="12.44140625" customWidth="1"/>
    <col min="1548" max="1548" width="17.44140625" customWidth="1"/>
    <col min="1550" max="1551" width="12.21875" bestFit="1" customWidth="1"/>
    <col min="1552" max="1552" width="12.21875" customWidth="1"/>
    <col min="1797" max="1797" width="7" customWidth="1"/>
    <col min="1798" max="1798" width="11.21875" customWidth="1"/>
    <col min="1800" max="1800" width="13.5546875" customWidth="1"/>
    <col min="1802" max="1802" width="11.21875" customWidth="1"/>
    <col min="1803" max="1803" width="12.44140625" customWidth="1"/>
    <col min="1804" max="1804" width="17.44140625" customWidth="1"/>
    <col min="1806" max="1807" width="12.21875" bestFit="1" customWidth="1"/>
    <col min="1808" max="1808" width="12.21875" customWidth="1"/>
    <col min="2053" max="2053" width="7" customWidth="1"/>
    <col min="2054" max="2054" width="11.21875" customWidth="1"/>
    <col min="2056" max="2056" width="13.5546875" customWidth="1"/>
    <col min="2058" max="2058" width="11.21875" customWidth="1"/>
    <col min="2059" max="2059" width="12.44140625" customWidth="1"/>
    <col min="2060" max="2060" width="17.44140625" customWidth="1"/>
    <col min="2062" max="2063" width="12.21875" bestFit="1" customWidth="1"/>
    <col min="2064" max="2064" width="12.21875" customWidth="1"/>
    <col min="2309" max="2309" width="7" customWidth="1"/>
    <col min="2310" max="2310" width="11.21875" customWidth="1"/>
    <col min="2312" max="2312" width="13.5546875" customWidth="1"/>
    <col min="2314" max="2314" width="11.21875" customWidth="1"/>
    <col min="2315" max="2315" width="12.44140625" customWidth="1"/>
    <col min="2316" max="2316" width="17.44140625" customWidth="1"/>
    <col min="2318" max="2319" width="12.21875" bestFit="1" customWidth="1"/>
    <col min="2320" max="2320" width="12.21875" customWidth="1"/>
    <col min="2565" max="2565" width="7" customWidth="1"/>
    <col min="2566" max="2566" width="11.21875" customWidth="1"/>
    <col min="2568" max="2568" width="13.5546875" customWidth="1"/>
    <col min="2570" max="2570" width="11.21875" customWidth="1"/>
    <col min="2571" max="2571" width="12.44140625" customWidth="1"/>
    <col min="2572" max="2572" width="17.44140625" customWidth="1"/>
    <col min="2574" max="2575" width="12.21875" bestFit="1" customWidth="1"/>
    <col min="2576" max="2576" width="12.21875" customWidth="1"/>
    <col min="2821" max="2821" width="7" customWidth="1"/>
    <col min="2822" max="2822" width="11.21875" customWidth="1"/>
    <col min="2824" max="2824" width="13.5546875" customWidth="1"/>
    <col min="2826" max="2826" width="11.21875" customWidth="1"/>
    <col min="2827" max="2827" width="12.44140625" customWidth="1"/>
    <col min="2828" max="2828" width="17.44140625" customWidth="1"/>
    <col min="2830" max="2831" width="12.21875" bestFit="1" customWidth="1"/>
    <col min="2832" max="2832" width="12.21875" customWidth="1"/>
    <col min="3077" max="3077" width="7" customWidth="1"/>
    <col min="3078" max="3078" width="11.21875" customWidth="1"/>
    <col min="3080" max="3080" width="13.5546875" customWidth="1"/>
    <col min="3082" max="3082" width="11.21875" customWidth="1"/>
    <col min="3083" max="3083" width="12.44140625" customWidth="1"/>
    <col min="3084" max="3084" width="17.44140625" customWidth="1"/>
    <col min="3086" max="3087" width="12.21875" bestFit="1" customWidth="1"/>
    <col min="3088" max="3088" width="12.21875" customWidth="1"/>
    <col min="3333" max="3333" width="7" customWidth="1"/>
    <col min="3334" max="3334" width="11.21875" customWidth="1"/>
    <col min="3336" max="3336" width="13.5546875" customWidth="1"/>
    <col min="3338" max="3338" width="11.21875" customWidth="1"/>
    <col min="3339" max="3339" width="12.44140625" customWidth="1"/>
    <col min="3340" max="3340" width="17.44140625" customWidth="1"/>
    <col min="3342" max="3343" width="12.21875" bestFit="1" customWidth="1"/>
    <col min="3344" max="3344" width="12.21875" customWidth="1"/>
    <col min="3589" max="3589" width="7" customWidth="1"/>
    <col min="3590" max="3590" width="11.21875" customWidth="1"/>
    <col min="3592" max="3592" width="13.5546875" customWidth="1"/>
    <col min="3594" max="3594" width="11.21875" customWidth="1"/>
    <col min="3595" max="3595" width="12.44140625" customWidth="1"/>
    <col min="3596" max="3596" width="17.44140625" customWidth="1"/>
    <col min="3598" max="3599" width="12.21875" bestFit="1" customWidth="1"/>
    <col min="3600" max="3600" width="12.21875" customWidth="1"/>
    <col min="3845" max="3845" width="7" customWidth="1"/>
    <col min="3846" max="3846" width="11.21875" customWidth="1"/>
    <col min="3848" max="3848" width="13.5546875" customWidth="1"/>
    <col min="3850" max="3850" width="11.21875" customWidth="1"/>
    <col min="3851" max="3851" width="12.44140625" customWidth="1"/>
    <col min="3852" max="3852" width="17.44140625" customWidth="1"/>
    <col min="3854" max="3855" width="12.21875" bestFit="1" customWidth="1"/>
    <col min="3856" max="3856" width="12.21875" customWidth="1"/>
    <col min="4101" max="4101" width="7" customWidth="1"/>
    <col min="4102" max="4102" width="11.21875" customWidth="1"/>
    <col min="4104" max="4104" width="13.5546875" customWidth="1"/>
    <col min="4106" max="4106" width="11.21875" customWidth="1"/>
    <col min="4107" max="4107" width="12.44140625" customWidth="1"/>
    <col min="4108" max="4108" width="17.44140625" customWidth="1"/>
    <col min="4110" max="4111" width="12.21875" bestFit="1" customWidth="1"/>
    <col min="4112" max="4112" width="12.21875" customWidth="1"/>
    <col min="4357" max="4357" width="7" customWidth="1"/>
    <col min="4358" max="4358" width="11.21875" customWidth="1"/>
    <col min="4360" max="4360" width="13.5546875" customWidth="1"/>
    <col min="4362" max="4362" width="11.21875" customWidth="1"/>
    <col min="4363" max="4363" width="12.44140625" customWidth="1"/>
    <col min="4364" max="4364" width="17.44140625" customWidth="1"/>
    <col min="4366" max="4367" width="12.21875" bestFit="1" customWidth="1"/>
    <col min="4368" max="4368" width="12.21875" customWidth="1"/>
    <col min="4613" max="4613" width="7" customWidth="1"/>
    <col min="4614" max="4614" width="11.21875" customWidth="1"/>
    <col min="4616" max="4616" width="13.5546875" customWidth="1"/>
    <col min="4618" max="4618" width="11.21875" customWidth="1"/>
    <col min="4619" max="4619" width="12.44140625" customWidth="1"/>
    <col min="4620" max="4620" width="17.44140625" customWidth="1"/>
    <col min="4622" max="4623" width="12.21875" bestFit="1" customWidth="1"/>
    <col min="4624" max="4624" width="12.21875" customWidth="1"/>
    <col min="4869" max="4869" width="7" customWidth="1"/>
    <col min="4870" max="4870" width="11.21875" customWidth="1"/>
    <col min="4872" max="4872" width="13.5546875" customWidth="1"/>
    <col min="4874" max="4874" width="11.21875" customWidth="1"/>
    <col min="4875" max="4875" width="12.44140625" customWidth="1"/>
    <col min="4876" max="4876" width="17.44140625" customWidth="1"/>
    <col min="4878" max="4879" width="12.21875" bestFit="1" customWidth="1"/>
    <col min="4880" max="4880" width="12.21875" customWidth="1"/>
    <col min="5125" max="5125" width="7" customWidth="1"/>
    <col min="5126" max="5126" width="11.21875" customWidth="1"/>
    <col min="5128" max="5128" width="13.5546875" customWidth="1"/>
    <col min="5130" max="5130" width="11.21875" customWidth="1"/>
    <col min="5131" max="5131" width="12.44140625" customWidth="1"/>
    <col min="5132" max="5132" width="17.44140625" customWidth="1"/>
    <col min="5134" max="5135" width="12.21875" bestFit="1" customWidth="1"/>
    <col min="5136" max="5136" width="12.21875" customWidth="1"/>
    <col min="5381" max="5381" width="7" customWidth="1"/>
    <col min="5382" max="5382" width="11.21875" customWidth="1"/>
    <col min="5384" max="5384" width="13.5546875" customWidth="1"/>
    <col min="5386" max="5386" width="11.21875" customWidth="1"/>
    <col min="5387" max="5387" width="12.44140625" customWidth="1"/>
    <col min="5388" max="5388" width="17.44140625" customWidth="1"/>
    <col min="5390" max="5391" width="12.21875" bestFit="1" customWidth="1"/>
    <col min="5392" max="5392" width="12.21875" customWidth="1"/>
    <col min="5637" max="5637" width="7" customWidth="1"/>
    <col min="5638" max="5638" width="11.21875" customWidth="1"/>
    <col min="5640" max="5640" width="13.5546875" customWidth="1"/>
    <col min="5642" max="5642" width="11.21875" customWidth="1"/>
    <col min="5643" max="5643" width="12.44140625" customWidth="1"/>
    <col min="5644" max="5644" width="17.44140625" customWidth="1"/>
    <col min="5646" max="5647" width="12.21875" bestFit="1" customWidth="1"/>
    <col min="5648" max="5648" width="12.21875" customWidth="1"/>
    <col min="5893" max="5893" width="7" customWidth="1"/>
    <col min="5894" max="5894" width="11.21875" customWidth="1"/>
    <col min="5896" max="5896" width="13.5546875" customWidth="1"/>
    <col min="5898" max="5898" width="11.21875" customWidth="1"/>
    <col min="5899" max="5899" width="12.44140625" customWidth="1"/>
    <col min="5900" max="5900" width="17.44140625" customWidth="1"/>
    <col min="5902" max="5903" width="12.21875" bestFit="1" customWidth="1"/>
    <col min="5904" max="5904" width="12.21875" customWidth="1"/>
    <col min="6149" max="6149" width="7" customWidth="1"/>
    <col min="6150" max="6150" width="11.21875" customWidth="1"/>
    <col min="6152" max="6152" width="13.5546875" customWidth="1"/>
    <col min="6154" max="6154" width="11.21875" customWidth="1"/>
    <col min="6155" max="6155" width="12.44140625" customWidth="1"/>
    <col min="6156" max="6156" width="17.44140625" customWidth="1"/>
    <col min="6158" max="6159" width="12.21875" bestFit="1" customWidth="1"/>
    <col min="6160" max="6160" width="12.21875" customWidth="1"/>
    <col min="6405" max="6405" width="7" customWidth="1"/>
    <col min="6406" max="6406" width="11.21875" customWidth="1"/>
    <col min="6408" max="6408" width="13.5546875" customWidth="1"/>
    <col min="6410" max="6410" width="11.21875" customWidth="1"/>
    <col min="6411" max="6411" width="12.44140625" customWidth="1"/>
    <col min="6412" max="6412" width="17.44140625" customWidth="1"/>
    <col min="6414" max="6415" width="12.21875" bestFit="1" customWidth="1"/>
    <col min="6416" max="6416" width="12.21875" customWidth="1"/>
    <col min="6661" max="6661" width="7" customWidth="1"/>
    <col min="6662" max="6662" width="11.21875" customWidth="1"/>
    <col min="6664" max="6664" width="13.5546875" customWidth="1"/>
    <col min="6666" max="6666" width="11.21875" customWidth="1"/>
    <col min="6667" max="6667" width="12.44140625" customWidth="1"/>
    <col min="6668" max="6668" width="17.44140625" customWidth="1"/>
    <col min="6670" max="6671" width="12.21875" bestFit="1" customWidth="1"/>
    <col min="6672" max="6672" width="12.21875" customWidth="1"/>
    <col min="6917" max="6917" width="7" customWidth="1"/>
    <col min="6918" max="6918" width="11.21875" customWidth="1"/>
    <col min="6920" max="6920" width="13.5546875" customWidth="1"/>
    <col min="6922" max="6922" width="11.21875" customWidth="1"/>
    <col min="6923" max="6923" width="12.44140625" customWidth="1"/>
    <col min="6924" max="6924" width="17.44140625" customWidth="1"/>
    <col min="6926" max="6927" width="12.21875" bestFit="1" customWidth="1"/>
    <col min="6928" max="6928" width="12.21875" customWidth="1"/>
    <col min="7173" max="7173" width="7" customWidth="1"/>
    <col min="7174" max="7174" width="11.21875" customWidth="1"/>
    <col min="7176" max="7176" width="13.5546875" customWidth="1"/>
    <col min="7178" max="7178" width="11.21875" customWidth="1"/>
    <col min="7179" max="7179" width="12.44140625" customWidth="1"/>
    <col min="7180" max="7180" width="17.44140625" customWidth="1"/>
    <col min="7182" max="7183" width="12.21875" bestFit="1" customWidth="1"/>
    <col min="7184" max="7184" width="12.21875" customWidth="1"/>
    <col min="7429" max="7429" width="7" customWidth="1"/>
    <col min="7430" max="7430" width="11.21875" customWidth="1"/>
    <col min="7432" max="7432" width="13.5546875" customWidth="1"/>
    <col min="7434" max="7434" width="11.21875" customWidth="1"/>
    <col min="7435" max="7435" width="12.44140625" customWidth="1"/>
    <col min="7436" max="7436" width="17.44140625" customWidth="1"/>
    <col min="7438" max="7439" width="12.21875" bestFit="1" customWidth="1"/>
    <col min="7440" max="7440" width="12.21875" customWidth="1"/>
    <col min="7685" max="7685" width="7" customWidth="1"/>
    <col min="7686" max="7686" width="11.21875" customWidth="1"/>
    <col min="7688" max="7688" width="13.5546875" customWidth="1"/>
    <col min="7690" max="7690" width="11.21875" customWidth="1"/>
    <col min="7691" max="7691" width="12.44140625" customWidth="1"/>
    <col min="7692" max="7692" width="17.44140625" customWidth="1"/>
    <col min="7694" max="7695" width="12.21875" bestFit="1" customWidth="1"/>
    <col min="7696" max="7696" width="12.21875" customWidth="1"/>
    <col min="7941" max="7941" width="7" customWidth="1"/>
    <col min="7942" max="7942" width="11.21875" customWidth="1"/>
    <col min="7944" max="7944" width="13.5546875" customWidth="1"/>
    <col min="7946" max="7946" width="11.21875" customWidth="1"/>
    <col min="7947" max="7947" width="12.44140625" customWidth="1"/>
    <col min="7948" max="7948" width="17.44140625" customWidth="1"/>
    <col min="7950" max="7951" width="12.21875" bestFit="1" customWidth="1"/>
    <col min="7952" max="7952" width="12.21875" customWidth="1"/>
    <col min="8197" max="8197" width="7" customWidth="1"/>
    <col min="8198" max="8198" width="11.21875" customWidth="1"/>
    <col min="8200" max="8200" width="13.5546875" customWidth="1"/>
    <col min="8202" max="8202" width="11.21875" customWidth="1"/>
    <col min="8203" max="8203" width="12.44140625" customWidth="1"/>
    <col min="8204" max="8204" width="17.44140625" customWidth="1"/>
    <col min="8206" max="8207" width="12.21875" bestFit="1" customWidth="1"/>
    <col min="8208" max="8208" width="12.21875" customWidth="1"/>
    <col min="8453" max="8453" width="7" customWidth="1"/>
    <col min="8454" max="8454" width="11.21875" customWidth="1"/>
    <col min="8456" max="8456" width="13.5546875" customWidth="1"/>
    <col min="8458" max="8458" width="11.21875" customWidth="1"/>
    <col min="8459" max="8459" width="12.44140625" customWidth="1"/>
    <col min="8460" max="8460" width="17.44140625" customWidth="1"/>
    <col min="8462" max="8463" width="12.21875" bestFit="1" customWidth="1"/>
    <col min="8464" max="8464" width="12.21875" customWidth="1"/>
    <col min="8709" max="8709" width="7" customWidth="1"/>
    <col min="8710" max="8710" width="11.21875" customWidth="1"/>
    <col min="8712" max="8712" width="13.5546875" customWidth="1"/>
    <col min="8714" max="8714" width="11.21875" customWidth="1"/>
    <col min="8715" max="8715" width="12.44140625" customWidth="1"/>
    <col min="8716" max="8716" width="17.44140625" customWidth="1"/>
    <col min="8718" max="8719" width="12.21875" bestFit="1" customWidth="1"/>
    <col min="8720" max="8720" width="12.21875" customWidth="1"/>
    <col min="8965" max="8965" width="7" customWidth="1"/>
    <col min="8966" max="8966" width="11.21875" customWidth="1"/>
    <col min="8968" max="8968" width="13.5546875" customWidth="1"/>
    <col min="8970" max="8970" width="11.21875" customWidth="1"/>
    <col min="8971" max="8971" width="12.44140625" customWidth="1"/>
    <col min="8972" max="8972" width="17.44140625" customWidth="1"/>
    <col min="8974" max="8975" width="12.21875" bestFit="1" customWidth="1"/>
    <col min="8976" max="8976" width="12.21875" customWidth="1"/>
    <col min="9221" max="9221" width="7" customWidth="1"/>
    <col min="9222" max="9222" width="11.21875" customWidth="1"/>
    <col min="9224" max="9224" width="13.5546875" customWidth="1"/>
    <col min="9226" max="9226" width="11.21875" customWidth="1"/>
    <col min="9227" max="9227" width="12.44140625" customWidth="1"/>
    <col min="9228" max="9228" width="17.44140625" customWidth="1"/>
    <col min="9230" max="9231" width="12.21875" bestFit="1" customWidth="1"/>
    <col min="9232" max="9232" width="12.21875" customWidth="1"/>
    <col min="9477" max="9477" width="7" customWidth="1"/>
    <col min="9478" max="9478" width="11.21875" customWidth="1"/>
    <col min="9480" max="9480" width="13.5546875" customWidth="1"/>
    <col min="9482" max="9482" width="11.21875" customWidth="1"/>
    <col min="9483" max="9483" width="12.44140625" customWidth="1"/>
    <col min="9484" max="9484" width="17.44140625" customWidth="1"/>
    <col min="9486" max="9487" width="12.21875" bestFit="1" customWidth="1"/>
    <col min="9488" max="9488" width="12.21875" customWidth="1"/>
    <col min="9733" max="9733" width="7" customWidth="1"/>
    <col min="9734" max="9734" width="11.21875" customWidth="1"/>
    <col min="9736" max="9736" width="13.5546875" customWidth="1"/>
    <col min="9738" max="9738" width="11.21875" customWidth="1"/>
    <col min="9739" max="9739" width="12.44140625" customWidth="1"/>
    <col min="9740" max="9740" width="17.44140625" customWidth="1"/>
    <col min="9742" max="9743" width="12.21875" bestFit="1" customWidth="1"/>
    <col min="9744" max="9744" width="12.21875" customWidth="1"/>
    <col min="9989" max="9989" width="7" customWidth="1"/>
    <col min="9990" max="9990" width="11.21875" customWidth="1"/>
    <col min="9992" max="9992" width="13.5546875" customWidth="1"/>
    <col min="9994" max="9994" width="11.21875" customWidth="1"/>
    <col min="9995" max="9995" width="12.44140625" customWidth="1"/>
    <col min="9996" max="9996" width="17.44140625" customWidth="1"/>
    <col min="9998" max="9999" width="12.21875" bestFit="1" customWidth="1"/>
    <col min="10000" max="10000" width="12.21875" customWidth="1"/>
    <col min="10245" max="10245" width="7" customWidth="1"/>
    <col min="10246" max="10246" width="11.21875" customWidth="1"/>
    <col min="10248" max="10248" width="13.5546875" customWidth="1"/>
    <col min="10250" max="10250" width="11.21875" customWidth="1"/>
    <col min="10251" max="10251" width="12.44140625" customWidth="1"/>
    <col min="10252" max="10252" width="17.44140625" customWidth="1"/>
    <col min="10254" max="10255" width="12.21875" bestFit="1" customWidth="1"/>
    <col min="10256" max="10256" width="12.21875" customWidth="1"/>
    <col min="10501" max="10501" width="7" customWidth="1"/>
    <col min="10502" max="10502" width="11.21875" customWidth="1"/>
    <col min="10504" max="10504" width="13.5546875" customWidth="1"/>
    <col min="10506" max="10506" width="11.21875" customWidth="1"/>
    <col min="10507" max="10507" width="12.44140625" customWidth="1"/>
    <col min="10508" max="10508" width="17.44140625" customWidth="1"/>
    <col min="10510" max="10511" width="12.21875" bestFit="1" customWidth="1"/>
    <col min="10512" max="10512" width="12.21875" customWidth="1"/>
    <col min="10757" max="10757" width="7" customWidth="1"/>
    <col min="10758" max="10758" width="11.21875" customWidth="1"/>
    <col min="10760" max="10760" width="13.5546875" customWidth="1"/>
    <col min="10762" max="10762" width="11.21875" customWidth="1"/>
    <col min="10763" max="10763" width="12.44140625" customWidth="1"/>
    <col min="10764" max="10764" width="17.44140625" customWidth="1"/>
    <col min="10766" max="10767" width="12.21875" bestFit="1" customWidth="1"/>
    <col min="10768" max="10768" width="12.21875" customWidth="1"/>
    <col min="11013" max="11013" width="7" customWidth="1"/>
    <col min="11014" max="11014" width="11.21875" customWidth="1"/>
    <col min="11016" max="11016" width="13.5546875" customWidth="1"/>
    <col min="11018" max="11018" width="11.21875" customWidth="1"/>
    <col min="11019" max="11019" width="12.44140625" customWidth="1"/>
    <col min="11020" max="11020" width="17.44140625" customWidth="1"/>
    <col min="11022" max="11023" width="12.21875" bestFit="1" customWidth="1"/>
    <col min="11024" max="11024" width="12.21875" customWidth="1"/>
    <col min="11269" max="11269" width="7" customWidth="1"/>
    <col min="11270" max="11270" width="11.21875" customWidth="1"/>
    <col min="11272" max="11272" width="13.5546875" customWidth="1"/>
    <col min="11274" max="11274" width="11.21875" customWidth="1"/>
    <col min="11275" max="11275" width="12.44140625" customWidth="1"/>
    <col min="11276" max="11276" width="17.44140625" customWidth="1"/>
    <col min="11278" max="11279" width="12.21875" bestFit="1" customWidth="1"/>
    <col min="11280" max="11280" width="12.21875" customWidth="1"/>
    <col min="11525" max="11525" width="7" customWidth="1"/>
    <col min="11526" max="11526" width="11.21875" customWidth="1"/>
    <col min="11528" max="11528" width="13.5546875" customWidth="1"/>
    <col min="11530" max="11530" width="11.21875" customWidth="1"/>
    <col min="11531" max="11531" width="12.44140625" customWidth="1"/>
    <col min="11532" max="11532" width="17.44140625" customWidth="1"/>
    <col min="11534" max="11535" width="12.21875" bestFit="1" customWidth="1"/>
    <col min="11536" max="11536" width="12.21875" customWidth="1"/>
    <col min="11781" max="11781" width="7" customWidth="1"/>
    <col min="11782" max="11782" width="11.21875" customWidth="1"/>
    <col min="11784" max="11784" width="13.5546875" customWidth="1"/>
    <col min="11786" max="11786" width="11.21875" customWidth="1"/>
    <col min="11787" max="11787" width="12.44140625" customWidth="1"/>
    <col min="11788" max="11788" width="17.44140625" customWidth="1"/>
    <col min="11790" max="11791" width="12.21875" bestFit="1" customWidth="1"/>
    <col min="11792" max="11792" width="12.21875" customWidth="1"/>
    <col min="12037" max="12037" width="7" customWidth="1"/>
    <col min="12038" max="12038" width="11.21875" customWidth="1"/>
    <col min="12040" max="12040" width="13.5546875" customWidth="1"/>
    <col min="12042" max="12042" width="11.21875" customWidth="1"/>
    <col min="12043" max="12043" width="12.44140625" customWidth="1"/>
    <col min="12044" max="12044" width="17.44140625" customWidth="1"/>
    <col min="12046" max="12047" width="12.21875" bestFit="1" customWidth="1"/>
    <col min="12048" max="12048" width="12.21875" customWidth="1"/>
    <col min="12293" max="12293" width="7" customWidth="1"/>
    <col min="12294" max="12294" width="11.21875" customWidth="1"/>
    <col min="12296" max="12296" width="13.5546875" customWidth="1"/>
    <col min="12298" max="12298" width="11.21875" customWidth="1"/>
    <col min="12299" max="12299" width="12.44140625" customWidth="1"/>
    <col min="12300" max="12300" width="17.44140625" customWidth="1"/>
    <col min="12302" max="12303" width="12.21875" bestFit="1" customWidth="1"/>
    <col min="12304" max="12304" width="12.21875" customWidth="1"/>
    <col min="12549" max="12549" width="7" customWidth="1"/>
    <col min="12550" max="12550" width="11.21875" customWidth="1"/>
    <col min="12552" max="12552" width="13.5546875" customWidth="1"/>
    <col min="12554" max="12554" width="11.21875" customWidth="1"/>
    <col min="12555" max="12555" width="12.44140625" customWidth="1"/>
    <col min="12556" max="12556" width="17.44140625" customWidth="1"/>
    <col min="12558" max="12559" width="12.21875" bestFit="1" customWidth="1"/>
    <col min="12560" max="12560" width="12.21875" customWidth="1"/>
    <col min="12805" max="12805" width="7" customWidth="1"/>
    <col min="12806" max="12806" width="11.21875" customWidth="1"/>
    <col min="12808" max="12808" width="13.5546875" customWidth="1"/>
    <col min="12810" max="12810" width="11.21875" customWidth="1"/>
    <col min="12811" max="12811" width="12.44140625" customWidth="1"/>
    <col min="12812" max="12812" width="17.44140625" customWidth="1"/>
    <col min="12814" max="12815" width="12.21875" bestFit="1" customWidth="1"/>
    <col min="12816" max="12816" width="12.21875" customWidth="1"/>
    <col min="13061" max="13061" width="7" customWidth="1"/>
    <col min="13062" max="13062" width="11.21875" customWidth="1"/>
    <col min="13064" max="13064" width="13.5546875" customWidth="1"/>
    <col min="13066" max="13066" width="11.21875" customWidth="1"/>
    <col min="13067" max="13067" width="12.44140625" customWidth="1"/>
    <col min="13068" max="13068" width="17.44140625" customWidth="1"/>
    <col min="13070" max="13071" width="12.21875" bestFit="1" customWidth="1"/>
    <col min="13072" max="13072" width="12.21875" customWidth="1"/>
    <col min="13317" max="13317" width="7" customWidth="1"/>
    <col min="13318" max="13318" width="11.21875" customWidth="1"/>
    <col min="13320" max="13320" width="13.5546875" customWidth="1"/>
    <col min="13322" max="13322" width="11.21875" customWidth="1"/>
    <col min="13323" max="13323" width="12.44140625" customWidth="1"/>
    <col min="13324" max="13324" width="17.44140625" customWidth="1"/>
    <col min="13326" max="13327" width="12.21875" bestFit="1" customWidth="1"/>
    <col min="13328" max="13328" width="12.21875" customWidth="1"/>
    <col min="13573" max="13573" width="7" customWidth="1"/>
    <col min="13574" max="13574" width="11.21875" customWidth="1"/>
    <col min="13576" max="13576" width="13.5546875" customWidth="1"/>
    <col min="13578" max="13578" width="11.21875" customWidth="1"/>
    <col min="13579" max="13579" width="12.44140625" customWidth="1"/>
    <col min="13580" max="13580" width="17.44140625" customWidth="1"/>
    <col min="13582" max="13583" width="12.21875" bestFit="1" customWidth="1"/>
    <col min="13584" max="13584" width="12.21875" customWidth="1"/>
    <col min="13829" max="13829" width="7" customWidth="1"/>
    <col min="13830" max="13830" width="11.21875" customWidth="1"/>
    <col min="13832" max="13832" width="13.5546875" customWidth="1"/>
    <col min="13834" max="13834" width="11.21875" customWidth="1"/>
    <col min="13835" max="13835" width="12.44140625" customWidth="1"/>
    <col min="13836" max="13836" width="17.44140625" customWidth="1"/>
    <col min="13838" max="13839" width="12.21875" bestFit="1" customWidth="1"/>
    <col min="13840" max="13840" width="12.21875" customWidth="1"/>
    <col min="14085" max="14085" width="7" customWidth="1"/>
    <col min="14086" max="14086" width="11.21875" customWidth="1"/>
    <col min="14088" max="14088" width="13.5546875" customWidth="1"/>
    <col min="14090" max="14090" width="11.21875" customWidth="1"/>
    <col min="14091" max="14091" width="12.44140625" customWidth="1"/>
    <col min="14092" max="14092" width="17.44140625" customWidth="1"/>
    <col min="14094" max="14095" width="12.21875" bestFit="1" customWidth="1"/>
    <col min="14096" max="14096" width="12.21875" customWidth="1"/>
    <col min="14341" max="14341" width="7" customWidth="1"/>
    <col min="14342" max="14342" width="11.21875" customWidth="1"/>
    <col min="14344" max="14344" width="13.5546875" customWidth="1"/>
    <col min="14346" max="14346" width="11.21875" customWidth="1"/>
    <col min="14347" max="14347" width="12.44140625" customWidth="1"/>
    <col min="14348" max="14348" width="17.44140625" customWidth="1"/>
    <col min="14350" max="14351" width="12.21875" bestFit="1" customWidth="1"/>
    <col min="14352" max="14352" width="12.21875" customWidth="1"/>
    <col min="14597" max="14597" width="7" customWidth="1"/>
    <col min="14598" max="14598" width="11.21875" customWidth="1"/>
    <col min="14600" max="14600" width="13.5546875" customWidth="1"/>
    <col min="14602" max="14602" width="11.21875" customWidth="1"/>
    <col min="14603" max="14603" width="12.44140625" customWidth="1"/>
    <col min="14604" max="14604" width="17.44140625" customWidth="1"/>
    <col min="14606" max="14607" width="12.21875" bestFit="1" customWidth="1"/>
    <col min="14608" max="14608" width="12.21875" customWidth="1"/>
    <col min="14853" max="14853" width="7" customWidth="1"/>
    <col min="14854" max="14854" width="11.21875" customWidth="1"/>
    <col min="14856" max="14856" width="13.5546875" customWidth="1"/>
    <col min="14858" max="14858" width="11.21875" customWidth="1"/>
    <col min="14859" max="14859" width="12.44140625" customWidth="1"/>
    <col min="14860" max="14860" width="17.44140625" customWidth="1"/>
    <col min="14862" max="14863" width="12.21875" bestFit="1" customWidth="1"/>
    <col min="14864" max="14864" width="12.21875" customWidth="1"/>
    <col min="15109" max="15109" width="7" customWidth="1"/>
    <col min="15110" max="15110" width="11.21875" customWidth="1"/>
    <col min="15112" max="15112" width="13.5546875" customWidth="1"/>
    <col min="15114" max="15114" width="11.21875" customWidth="1"/>
    <col min="15115" max="15115" width="12.44140625" customWidth="1"/>
    <col min="15116" max="15116" width="17.44140625" customWidth="1"/>
    <col min="15118" max="15119" width="12.21875" bestFit="1" customWidth="1"/>
    <col min="15120" max="15120" width="12.21875" customWidth="1"/>
    <col min="15365" max="15365" width="7" customWidth="1"/>
    <col min="15366" max="15366" width="11.21875" customWidth="1"/>
    <col min="15368" max="15368" width="13.5546875" customWidth="1"/>
    <col min="15370" max="15370" width="11.21875" customWidth="1"/>
    <col min="15371" max="15371" width="12.44140625" customWidth="1"/>
    <col min="15372" max="15372" width="17.44140625" customWidth="1"/>
    <col min="15374" max="15375" width="12.21875" bestFit="1" customWidth="1"/>
    <col min="15376" max="15376" width="12.21875" customWidth="1"/>
    <col min="15621" max="15621" width="7" customWidth="1"/>
    <col min="15622" max="15622" width="11.21875" customWidth="1"/>
    <col min="15624" max="15624" width="13.5546875" customWidth="1"/>
    <col min="15626" max="15626" width="11.21875" customWidth="1"/>
    <col min="15627" max="15627" width="12.44140625" customWidth="1"/>
    <col min="15628" max="15628" width="17.44140625" customWidth="1"/>
    <col min="15630" max="15631" width="12.21875" bestFit="1" customWidth="1"/>
    <col min="15632" max="15632" width="12.21875" customWidth="1"/>
    <col min="15877" max="15877" width="7" customWidth="1"/>
    <col min="15878" max="15878" width="11.21875" customWidth="1"/>
    <col min="15880" max="15880" width="13.5546875" customWidth="1"/>
    <col min="15882" max="15882" width="11.21875" customWidth="1"/>
    <col min="15883" max="15883" width="12.44140625" customWidth="1"/>
    <col min="15884" max="15884" width="17.44140625" customWidth="1"/>
    <col min="15886" max="15887" width="12.21875" bestFit="1" customWidth="1"/>
    <col min="15888" max="15888" width="12.21875" customWidth="1"/>
    <col min="16133" max="16133" width="7" customWidth="1"/>
    <col min="16134" max="16134" width="11.21875" customWidth="1"/>
    <col min="16136" max="16136" width="13.5546875" customWidth="1"/>
    <col min="16138" max="16138" width="11.21875" customWidth="1"/>
    <col min="16139" max="16139" width="12.44140625" customWidth="1"/>
    <col min="16140" max="16140" width="17.44140625" customWidth="1"/>
    <col min="16142" max="16143" width="12.21875" bestFit="1" customWidth="1"/>
    <col min="16144" max="16144" width="12.21875" customWidth="1"/>
  </cols>
  <sheetData>
    <row r="5" spans="6:15" x14ac:dyDescent="0.3">
      <c r="F5" s="1" t="s">
        <v>42</v>
      </c>
      <c r="G5" s="2"/>
    </row>
    <row r="6" spans="6:15" x14ac:dyDescent="0.3">
      <c r="F6" s="1" t="s">
        <v>107</v>
      </c>
      <c r="G6" s="2"/>
    </row>
    <row r="7" spans="6:15" x14ac:dyDescent="0.3">
      <c r="F7" s="84">
        <v>45084</v>
      </c>
      <c r="G7" s="84"/>
    </row>
    <row r="8" spans="6:15" ht="10.8" customHeight="1" x14ac:dyDescent="0.3">
      <c r="F8" s="16">
        <v>521</v>
      </c>
      <c r="K8" s="55"/>
      <c r="L8" s="56"/>
    </row>
    <row r="9" spans="6:15" x14ac:dyDescent="0.3">
      <c r="F9" s="16"/>
      <c r="G9" s="16"/>
      <c r="K9" s="55"/>
      <c r="L9" s="56"/>
    </row>
    <row r="10" spans="6:15" ht="8.5500000000000007" customHeight="1" x14ac:dyDescent="0.3">
      <c r="F10" s="29"/>
      <c r="G10" s="5"/>
      <c r="H10" s="5"/>
      <c r="I10" s="5"/>
      <c r="J10" s="5"/>
      <c r="K10" s="5"/>
      <c r="L10" s="57"/>
      <c r="M10" s="57"/>
      <c r="N10" s="58"/>
      <c r="O10" s="5"/>
    </row>
    <row r="11" spans="6:15" ht="37.5" customHeight="1" thickBot="1" x14ac:dyDescent="0.35">
      <c r="F11" s="18" t="s">
        <v>43</v>
      </c>
      <c r="G11" s="18" t="s">
        <v>44</v>
      </c>
      <c r="H11" s="18" t="s">
        <v>45</v>
      </c>
      <c r="I11" s="7" t="s">
        <v>46</v>
      </c>
      <c r="J11" s="7" t="s">
        <v>47</v>
      </c>
      <c r="K11" s="7"/>
      <c r="L11" s="7"/>
      <c r="M11" s="7" t="s">
        <v>48</v>
      </c>
      <c r="N11" s="59" t="s">
        <v>49</v>
      </c>
      <c r="O11" s="18" t="s">
        <v>50</v>
      </c>
    </row>
    <row r="12" spans="6:15" ht="7.05" customHeight="1" thickTop="1" x14ac:dyDescent="0.3">
      <c r="F12" s="60"/>
      <c r="G12" s="60"/>
      <c r="H12" s="60"/>
      <c r="I12" s="60"/>
      <c r="J12" s="61"/>
      <c r="K12" s="60"/>
      <c r="L12" s="60"/>
      <c r="M12" s="60"/>
      <c r="N12" s="62"/>
      <c r="O12" s="60"/>
    </row>
    <row r="13" spans="6:15" ht="13.8" customHeight="1" x14ac:dyDescent="0.3">
      <c r="F13" s="63">
        <v>1</v>
      </c>
      <c r="G13" s="28">
        <v>8.8000000000000007</v>
      </c>
      <c r="H13" s="28" t="s">
        <v>154</v>
      </c>
      <c r="I13" s="10" t="s">
        <v>149</v>
      </c>
      <c r="J13" s="64">
        <v>0.40700000000000003</v>
      </c>
      <c r="K13" s="10">
        <v>560</v>
      </c>
      <c r="L13" s="65">
        <f t="shared" ref="L13" si="0">K13*1.03</f>
        <v>576.80000000000007</v>
      </c>
      <c r="M13" s="65">
        <f t="shared" ref="M13" si="1">ROUNDUP(L13,0.5)</f>
        <v>577</v>
      </c>
      <c r="N13" s="66">
        <f t="shared" ref="N13" si="2">M13*J13</f>
        <v>234.83900000000003</v>
      </c>
      <c r="O13" s="67"/>
    </row>
    <row r="14" spans="6:15" ht="13.8" customHeight="1" x14ac:dyDescent="0.3">
      <c r="F14" s="63">
        <v>2</v>
      </c>
      <c r="G14" s="28">
        <v>8.8000000000000007</v>
      </c>
      <c r="H14" s="28" t="s">
        <v>154</v>
      </c>
      <c r="I14" s="10" t="s">
        <v>150</v>
      </c>
      <c r="J14" s="64">
        <v>0.38700000000000001</v>
      </c>
      <c r="K14" s="10">
        <v>280</v>
      </c>
      <c r="L14" s="65">
        <f t="shared" ref="L14:L20" si="3">K14*1.03</f>
        <v>288.40000000000003</v>
      </c>
      <c r="M14" s="65">
        <f t="shared" ref="M14:M20" si="4">ROUNDUP(L14,0.5)</f>
        <v>289</v>
      </c>
      <c r="N14" s="66">
        <f t="shared" ref="N14:N20" si="5">M14*J14</f>
        <v>111.843</v>
      </c>
      <c r="O14" s="67"/>
    </row>
    <row r="15" spans="6:15" ht="13.8" customHeight="1" x14ac:dyDescent="0.3">
      <c r="F15" s="63">
        <v>3</v>
      </c>
      <c r="G15" s="28">
        <v>8.8000000000000007</v>
      </c>
      <c r="H15" s="28" t="s">
        <v>154</v>
      </c>
      <c r="I15" s="10" t="s">
        <v>151</v>
      </c>
      <c r="J15" s="64">
        <v>0.35700000000000004</v>
      </c>
      <c r="K15" s="10">
        <v>660</v>
      </c>
      <c r="L15" s="65">
        <f t="shared" si="3"/>
        <v>679.80000000000007</v>
      </c>
      <c r="M15" s="65">
        <f t="shared" si="4"/>
        <v>680</v>
      </c>
      <c r="N15" s="66">
        <f t="shared" si="5"/>
        <v>242.76000000000002</v>
      </c>
      <c r="O15" s="67"/>
    </row>
    <row r="16" spans="6:15" ht="13.8" customHeight="1" x14ac:dyDescent="0.3">
      <c r="F16" s="63">
        <v>4</v>
      </c>
      <c r="G16" s="28">
        <v>8.8000000000000007</v>
      </c>
      <c r="H16" s="28" t="s">
        <v>154</v>
      </c>
      <c r="I16" s="10" t="s">
        <v>152</v>
      </c>
      <c r="J16" s="64">
        <v>0.307</v>
      </c>
      <c r="K16" s="10">
        <v>16</v>
      </c>
      <c r="L16" s="65">
        <f t="shared" si="3"/>
        <v>16.48</v>
      </c>
      <c r="M16" s="65">
        <f t="shared" si="4"/>
        <v>17</v>
      </c>
      <c r="N16" s="66">
        <f t="shared" si="5"/>
        <v>5.2190000000000003</v>
      </c>
      <c r="O16" s="67"/>
    </row>
    <row r="17" spans="6:15" ht="13.8" customHeight="1" x14ac:dyDescent="0.3">
      <c r="F17" s="63">
        <v>5</v>
      </c>
      <c r="G17" s="28">
        <v>8.8000000000000007</v>
      </c>
      <c r="H17" s="28" t="s">
        <v>51</v>
      </c>
      <c r="I17" s="10" t="s">
        <v>153</v>
      </c>
      <c r="J17" s="64">
        <v>0.15400000000000003</v>
      </c>
      <c r="K17" s="10">
        <v>16</v>
      </c>
      <c r="L17" s="65">
        <f t="shared" si="3"/>
        <v>16.48</v>
      </c>
      <c r="M17" s="65">
        <f t="shared" si="4"/>
        <v>17</v>
      </c>
      <c r="N17" s="66">
        <f t="shared" si="5"/>
        <v>2.6180000000000003</v>
      </c>
      <c r="O17" s="67"/>
    </row>
    <row r="18" spans="6:15" ht="13.8" customHeight="1" x14ac:dyDescent="0.3">
      <c r="F18" s="63">
        <v>6</v>
      </c>
      <c r="G18" s="28">
        <v>8.8000000000000007</v>
      </c>
      <c r="H18" s="28" t="s">
        <v>51</v>
      </c>
      <c r="I18" s="10" t="s">
        <v>60</v>
      </c>
      <c r="J18" s="64">
        <v>0.13600000000000001</v>
      </c>
      <c r="K18" s="10">
        <v>176</v>
      </c>
      <c r="L18" s="65">
        <f t="shared" si="3"/>
        <v>181.28</v>
      </c>
      <c r="M18" s="65">
        <f t="shared" si="4"/>
        <v>182</v>
      </c>
      <c r="N18" s="66">
        <f t="shared" si="5"/>
        <v>24.752000000000002</v>
      </c>
      <c r="O18" s="67"/>
    </row>
    <row r="19" spans="6:15" ht="13.8" customHeight="1" x14ac:dyDescent="0.3">
      <c r="F19" s="63">
        <v>7</v>
      </c>
      <c r="G19" s="28">
        <v>8.8000000000000007</v>
      </c>
      <c r="H19" s="28" t="s">
        <v>51</v>
      </c>
      <c r="I19" s="10" t="s">
        <v>54</v>
      </c>
      <c r="J19" s="64">
        <v>8.1000000000000003E-2</v>
      </c>
      <c r="K19" s="10">
        <v>8</v>
      </c>
      <c r="L19" s="65">
        <f t="shared" si="3"/>
        <v>8.24</v>
      </c>
      <c r="M19" s="65">
        <f t="shared" si="4"/>
        <v>9</v>
      </c>
      <c r="N19" s="66">
        <f t="shared" si="5"/>
        <v>0.72899999999999998</v>
      </c>
      <c r="O19" s="67"/>
    </row>
    <row r="20" spans="6:15" ht="13.8" customHeight="1" x14ac:dyDescent="0.3">
      <c r="F20" s="63">
        <v>8</v>
      </c>
      <c r="G20" s="28">
        <v>8.8000000000000007</v>
      </c>
      <c r="H20" s="28" t="s">
        <v>51</v>
      </c>
      <c r="I20" s="10" t="s">
        <v>148</v>
      </c>
      <c r="J20" s="64">
        <v>6.8000000000000005E-2</v>
      </c>
      <c r="K20" s="10">
        <v>480</v>
      </c>
      <c r="L20" s="65">
        <f t="shared" si="3"/>
        <v>494.40000000000003</v>
      </c>
      <c r="M20" s="65">
        <f t="shared" si="4"/>
        <v>495</v>
      </c>
      <c r="N20" s="66">
        <f t="shared" si="5"/>
        <v>33.660000000000004</v>
      </c>
      <c r="O20" s="67"/>
    </row>
    <row r="21" spans="6:15" ht="3" customHeight="1" x14ac:dyDescent="0.3">
      <c r="F21" s="68"/>
      <c r="G21" s="50"/>
      <c r="H21" s="69"/>
      <c r="I21" s="50"/>
      <c r="J21" s="70"/>
      <c r="K21" s="50"/>
      <c r="L21" s="68"/>
      <c r="M21" s="68"/>
      <c r="N21" s="71"/>
      <c r="O21" s="72"/>
    </row>
    <row r="22" spans="6:15" ht="17.55" customHeight="1" x14ac:dyDescent="0.3">
      <c r="F22" s="39"/>
      <c r="G22" s="39"/>
      <c r="H22" s="39"/>
      <c r="I22" s="39"/>
      <c r="J22" s="73"/>
      <c r="K22" s="39"/>
      <c r="L22" s="41"/>
      <c r="M22" s="41"/>
      <c r="N22" s="74">
        <f>SUM(N13:N21)</f>
        <v>656.42000000000007</v>
      </c>
      <c r="O22" s="73" t="s">
        <v>13</v>
      </c>
    </row>
    <row r="27" spans="6:15" x14ac:dyDescent="0.3">
      <c r="M27"/>
    </row>
    <row r="28" spans="6:15" x14ac:dyDescent="0.3">
      <c r="G28" t="s">
        <v>55</v>
      </c>
      <c r="H28" t="s">
        <v>144</v>
      </c>
      <c r="I28">
        <v>560</v>
      </c>
      <c r="J28" t="str">
        <f>CONCATENATE(G28,H28)</f>
        <v>M20X90</v>
      </c>
      <c r="M28"/>
    </row>
    <row r="29" spans="6:15" x14ac:dyDescent="0.3">
      <c r="G29" t="s">
        <v>55</v>
      </c>
      <c r="H29" t="s">
        <v>145</v>
      </c>
      <c r="I29">
        <v>280</v>
      </c>
      <c r="J29" t="str">
        <f t="shared" ref="J29:J35" si="6">CONCATENATE(G29,H29)</f>
        <v>M20X80</v>
      </c>
      <c r="M29"/>
    </row>
    <row r="30" spans="6:15" x14ac:dyDescent="0.3">
      <c r="G30" t="s">
        <v>55</v>
      </c>
      <c r="H30" t="s">
        <v>58</v>
      </c>
      <c r="I30">
        <v>660</v>
      </c>
      <c r="J30" t="str">
        <f t="shared" si="6"/>
        <v>M20X70</v>
      </c>
      <c r="M30"/>
    </row>
    <row r="31" spans="6:15" x14ac:dyDescent="0.3">
      <c r="G31" t="s">
        <v>55</v>
      </c>
      <c r="H31" t="s">
        <v>146</v>
      </c>
      <c r="I31">
        <v>16</v>
      </c>
      <c r="J31" t="str">
        <f t="shared" si="6"/>
        <v>M20X50</v>
      </c>
      <c r="M31"/>
    </row>
    <row r="32" spans="6:15" x14ac:dyDescent="0.3">
      <c r="G32" t="s">
        <v>55</v>
      </c>
      <c r="H32" t="s">
        <v>147</v>
      </c>
      <c r="I32">
        <v>16</v>
      </c>
      <c r="J32" t="str">
        <f t="shared" si="6"/>
        <v>M16X55</v>
      </c>
      <c r="M32"/>
    </row>
    <row r="33" spans="7:13" x14ac:dyDescent="0.3">
      <c r="G33" t="s">
        <v>55</v>
      </c>
      <c r="H33" t="s">
        <v>59</v>
      </c>
      <c r="I33">
        <v>176</v>
      </c>
      <c r="J33" t="str">
        <f t="shared" si="6"/>
        <v>M16X45</v>
      </c>
      <c r="M33"/>
    </row>
    <row r="34" spans="7:13" x14ac:dyDescent="0.3">
      <c r="H34" t="s">
        <v>54</v>
      </c>
      <c r="I34">
        <v>8</v>
      </c>
      <c r="J34" t="str">
        <f t="shared" si="6"/>
        <v>12X55</v>
      </c>
    </row>
    <row r="35" spans="7:13" x14ac:dyDescent="0.3">
      <c r="H35" t="s">
        <v>148</v>
      </c>
      <c r="I35">
        <v>480</v>
      </c>
      <c r="J35" t="str">
        <f t="shared" si="6"/>
        <v>12X40</v>
      </c>
    </row>
  </sheetData>
  <mergeCells count="1">
    <mergeCell ref="F7:G7"/>
  </mergeCells>
  <pageMargins left="0.7" right="0.7" top="0.75" bottom="0.75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DELIVERY LIST</vt:lpstr>
      <vt:lpstr>BOM LIST</vt:lpstr>
      <vt:lpstr>Assy List</vt:lpstr>
      <vt:lpstr>BOLT LIST</vt:lpstr>
      <vt:lpstr>'DELIVERY LIST'!Print_Area</vt:lpstr>
      <vt:lpstr>'Assy List'!Print_Titles</vt:lpstr>
      <vt:lpstr>'BOM LIST'!Print_Titles</vt:lpstr>
      <vt:lpstr>'DELIVERY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PTWIRATAMA</cp:lastModifiedBy>
  <cp:lastPrinted>2019-07-15T08:48:37Z</cp:lastPrinted>
  <dcterms:created xsi:type="dcterms:W3CDTF">2019-06-25T04:39:53Z</dcterms:created>
  <dcterms:modified xsi:type="dcterms:W3CDTF">2023-06-07T04:58:25Z</dcterms:modified>
</cp:coreProperties>
</file>