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https://tecmx-my.sharepoint.com/personal/a01212611_itesm_mx/Documents/Documents/MNT_ITESM_Thesis/myPapers/NFES_Review/"/>
    </mc:Choice>
  </mc:AlternateContent>
  <xr:revisionPtr revIDLastSave="122" documentId="13_ncr:1_{5E0509F6-39C9-4567-92D5-CCEC2863E4E1}" xr6:coauthVersionLast="45" xr6:coauthVersionMax="45" xr10:uidLastSave="{EEC0F056-D4F2-4C24-91A1-B785A55DBAC5}"/>
  <bookViews>
    <workbookView xWindow="-120" yWindow="-120" windowWidth="29040" windowHeight="15990" tabRatio="706" xr2:uid="{00000000-000D-0000-FFFF-FFFF00000000}"/>
  </bookViews>
  <sheets>
    <sheet name="Literature DB" sheetId="1" r:id="rId1"/>
    <sheet name="Literature Summary" sheetId="7" r:id="rId2"/>
    <sheet name="Methodology" sheetId="8" state="hidden" r:id="rId3"/>
    <sheet name="Theoretical Frameworks" sheetId="5" r:id="rId4"/>
    <sheet name="Measures &amp; Scales" sheetId="6" r:id="rId5"/>
    <sheet name="Interview &amp; Survey Questions" sheetId="9" r:id="rId6"/>
    <sheet name="Setting" sheetId="4" state="hidden" r:id="rId7"/>
    <sheet name="Knowledge_Type" sheetId="3" state="hidden" r:id="rId8"/>
    <sheet name="Item_Types" sheetId="2" state="hidden" r:id="rId9"/>
  </sheets>
  <definedNames>
    <definedName name="_xlnm._FilterDatabase" localSheetId="0" hidden="1">'Literature DB'!$A$1:$Q$1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8" i="7" l="1"/>
  <c r="G19" i="7"/>
  <c r="G20" i="7"/>
  <c r="G17" i="7"/>
  <c r="G11" i="7"/>
  <c r="G12" i="7"/>
  <c r="G13" i="7"/>
  <c r="G10" i="7"/>
  <c r="G4" i="7"/>
  <c r="G5" i="7"/>
  <c r="G6" i="7"/>
  <c r="G3"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8" i="7"/>
  <c r="C5" i="7"/>
  <c r="C4" i="7"/>
  <c r="C3" i="7"/>
  <c r="H20" i="7" l="1"/>
  <c r="H4" i="7"/>
  <c r="H17" i="7"/>
  <c r="H19" i="7"/>
  <c r="H18" i="7"/>
  <c r="H12" i="7"/>
  <c r="D21" i="7"/>
  <c r="D42" i="7"/>
  <c r="D34" i="7"/>
  <c r="D40" i="7"/>
  <c r="D32" i="7"/>
  <c r="D24" i="7"/>
  <c r="D16" i="7"/>
  <c r="G7" i="7"/>
  <c r="D39" i="7"/>
  <c r="D31" i="7"/>
  <c r="D23" i="7"/>
  <c r="D15" i="7"/>
  <c r="H6" i="7"/>
  <c r="D38" i="7"/>
  <c r="D30" i="7"/>
  <c r="D22" i="7"/>
  <c r="D14" i="7"/>
  <c r="H5" i="7"/>
  <c r="C44" i="7"/>
  <c r="D36" i="7"/>
  <c r="D28" i="7"/>
  <c r="D20" i="7"/>
  <c r="D12" i="7"/>
  <c r="D29" i="7"/>
  <c r="D13" i="7"/>
  <c r="D43" i="7"/>
  <c r="D35" i="7"/>
  <c r="D27" i="7"/>
  <c r="D19" i="7"/>
  <c r="D11" i="7"/>
  <c r="D18" i="7"/>
  <c r="D10" i="7"/>
  <c r="D37" i="7"/>
  <c r="D26" i="7"/>
  <c r="D41" i="7"/>
  <c r="D33" i="7"/>
  <c r="D25" i="7"/>
  <c r="D17" i="7"/>
  <c r="D9" i="7"/>
  <c r="G14" i="7"/>
  <c r="H11" i="7"/>
  <c r="D8" i="7"/>
  <c r="H3" i="7"/>
  <c r="H10" i="7"/>
  <c r="H13" i="7"/>
  <c r="H7" i="7" l="1"/>
  <c r="D44" i="7"/>
  <c r="H14" i="7"/>
</calcChain>
</file>

<file path=xl/sharedStrings.xml><?xml version="1.0" encoding="utf-8"?>
<sst xmlns="http://schemas.openxmlformats.org/spreadsheetml/2006/main" count="140" uniqueCount="78">
  <si>
    <t>Author</t>
  </si>
  <si>
    <t>Title</t>
  </si>
  <si>
    <t>Category 3</t>
  </si>
  <si>
    <t>Category 2</t>
  </si>
  <si>
    <t>Year</t>
  </si>
  <si>
    <t>Key argument(s)</t>
  </si>
  <si>
    <t>My notes</t>
  </si>
  <si>
    <t>Knowledge type</t>
  </si>
  <si>
    <t>Context</t>
  </si>
  <si>
    <t>Artwork</t>
  </si>
  <si>
    <t>Audio Recording</t>
  </si>
  <si>
    <t>Bill</t>
  </si>
  <si>
    <t>Blogpost</t>
  </si>
  <si>
    <t>Book</t>
  </si>
  <si>
    <t>Book Section</t>
  </si>
  <si>
    <t>Case</t>
  </si>
  <si>
    <t>Computer Program</t>
  </si>
  <si>
    <t>Conference Paper</t>
  </si>
  <si>
    <t>Dictionary Entry</t>
  </si>
  <si>
    <t>Document</t>
  </si>
  <si>
    <t>Email</t>
  </si>
  <si>
    <t>Encyclopedia Article</t>
  </si>
  <si>
    <t>Film</t>
  </si>
  <si>
    <t>Forum Post</t>
  </si>
  <si>
    <t>Hearing</t>
  </si>
  <si>
    <t>Instant Message</t>
  </si>
  <si>
    <t>Interview</t>
  </si>
  <si>
    <t>Journal Article</t>
  </si>
  <si>
    <t>Letter</t>
  </si>
  <si>
    <t>Magazine Article</t>
  </si>
  <si>
    <t>Manuscript</t>
  </si>
  <si>
    <t>Map</t>
  </si>
  <si>
    <t>Newspaper Article</t>
  </si>
  <si>
    <t>Note</t>
  </si>
  <si>
    <t>Patent</t>
  </si>
  <si>
    <t>Podcast</t>
  </si>
  <si>
    <t>Presentation</t>
  </si>
  <si>
    <t>Radio Broadcast</t>
  </si>
  <si>
    <t>Report</t>
  </si>
  <si>
    <t>Statute</t>
  </si>
  <si>
    <t>Thesis</t>
  </si>
  <si>
    <t>TV Broadcast</t>
  </si>
  <si>
    <t>Video Recording</t>
  </si>
  <si>
    <t>Webpage</t>
  </si>
  <si>
    <t>Other</t>
  </si>
  <si>
    <t>Methodology</t>
  </si>
  <si>
    <t>Theoretical</t>
  </si>
  <si>
    <t>Empirical</t>
  </si>
  <si>
    <t>Mixed</t>
  </si>
  <si>
    <t>Academic</t>
  </si>
  <si>
    <t>Practitioner</t>
  </si>
  <si>
    <t>Publication setting</t>
  </si>
  <si>
    <t>Document type</t>
  </si>
  <si>
    <t>Key quotes</t>
  </si>
  <si>
    <t>Oldest</t>
  </si>
  <si>
    <t>Newest</t>
  </si>
  <si>
    <t>Average</t>
  </si>
  <si>
    <t>Document Types</t>
  </si>
  <si>
    <t>Count</t>
  </si>
  <si>
    <t>Percentage</t>
  </si>
  <si>
    <t>Qualitative</t>
  </si>
  <si>
    <t>Quantitative</t>
  </si>
  <si>
    <t>N/A</t>
  </si>
  <si>
    <t>Knowledge Type</t>
  </si>
  <si>
    <t>Totals:</t>
  </si>
  <si>
    <t>Measures &amp; Scales</t>
  </si>
  <si>
    <t>Theoretical Frameworks</t>
  </si>
  <si>
    <t>Research Questions</t>
  </si>
  <si>
    <t>DOI</t>
  </si>
  <si>
    <t>10.1002/1521-4095(200101)13:1&lt;70::AID-ADMA70&gt;3.0.CO;2-H</t>
  </si>
  <si>
    <t>FFES</t>
  </si>
  <si>
    <t>10.3390/polym12010001</t>
  </si>
  <si>
    <r>
      <t xml:space="preserve">* The electrospinning process, invented by Formhals in 1934.
* the fiber diameter can be controlled within a broad range down to a few tens of nanometers by proper selection of the processing parame- ters.
* For selected applications it is desirable to control not only the fiber diameter, but also the internal morphology.
</t>
    </r>
    <r>
      <rPr>
        <b/>
        <sz val="11"/>
        <color theme="1"/>
        <rFont val="Calibri"/>
        <family val="2"/>
        <scheme val="minor"/>
      </rPr>
      <t xml:space="preserve">* We found that electrospinning will directly yield porous fibers provided that the spinning parameters and the solvent are chosen appropriately
</t>
    </r>
    <r>
      <rPr>
        <sz val="11"/>
        <color theme="1"/>
        <rFont val="Calibri"/>
        <family val="2"/>
        <scheme val="minor"/>
      </rPr>
      <t>* The solvent rich regions are appar- ently transformed into pores.</t>
    </r>
  </si>
  <si>
    <t>NFES</t>
  </si>
  <si>
    <t>Good NFES intro/explication</t>
  </si>
  <si>
    <t>Application(s)</t>
  </si>
  <si>
    <t>creation of extracellular matrix-like environments with specific geometries to act as a biodegradable template and dictate cellular responses to guide in situ regeneration of tissues.</t>
  </si>
  <si>
    <r>
      <t xml:space="preserve">* while simultaneously incurring Rayleigh, axisymmetric, and bending instabilities.
* Researchers developing controlled fiber geometries and pore sizes have published numerous techniques, such as …
* Each of these techniques confers a degree of control, but none allow for the individual placement of fiber
</t>
    </r>
    <r>
      <rPr>
        <b/>
        <sz val="11"/>
        <color theme="1"/>
        <rFont val="Calibri"/>
        <family val="2"/>
        <scheme val="minor"/>
      </rPr>
      <t>* In 2003, Kameoka et al. demonstrated a method of controlling individual electro-spun fibers in a process that would later be termed near-field electrospinning (NFES)</t>
    </r>
    <r>
      <rPr>
        <sz val="11"/>
        <color theme="1"/>
        <rFont val="Calibri"/>
        <family val="2"/>
        <scheme val="minor"/>
      </rPr>
      <t xml:space="preserve">
* we investigate the polymer polydioxanone (PDO) using a solution-based NFES apparatus custom designed from a commercial 3D printer.
* we report PDO fiber diameter trends as a function of the major NFES processing parameters, including air gap distance, spinneret needle gauge, fiber deposition velocity, applied voltage, and polymer concentration.
* results suggest that fiber diameter is inversely proportional to the distance between the needle tip and the collector.
* data suggest that fiber diameter positively correlates with polymer concentration
* data suggest an inverse correlation with fiber diameter and the polymer dispensing needle gauge.
* data suggest that fiber diameter is inversely proportional to the relative translational velocity
* data suggest that fiber diameter is proportional to the applied voltage.
* The NFES setup was demonstrated to allow for the creation of precise PDO microfibers. These fibers can be custom tailored in orientation, diameter, crystallinity, and layers for three dimensions of controlled fiber spacing and porosity.
* results suggest PDO </t>
    </r>
    <r>
      <rPr>
        <b/>
        <sz val="11"/>
        <color theme="1"/>
        <rFont val="Calibri"/>
        <family val="2"/>
        <scheme val="minor"/>
      </rPr>
      <t>solution concentration does not affect individual fiber diameter variability, but variability in diameter is inversely proportional to translational velocity.</t>
    </r>
    <r>
      <rPr>
        <sz val="11"/>
        <color theme="1"/>
        <rFont val="Calibri"/>
        <family val="2"/>
        <scheme val="minor"/>
      </rPr>
      <t xml:space="preserve">
* These data suggest that a systematic layering of PDO fibers is possible.
* we were unable to detect an effect of PDO polymer concentration on fiber </t>
    </r>
    <r>
      <rPr>
        <b/>
        <sz val="11"/>
        <color theme="1"/>
        <rFont val="Calibri"/>
        <family val="2"/>
        <scheme val="minor"/>
      </rPr>
      <t>crystallinity</t>
    </r>
    <r>
      <rPr>
        <sz val="11"/>
        <color theme="1"/>
        <rFont val="Calibri"/>
        <family val="2"/>
        <scheme val="minor"/>
      </rPr>
      <t xml:space="preserve">
* There is evidence to suggest a positive correlation between translational velocity and fiber </t>
    </r>
    <r>
      <rPr>
        <b/>
        <sz val="11"/>
        <color theme="1"/>
        <rFont val="Calibri"/>
        <family val="2"/>
        <scheme val="minor"/>
      </rPr>
      <t>crystallinity</t>
    </r>
    <r>
      <rPr>
        <sz val="11"/>
        <color theme="1"/>
        <rFont val="Calibri"/>
        <family val="2"/>
        <scheme val="minor"/>
      </rPr>
      <t xml:space="preserve">.
* the shorter air gap distance of NFES results in increased fiber </t>
    </r>
    <r>
      <rPr>
        <b/>
        <sz val="11"/>
        <color theme="1"/>
        <rFont val="Calibri"/>
        <family val="2"/>
        <scheme val="minor"/>
      </rPr>
      <t>crystallinity</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</si>
</sst>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3"/>
      <name val="Calibri"/>
      <family val="2"/>
      <scheme val="minor"/>
    </font>
    <font>
      <b/>
      <sz val="11"/>
      <color theme="1"/>
      <name val="Calibri"/>
      <family val="2"/>
      <scheme val="minor"/>
    </font>
    <font>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right/>
      <top/>
      <bottom style="medium">
        <color theme="4" tint="0.39997558519241921"/>
      </bottom>
      <diagonal/>
    </border>
    <border>
      <left/>
      <right/>
      <top style="thin">
        <color theme="4"/>
      </top>
      <bottom style="double">
        <color theme="4"/>
      </bottom>
      <diagonal/>
    </border>
    <border>
      <left/>
      <right/>
      <top/>
      <bottom style="thin">
        <color indexed="64"/>
      </bottom>
      <diagonal/>
    </border>
  </borders>
  <cellStyleXfs count="4">
    <xf numFmtId="0" fontId="0" fillId="0" borderId="0"/>
    <xf numFmtId="0" fontId="1" fillId="0" borderId="1" applyNumberFormat="0" applyFill="0" applyAlignment="0" applyProtection="0"/>
    <xf numFmtId="9" fontId="3" fillId="0" borderId="0" applyFont="0" applyFill="0" applyBorder="0" applyAlignment="0" applyProtection="0"/>
    <xf numFmtId="0" fontId="2" fillId="0" borderId="2" applyNumberFormat="0" applyFill="0" applyAlignment="0" applyProtection="0"/>
  </cellStyleXfs>
  <cellXfs count="14">
    <xf numFmtId="0" fontId="0" fillId="0" borderId="0" xfId="0"/>
    <xf numFmtId="0" fontId="1" fillId="2" borderId="1" xfId="1" applyFill="1" applyProtection="1"/>
    <xf numFmtId="0" fontId="0" fillId="2" borderId="0" xfId="0" applyFill="1"/>
    <xf numFmtId="0" fontId="1" fillId="2" borderId="1" xfId="1" applyFill="1"/>
    <xf numFmtId="9" fontId="0" fillId="2" borderId="0" xfId="2" applyFont="1" applyFill="1"/>
    <xf numFmtId="0" fontId="2" fillId="2" borderId="2" xfId="3" applyFill="1"/>
    <xf numFmtId="9" fontId="2" fillId="2" borderId="2" xfId="3" applyNumberFormat="1" applyFill="1"/>
    <xf numFmtId="0" fontId="4" fillId="2" borderId="3" xfId="0" applyFont="1" applyFill="1" applyBorder="1"/>
    <xf numFmtId="0" fontId="0" fillId="2" borderId="3" xfId="0" applyFill="1" applyBorder="1"/>
    <xf numFmtId="0" fontId="0" fillId="2" borderId="0" xfId="0" applyFill="1" applyAlignment="1" applyProtection="1">
      <alignment horizontal="left" vertical="top" wrapText="1"/>
      <protection locked="0"/>
    </xf>
    <xf numFmtId="0" fontId="0" fillId="2" borderId="0" xfId="0" applyFill="1" applyAlignment="1">
      <alignment horizontal="left" vertical="top"/>
    </xf>
    <xf numFmtId="0" fontId="1" fillId="2" borderId="1" xfId="1" applyFill="1" applyAlignment="1" applyProtection="1">
      <alignment horizontal="left" vertical="top"/>
    </xf>
    <xf numFmtId="0" fontId="1" fillId="2" borderId="1" xfId="1" applyFill="1" applyAlignment="1" applyProtection="1">
      <alignment horizontal="left" vertical="top"/>
      <protection locked="0"/>
    </xf>
    <xf numFmtId="0" fontId="0" fillId="2" borderId="0" xfId="0" applyFill="1" applyAlignment="1" applyProtection="1">
      <alignment horizontal="left" vertical="top"/>
      <protection locked="0"/>
    </xf>
  </cellXfs>
  <cellStyles count="4">
    <cellStyle name="Heading 3" xfId="1" builtinId="18"/>
    <cellStyle name="Normal" xfId="0" builtinId="0"/>
    <cellStyle name="Percent" xfId="2" builtinId="5"/>
    <cellStyle name="Total" xfId="3"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
  <sheetViews>
    <sheetView tabSelected="1" workbookViewId="0">
      <pane ySplit="1" topLeftCell="A2" activePane="bottomLeft" state="frozen"/>
      <selection activeCell="F1" sqref="F1"/>
      <selection pane="bottomLeft" activeCell="N5" sqref="N5"/>
    </sheetView>
  </sheetViews>
  <sheetFormatPr defaultColWidth="8.85546875" defaultRowHeight="15" x14ac:dyDescent="0.25"/>
  <cols>
    <col min="1" max="1" width="2.7109375" style="10" customWidth="1"/>
    <col min="2" max="2" width="15" style="13" hidden="1" customWidth="1"/>
    <col min="3" max="3" width="7.28515625" style="13" hidden="1" customWidth="1"/>
    <col min="4" max="4" width="17.42578125" style="13" hidden="1" customWidth="1"/>
    <col min="5" max="5" width="21.7109375" style="13" customWidth="1"/>
    <col min="6" max="6" width="12.5703125" style="13" hidden="1" customWidth="1"/>
    <col min="7" max="7" width="17.7109375" style="13" hidden="1" customWidth="1"/>
    <col min="8" max="8" width="17" style="13" hidden="1" customWidth="1"/>
    <col min="9" max="9" width="20.140625" style="13" hidden="1" customWidth="1"/>
    <col min="10" max="10" width="17.85546875" style="13" hidden="1" customWidth="1"/>
    <col min="11" max="11" width="38.42578125" style="13" hidden="1" customWidth="1"/>
    <col min="12" max="12" width="22.140625" style="13" hidden="1" customWidth="1"/>
    <col min="13" max="13" width="15.42578125" style="13" hidden="1" customWidth="1"/>
    <col min="14" max="14" width="129.140625" style="13" customWidth="1"/>
    <col min="15" max="16" width="25.7109375" style="13" customWidth="1"/>
    <col min="17" max="17" width="50.7109375" style="13" customWidth="1"/>
    <col min="18" max="16384" width="8.85546875" style="13"/>
  </cols>
  <sheetData>
    <row r="1" spans="1:17" s="12" customFormat="1" ht="15.75" thickBot="1" x14ac:dyDescent="0.3">
      <c r="A1" s="10"/>
      <c r="B1" s="11" t="s">
        <v>0</v>
      </c>
      <c r="C1" s="11" t="s">
        <v>4</v>
      </c>
      <c r="D1" s="11" t="s">
        <v>1</v>
      </c>
      <c r="E1" s="11" t="s">
        <v>68</v>
      </c>
      <c r="F1" s="11" t="s">
        <v>3</v>
      </c>
      <c r="G1" s="11" t="s">
        <v>2</v>
      </c>
      <c r="H1" s="11" t="s">
        <v>52</v>
      </c>
      <c r="I1" s="11" t="s">
        <v>51</v>
      </c>
      <c r="J1" s="11" t="s">
        <v>7</v>
      </c>
      <c r="K1" s="11" t="s">
        <v>5</v>
      </c>
      <c r="L1" s="11" t="s">
        <v>8</v>
      </c>
      <c r="M1" s="11" t="s">
        <v>45</v>
      </c>
      <c r="N1" s="11" t="s">
        <v>53</v>
      </c>
      <c r="O1" s="11" t="s">
        <v>75</v>
      </c>
      <c r="P1" s="11" t="s">
        <v>45</v>
      </c>
      <c r="Q1" s="11" t="s">
        <v>6</v>
      </c>
    </row>
    <row r="2" spans="1:17" ht="76.5" customHeight="1" x14ac:dyDescent="0.25">
      <c r="E2" s="13" t="s">
        <v>69</v>
      </c>
      <c r="N2" s="9" t="s">
        <v>72</v>
      </c>
      <c r="O2" s="9"/>
      <c r="P2" s="13" t="s">
        <v>70</v>
      </c>
    </row>
    <row r="3" spans="1:17" ht="315" x14ac:dyDescent="0.25">
      <c r="E3" s="13" t="s">
        <v>71</v>
      </c>
      <c r="N3" s="9" t="s">
        <v>77</v>
      </c>
      <c r="O3" s="9" t="s">
        <v>76</v>
      </c>
      <c r="P3" s="13" t="s">
        <v>73</v>
      </c>
      <c r="Q3" s="13" t="s">
        <v>74</v>
      </c>
    </row>
  </sheetData>
  <sheetProtection autoFilter="0"/>
  <autoFilter ref="A1:Q1" xr:uid="{E20C45C4-114E-45FD-9EA3-528AC8043354}"/>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0000000}">
          <x14:formula1>
            <xm:f>Item_Types!$A$1:$A$36</xm:f>
          </x14:formula1>
          <xm:sqref>I989:I991 H2:H991</xm:sqref>
        </x14:dataValidation>
        <x14:dataValidation type="list" allowBlank="1" showInputMessage="1" showErrorMessage="1" xr:uid="{00000000-0002-0000-0000-000001000000}">
          <x14:formula1>
            <xm:f>Knowledge_Type!$A$1:$A$4</xm:f>
          </x14:formula1>
          <xm:sqref>J2:J991</xm:sqref>
        </x14:dataValidation>
        <x14:dataValidation type="list" allowBlank="1" showInputMessage="1" showErrorMessage="1" xr:uid="{00000000-0002-0000-0000-000002000000}">
          <x14:formula1>
            <xm:f>Setting!$A$1:$A$4</xm:f>
          </x14:formula1>
          <xm:sqref>I2:I988</xm:sqref>
        </x14:dataValidation>
        <x14:dataValidation type="list" allowBlank="1" showInputMessage="1" showErrorMessage="1" xr:uid="{00000000-0002-0000-0000-000003000000}">
          <x14:formula1>
            <xm:f>Methodology!$A$1:$A$4</xm:f>
          </x14:formula1>
          <xm:sqref>M2:M988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H45"/>
  <sheetViews>
    <sheetView workbookViewId="0">
      <selection activeCell="J4" sqref="J4"/>
    </sheetView>
  </sheetViews>
  <sheetFormatPr defaultColWidth="8.85546875" defaultRowHeight="15" x14ac:dyDescent="0.25"/>
  <cols>
    <col min="1" max="1" width="2.28515625" style="2" customWidth="1"/>
    <col min="2" max="2" width="19.140625" style="2" bestFit="1" customWidth="1"/>
    <col min="3" max="3" width="6.28515625" style="2" bestFit="1" customWidth="1"/>
    <col min="4" max="4" width="11" style="2" bestFit="1" customWidth="1"/>
    <col min="5" max="5" width="2.85546875" style="2" customWidth="1"/>
    <col min="6" max="6" width="17.85546875" style="2" bestFit="1" customWidth="1"/>
    <col min="7" max="7" width="6.28515625" style="2" bestFit="1" customWidth="1"/>
    <col min="8" max="8" width="11" style="2" bestFit="1" customWidth="1"/>
    <col min="9" max="16384" width="8.85546875" style="2"/>
  </cols>
  <sheetData>
    <row r="2" spans="2:8" ht="15.75" thickBot="1" x14ac:dyDescent="0.3">
      <c r="B2" s="3" t="s">
        <v>4</v>
      </c>
      <c r="C2" s="3"/>
      <c r="F2" s="3" t="s">
        <v>51</v>
      </c>
      <c r="G2" s="3" t="s">
        <v>58</v>
      </c>
      <c r="H2" s="3" t="s">
        <v>59</v>
      </c>
    </row>
    <row r="3" spans="2:8" x14ac:dyDescent="0.25">
      <c r="B3" s="2" t="s">
        <v>54</v>
      </c>
      <c r="C3" s="2">
        <f>MIN('Literature DB'!C:C)</f>
        <v>0</v>
      </c>
      <c r="F3" s="2" t="s">
        <v>49</v>
      </c>
      <c r="G3" s="2">
        <f>COUNTIF('Literature DB'!I:I,'Literature Summary'!F3)</f>
        <v>0</v>
      </c>
      <c r="H3" s="4" t="e">
        <f>G3/SUM($G$3:$G$6)</f>
        <v>#DIV/0!</v>
      </c>
    </row>
    <row r="4" spans="2:8" x14ac:dyDescent="0.25">
      <c r="B4" s="2" t="s">
        <v>55</v>
      </c>
      <c r="C4" s="2">
        <f>MAX('Literature DB'!C:C)</f>
        <v>0</v>
      </c>
      <c r="F4" s="2" t="s">
        <v>50</v>
      </c>
      <c r="G4" s="2">
        <f>COUNTIF('Literature DB'!I:I,'Literature Summary'!F4)</f>
        <v>0</v>
      </c>
      <c r="H4" s="4" t="e">
        <f t="shared" ref="H4:H6" si="0">G4/SUM($G$3:$G$6)</f>
        <v>#DIV/0!</v>
      </c>
    </row>
    <row r="5" spans="2:8" x14ac:dyDescent="0.25">
      <c r="B5" s="2" t="s">
        <v>56</v>
      </c>
      <c r="C5" s="2" t="e">
        <f>AVERAGE('Literature DB'!C:C)</f>
        <v>#DIV/0!</v>
      </c>
      <c r="F5" s="2" t="s">
        <v>48</v>
      </c>
      <c r="G5" s="2">
        <f>COUNTIF('Literature DB'!I:I,'Literature Summary'!F5)</f>
        <v>0</v>
      </c>
      <c r="H5" s="4" t="e">
        <f t="shared" si="0"/>
        <v>#DIV/0!</v>
      </c>
    </row>
    <row r="6" spans="2:8" x14ac:dyDescent="0.25">
      <c r="F6" s="2" t="s">
        <v>44</v>
      </c>
      <c r="G6" s="2">
        <f>COUNTIF('Literature DB'!I:I,'Literature Summary'!F6)</f>
        <v>0</v>
      </c>
      <c r="H6" s="4" t="e">
        <f t="shared" si="0"/>
        <v>#DIV/0!</v>
      </c>
    </row>
    <row r="7" spans="2:8" ht="15.75" thickBot="1" x14ac:dyDescent="0.3">
      <c r="B7" s="3" t="s">
        <v>57</v>
      </c>
      <c r="C7" s="3" t="s">
        <v>58</v>
      </c>
      <c r="D7" s="3" t="s">
        <v>59</v>
      </c>
      <c r="F7" s="5" t="s">
        <v>64</v>
      </c>
      <c r="G7" s="5">
        <f>SUM(G3:G6)</f>
        <v>0</v>
      </c>
      <c r="H7" s="6" t="e">
        <f>SUM(H3:H6)</f>
        <v>#DIV/0!</v>
      </c>
    </row>
    <row r="8" spans="2:8" x14ac:dyDescent="0.25">
      <c r="B8" s="2" t="s">
        <v>9</v>
      </c>
      <c r="C8" s="2">
        <f>COUNTIF('Literature DB'!H:H,'Literature Summary'!B8)</f>
        <v>0</v>
      </c>
      <c r="D8" s="4" t="e">
        <f>C8/SUM($C$8:$C$43)</f>
        <v>#DIV/0!</v>
      </c>
    </row>
    <row r="9" spans="2:8" ht="15.75" thickBot="1" x14ac:dyDescent="0.3">
      <c r="B9" s="2" t="s">
        <v>10</v>
      </c>
      <c r="C9" s="2">
        <f>COUNTIF('Literature DB'!H:H,'Literature Summary'!B9)</f>
        <v>0</v>
      </c>
      <c r="D9" s="4" t="e">
        <f t="shared" ref="D9:D43" si="1">C9/SUM($C$8:$C$43)</f>
        <v>#DIV/0!</v>
      </c>
      <c r="F9" s="3" t="s">
        <v>63</v>
      </c>
      <c r="G9" s="3" t="s">
        <v>58</v>
      </c>
      <c r="H9" s="3" t="s">
        <v>59</v>
      </c>
    </row>
    <row r="10" spans="2:8" x14ac:dyDescent="0.25">
      <c r="B10" s="2" t="s">
        <v>11</v>
      </c>
      <c r="C10" s="2">
        <f>COUNTIF('Literature DB'!H:H,'Literature Summary'!B10)</f>
        <v>0</v>
      </c>
      <c r="D10" s="4" t="e">
        <f t="shared" si="1"/>
        <v>#DIV/0!</v>
      </c>
      <c r="F10" s="2" t="s">
        <v>46</v>
      </c>
      <c r="G10" s="2">
        <f>COUNTIF('Literature DB'!J:J,'Literature Summary'!F10)</f>
        <v>0</v>
      </c>
      <c r="H10" s="2" t="e">
        <f>G10/SUM($G$10:$G$13)</f>
        <v>#DIV/0!</v>
      </c>
    </row>
    <row r="11" spans="2:8" x14ac:dyDescent="0.25">
      <c r="B11" s="2" t="s">
        <v>12</v>
      </c>
      <c r="C11" s="2">
        <f>COUNTIF('Literature DB'!H:H,'Literature Summary'!B11)</f>
        <v>0</v>
      </c>
      <c r="D11" s="4" t="e">
        <f t="shared" si="1"/>
        <v>#DIV/0!</v>
      </c>
      <c r="F11" s="2" t="s">
        <v>47</v>
      </c>
      <c r="G11" s="2">
        <f>COUNTIF('Literature DB'!J:J,'Literature Summary'!F11)</f>
        <v>0</v>
      </c>
      <c r="H11" s="2" t="e">
        <f>G11/SUM($G$10:$G$13)</f>
        <v>#DIV/0!</v>
      </c>
    </row>
    <row r="12" spans="2:8" x14ac:dyDescent="0.25">
      <c r="B12" s="2" t="s">
        <v>13</v>
      </c>
      <c r="C12" s="2">
        <f>COUNTIF('Literature DB'!H:H,'Literature Summary'!B12)</f>
        <v>0</v>
      </c>
      <c r="D12" s="4" t="e">
        <f t="shared" si="1"/>
        <v>#DIV/0!</v>
      </c>
      <c r="F12" s="2" t="s">
        <v>48</v>
      </c>
      <c r="G12" s="2">
        <f>COUNTIF('Literature DB'!J:J,'Literature Summary'!F12)</f>
        <v>0</v>
      </c>
      <c r="H12" s="2" t="e">
        <f>G12/SUM($G$10:$G$13)</f>
        <v>#DIV/0!</v>
      </c>
    </row>
    <row r="13" spans="2:8" x14ac:dyDescent="0.25">
      <c r="B13" s="2" t="s">
        <v>14</v>
      </c>
      <c r="C13" s="2">
        <f>COUNTIF('Literature DB'!H:H,'Literature Summary'!B13)</f>
        <v>0</v>
      </c>
      <c r="D13" s="4" t="e">
        <f t="shared" si="1"/>
        <v>#DIV/0!</v>
      </c>
      <c r="F13" s="2" t="s">
        <v>44</v>
      </c>
      <c r="G13" s="2">
        <f>COUNTIF('Literature DB'!J:J,'Literature Summary'!F13)</f>
        <v>0</v>
      </c>
      <c r="H13" s="2" t="e">
        <f>G13/SUM($G$10:$G$13)</f>
        <v>#DIV/0!</v>
      </c>
    </row>
    <row r="14" spans="2:8" ht="15.75" thickBot="1" x14ac:dyDescent="0.3">
      <c r="B14" s="2" t="s">
        <v>15</v>
      </c>
      <c r="C14" s="2">
        <f>COUNTIF('Literature DB'!H:H,'Literature Summary'!B14)</f>
        <v>0</v>
      </c>
      <c r="D14" s="4" t="e">
        <f t="shared" si="1"/>
        <v>#DIV/0!</v>
      </c>
      <c r="F14" s="5" t="s">
        <v>64</v>
      </c>
      <c r="G14" s="5">
        <f>SUM(G10:G13)</f>
        <v>0</v>
      </c>
      <c r="H14" s="6" t="e">
        <f>SUM(H10:H13)</f>
        <v>#DIV/0!</v>
      </c>
    </row>
    <row r="15" spans="2:8" ht="15.75" thickTop="1" x14ac:dyDescent="0.25">
      <c r="B15" s="2" t="s">
        <v>16</v>
      </c>
      <c r="C15" s="2">
        <f>COUNTIF('Literature DB'!H:H,'Literature Summary'!B15)</f>
        <v>0</v>
      </c>
      <c r="D15" s="4" t="e">
        <f t="shared" si="1"/>
        <v>#DIV/0!</v>
      </c>
    </row>
    <row r="16" spans="2:8" ht="15.75" thickBot="1" x14ac:dyDescent="0.3">
      <c r="B16" s="2" t="s">
        <v>17</v>
      </c>
      <c r="C16" s="2">
        <f>COUNTIF('Literature DB'!H:H,'Literature Summary'!B16)</f>
        <v>0</v>
      </c>
      <c r="D16" s="4" t="e">
        <f t="shared" si="1"/>
        <v>#DIV/0!</v>
      </c>
      <c r="F16" s="1" t="s">
        <v>45</v>
      </c>
      <c r="G16" s="3"/>
      <c r="H16" s="3"/>
    </row>
    <row r="17" spans="2:8" x14ac:dyDescent="0.25">
      <c r="B17" s="2" t="s">
        <v>18</v>
      </c>
      <c r="C17" s="2">
        <f>COUNTIF('Literature DB'!H:H,'Literature Summary'!B17)</f>
        <v>0</v>
      </c>
      <c r="D17" s="4" t="e">
        <f t="shared" si="1"/>
        <v>#DIV/0!</v>
      </c>
      <c r="F17" s="2" t="s">
        <v>60</v>
      </c>
      <c r="G17" s="2">
        <f>COUNTIF('Literature DB'!M:M,'Literature Summary'!F17)</f>
        <v>0</v>
      </c>
      <c r="H17" s="4" t="e">
        <f>G17/SUM($G$17:$G$20)</f>
        <v>#DIV/0!</v>
      </c>
    </row>
    <row r="18" spans="2:8" x14ac:dyDescent="0.25">
      <c r="B18" s="2" t="s">
        <v>19</v>
      </c>
      <c r="C18" s="2">
        <f>COUNTIF('Literature DB'!H:H,'Literature Summary'!B18)</f>
        <v>0</v>
      </c>
      <c r="D18" s="4" t="e">
        <f t="shared" si="1"/>
        <v>#DIV/0!</v>
      </c>
      <c r="F18" s="2" t="s">
        <v>61</v>
      </c>
      <c r="G18" s="2">
        <f>COUNTIF('Literature DB'!M:M,'Literature Summary'!F18)</f>
        <v>0</v>
      </c>
      <c r="H18" s="4" t="e">
        <f t="shared" ref="H18:H20" si="2">G18/SUM($G$17:$G$20)</f>
        <v>#DIV/0!</v>
      </c>
    </row>
    <row r="19" spans="2:8" x14ac:dyDescent="0.25">
      <c r="B19" s="2" t="s">
        <v>20</v>
      </c>
      <c r="C19" s="2">
        <f>COUNTIF('Literature DB'!H:H,'Literature Summary'!B19)</f>
        <v>0</v>
      </c>
      <c r="D19" s="4" t="e">
        <f t="shared" si="1"/>
        <v>#DIV/0!</v>
      </c>
      <c r="F19" s="2" t="s">
        <v>48</v>
      </c>
      <c r="G19" s="2">
        <f>COUNTIF('Literature DB'!M:M,'Literature Summary'!F19)</f>
        <v>0</v>
      </c>
      <c r="H19" s="4" t="e">
        <f t="shared" si="2"/>
        <v>#DIV/0!</v>
      </c>
    </row>
    <row r="20" spans="2:8" x14ac:dyDescent="0.25">
      <c r="B20" s="2" t="s">
        <v>21</v>
      </c>
      <c r="C20" s="2">
        <f>COUNTIF('Literature DB'!H:H,'Literature Summary'!B20)</f>
        <v>0</v>
      </c>
      <c r="D20" s="4" t="e">
        <f t="shared" si="1"/>
        <v>#DIV/0!</v>
      </c>
      <c r="F20" s="2" t="s">
        <v>62</v>
      </c>
      <c r="G20" s="2">
        <f>COUNTIF('Literature DB'!M:M,'Literature Summary'!F20)</f>
        <v>0</v>
      </c>
      <c r="H20" s="4" t="e">
        <f t="shared" si="2"/>
        <v>#DIV/0!</v>
      </c>
    </row>
    <row r="21" spans="2:8" x14ac:dyDescent="0.25">
      <c r="B21" s="2" t="s">
        <v>22</v>
      </c>
      <c r="C21" s="2">
        <f>COUNTIF('Literature DB'!H:H,'Literature Summary'!B21)</f>
        <v>0</v>
      </c>
      <c r="D21" s="4" t="e">
        <f t="shared" si="1"/>
        <v>#DIV/0!</v>
      </c>
    </row>
    <row r="22" spans="2:8" x14ac:dyDescent="0.25">
      <c r="B22" s="2" t="s">
        <v>23</v>
      </c>
      <c r="C22" s="2">
        <f>COUNTIF('Literature DB'!H:H,'Literature Summary'!B22)</f>
        <v>0</v>
      </c>
      <c r="D22" s="4" t="e">
        <f t="shared" si="1"/>
        <v>#DIV/0!</v>
      </c>
    </row>
    <row r="23" spans="2:8" x14ac:dyDescent="0.25">
      <c r="B23" s="2" t="s">
        <v>24</v>
      </c>
      <c r="C23" s="2">
        <f>COUNTIF('Literature DB'!H:H,'Literature Summary'!B23)</f>
        <v>0</v>
      </c>
      <c r="D23" s="4" t="e">
        <f t="shared" si="1"/>
        <v>#DIV/0!</v>
      </c>
    </row>
    <row r="24" spans="2:8" x14ac:dyDescent="0.25">
      <c r="B24" s="2" t="s">
        <v>25</v>
      </c>
      <c r="C24" s="2">
        <f>COUNTIF('Literature DB'!H:H,'Literature Summary'!B24)</f>
        <v>0</v>
      </c>
      <c r="D24" s="4" t="e">
        <f t="shared" si="1"/>
        <v>#DIV/0!</v>
      </c>
    </row>
    <row r="25" spans="2:8" x14ac:dyDescent="0.25">
      <c r="B25" s="2" t="s">
        <v>26</v>
      </c>
      <c r="C25" s="2">
        <f>COUNTIF('Literature DB'!H:H,'Literature Summary'!B25)</f>
        <v>0</v>
      </c>
      <c r="D25" s="4" t="e">
        <f t="shared" si="1"/>
        <v>#DIV/0!</v>
      </c>
    </row>
    <row r="26" spans="2:8" x14ac:dyDescent="0.25">
      <c r="B26" s="2" t="s">
        <v>27</v>
      </c>
      <c r="C26" s="2">
        <f>COUNTIF('Literature DB'!H:H,'Literature Summary'!B26)</f>
        <v>0</v>
      </c>
      <c r="D26" s="4" t="e">
        <f t="shared" si="1"/>
        <v>#DIV/0!</v>
      </c>
    </row>
    <row r="27" spans="2:8" x14ac:dyDescent="0.25">
      <c r="B27" s="2" t="s">
        <v>28</v>
      </c>
      <c r="C27" s="2">
        <f>COUNTIF('Literature DB'!H:H,'Literature Summary'!B27)</f>
        <v>0</v>
      </c>
      <c r="D27" s="4" t="e">
        <f t="shared" si="1"/>
        <v>#DIV/0!</v>
      </c>
    </row>
    <row r="28" spans="2:8" x14ac:dyDescent="0.25">
      <c r="B28" s="2" t="s">
        <v>29</v>
      </c>
      <c r="C28" s="2">
        <f>COUNTIF('Literature DB'!H:H,'Literature Summary'!B28)</f>
        <v>0</v>
      </c>
      <c r="D28" s="4" t="e">
        <f t="shared" si="1"/>
        <v>#DIV/0!</v>
      </c>
    </row>
    <row r="29" spans="2:8" x14ac:dyDescent="0.25">
      <c r="B29" s="2" t="s">
        <v>30</v>
      </c>
      <c r="C29" s="2">
        <f>COUNTIF('Literature DB'!H:H,'Literature Summary'!B29)</f>
        <v>0</v>
      </c>
      <c r="D29" s="4" t="e">
        <f t="shared" si="1"/>
        <v>#DIV/0!</v>
      </c>
    </row>
    <row r="30" spans="2:8" x14ac:dyDescent="0.25">
      <c r="B30" s="2" t="s">
        <v>31</v>
      </c>
      <c r="C30" s="2">
        <f>COUNTIF('Literature DB'!H:H,'Literature Summary'!B30)</f>
        <v>0</v>
      </c>
      <c r="D30" s="4" t="e">
        <f t="shared" si="1"/>
        <v>#DIV/0!</v>
      </c>
    </row>
    <row r="31" spans="2:8" x14ac:dyDescent="0.25">
      <c r="B31" s="2" t="s">
        <v>32</v>
      </c>
      <c r="C31" s="2">
        <f>COUNTIF('Literature DB'!H:H,'Literature Summary'!B31)</f>
        <v>0</v>
      </c>
      <c r="D31" s="4" t="e">
        <f t="shared" si="1"/>
        <v>#DIV/0!</v>
      </c>
    </row>
    <row r="32" spans="2:8" x14ac:dyDescent="0.25">
      <c r="B32" s="2" t="s">
        <v>33</v>
      </c>
      <c r="C32" s="2">
        <f>COUNTIF('Literature DB'!H:H,'Literature Summary'!B32)</f>
        <v>0</v>
      </c>
      <c r="D32" s="4" t="e">
        <f t="shared" si="1"/>
        <v>#DIV/0!</v>
      </c>
    </row>
    <row r="33" spans="2:4" x14ac:dyDescent="0.25">
      <c r="B33" s="2" t="s">
        <v>34</v>
      </c>
      <c r="C33" s="2">
        <f>COUNTIF('Literature DB'!H:H,'Literature Summary'!B33)</f>
        <v>0</v>
      </c>
      <c r="D33" s="4" t="e">
        <f t="shared" si="1"/>
        <v>#DIV/0!</v>
      </c>
    </row>
    <row r="34" spans="2:4" x14ac:dyDescent="0.25">
      <c r="B34" s="2" t="s">
        <v>35</v>
      </c>
      <c r="C34" s="2">
        <f>COUNTIF('Literature DB'!H:H,'Literature Summary'!B34)</f>
        <v>0</v>
      </c>
      <c r="D34" s="4" t="e">
        <f t="shared" si="1"/>
        <v>#DIV/0!</v>
      </c>
    </row>
    <row r="35" spans="2:4" x14ac:dyDescent="0.25">
      <c r="B35" s="2" t="s">
        <v>36</v>
      </c>
      <c r="C35" s="2">
        <f>COUNTIF('Literature DB'!H:H,'Literature Summary'!B35)</f>
        <v>0</v>
      </c>
      <c r="D35" s="4" t="e">
        <f t="shared" si="1"/>
        <v>#DIV/0!</v>
      </c>
    </row>
    <row r="36" spans="2:4" x14ac:dyDescent="0.25">
      <c r="B36" s="2" t="s">
        <v>37</v>
      </c>
      <c r="C36" s="2">
        <f>COUNTIF('Literature DB'!H:H,'Literature Summary'!B36)</f>
        <v>0</v>
      </c>
      <c r="D36" s="4" t="e">
        <f t="shared" si="1"/>
        <v>#DIV/0!</v>
      </c>
    </row>
    <row r="37" spans="2:4" x14ac:dyDescent="0.25">
      <c r="B37" s="2" t="s">
        <v>38</v>
      </c>
      <c r="C37" s="2">
        <f>COUNTIF('Literature DB'!H:H,'Literature Summary'!B37)</f>
        <v>0</v>
      </c>
      <c r="D37" s="4" t="e">
        <f t="shared" si="1"/>
        <v>#DIV/0!</v>
      </c>
    </row>
    <row r="38" spans="2:4" x14ac:dyDescent="0.25">
      <c r="B38" s="2" t="s">
        <v>39</v>
      </c>
      <c r="C38" s="2">
        <f>COUNTIF('Literature DB'!H:H,'Literature Summary'!B38)</f>
        <v>0</v>
      </c>
      <c r="D38" s="4" t="e">
        <f t="shared" si="1"/>
        <v>#DIV/0!</v>
      </c>
    </row>
    <row r="39" spans="2:4" x14ac:dyDescent="0.25">
      <c r="B39" s="2" t="s">
        <v>40</v>
      </c>
      <c r="C39" s="2">
        <f>COUNTIF('Literature DB'!H:H,'Literature Summary'!B39)</f>
        <v>0</v>
      </c>
      <c r="D39" s="4" t="e">
        <f t="shared" si="1"/>
        <v>#DIV/0!</v>
      </c>
    </row>
    <row r="40" spans="2:4" x14ac:dyDescent="0.25">
      <c r="B40" s="2" t="s">
        <v>41</v>
      </c>
      <c r="C40" s="2">
        <f>COUNTIF('Literature DB'!H:H,'Literature Summary'!B40)</f>
        <v>0</v>
      </c>
      <c r="D40" s="4" t="e">
        <f t="shared" si="1"/>
        <v>#DIV/0!</v>
      </c>
    </row>
    <row r="41" spans="2:4" x14ac:dyDescent="0.25">
      <c r="B41" s="2" t="s">
        <v>42</v>
      </c>
      <c r="C41" s="2">
        <f>COUNTIF('Literature DB'!H:H,'Literature Summary'!B41)</f>
        <v>0</v>
      </c>
      <c r="D41" s="4" t="e">
        <f t="shared" si="1"/>
        <v>#DIV/0!</v>
      </c>
    </row>
    <row r="42" spans="2:4" x14ac:dyDescent="0.25">
      <c r="B42" s="2" t="s">
        <v>43</v>
      </c>
      <c r="C42" s="2">
        <f>COUNTIF('Literature DB'!H:H,'Literature Summary'!B42)</f>
        <v>0</v>
      </c>
      <c r="D42" s="4" t="e">
        <f t="shared" si="1"/>
        <v>#DIV/0!</v>
      </c>
    </row>
    <row r="43" spans="2:4" x14ac:dyDescent="0.25">
      <c r="B43" s="2" t="s">
        <v>44</v>
      </c>
      <c r="C43" s="2">
        <f>COUNTIF('Literature DB'!H:H,'Literature Summary'!B43)</f>
        <v>0</v>
      </c>
      <c r="D43" s="4" t="e">
        <f t="shared" si="1"/>
        <v>#DIV/0!</v>
      </c>
    </row>
    <row r="44" spans="2:4" ht="15.75" thickBot="1" x14ac:dyDescent="0.3">
      <c r="B44" s="5" t="s">
        <v>64</v>
      </c>
      <c r="C44" s="5">
        <f>SUM(C8:C43)</f>
        <v>0</v>
      </c>
      <c r="D44" s="6" t="e">
        <f>SUM(D8:D43)</f>
        <v>#DIV/0!</v>
      </c>
    </row>
    <row r="45" spans="2:4" ht="15.75" thickTop="1"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
  <sheetViews>
    <sheetView workbookViewId="0">
      <selection activeCell="A4" sqref="A1:A4"/>
    </sheetView>
  </sheetViews>
  <sheetFormatPr defaultRowHeight="15" x14ac:dyDescent="0.25"/>
  <sheetData>
    <row r="1" spans="1:1" x14ac:dyDescent="0.25">
      <c r="A1" t="s">
        <v>60</v>
      </c>
    </row>
    <row r="2" spans="1:1" x14ac:dyDescent="0.25">
      <c r="A2" t="s">
        <v>61</v>
      </c>
    </row>
    <row r="3" spans="1:1" x14ac:dyDescent="0.25">
      <c r="A3" t="s">
        <v>48</v>
      </c>
    </row>
    <row r="4" spans="1:1" x14ac:dyDescent="0.25">
      <c r="A4" t="s">
        <v>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
  <sheetViews>
    <sheetView workbookViewId="0">
      <selection activeCell="E7" sqref="E7"/>
    </sheetView>
  </sheetViews>
  <sheetFormatPr defaultColWidth="9" defaultRowHeight="15" x14ac:dyDescent="0.25"/>
  <cols>
    <col min="1" max="1" width="2" style="2" customWidth="1"/>
    <col min="2" max="16384" width="9" style="2"/>
  </cols>
  <sheetData>
    <row r="2" spans="2:2" s="8" customFormat="1" ht="18.75" x14ac:dyDescent="0.3">
      <c r="B2" s="7" t="s">
        <v>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
  <sheetViews>
    <sheetView workbookViewId="0">
      <selection activeCell="E7" sqref="E7"/>
    </sheetView>
  </sheetViews>
  <sheetFormatPr defaultColWidth="9" defaultRowHeight="15" x14ac:dyDescent="0.25"/>
  <cols>
    <col min="1" max="1" width="2" style="2" customWidth="1"/>
    <col min="2" max="16384" width="9" style="2"/>
  </cols>
  <sheetData>
    <row r="2" spans="2:2" s="8" customFormat="1" ht="18.75" x14ac:dyDescent="0.3">
      <c r="B2" s="7" t="s">
        <v>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1541F-1DB7-4FD3-A3F6-3D843313F948}">
  <dimension ref="B2"/>
  <sheetViews>
    <sheetView workbookViewId="0">
      <selection activeCell="F9" sqref="F9"/>
    </sheetView>
  </sheetViews>
  <sheetFormatPr defaultColWidth="9" defaultRowHeight="15" x14ac:dyDescent="0.25"/>
  <cols>
    <col min="1" max="1" width="2" style="2" customWidth="1"/>
    <col min="2" max="16384" width="9" style="2"/>
  </cols>
  <sheetData>
    <row r="2" spans="2:2" s="8" customFormat="1" ht="18.75" x14ac:dyDescent="0.3">
      <c r="B2" s="7" t="s">
        <v>67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4"/>
  <sheetViews>
    <sheetView workbookViewId="0">
      <selection activeCell="A4" sqref="A1:A4"/>
    </sheetView>
  </sheetViews>
  <sheetFormatPr defaultRowHeight="15" x14ac:dyDescent="0.25"/>
  <sheetData>
    <row r="1" spans="1:1" x14ac:dyDescent="0.25">
      <c r="A1" t="s">
        <v>49</v>
      </c>
    </row>
    <row r="2" spans="1:1" x14ac:dyDescent="0.25">
      <c r="A2" t="s">
        <v>50</v>
      </c>
    </row>
    <row r="3" spans="1:1" x14ac:dyDescent="0.25">
      <c r="A3" t="s">
        <v>48</v>
      </c>
    </row>
    <row r="4" spans="1:1" x14ac:dyDescent="0.25">
      <c r="A4" t="s">
        <v>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4"/>
  <sheetViews>
    <sheetView workbookViewId="0">
      <selection activeCell="A4" sqref="A1:A4"/>
    </sheetView>
  </sheetViews>
  <sheetFormatPr defaultRowHeight="15" x14ac:dyDescent="0.25"/>
  <sheetData>
    <row r="1" spans="1:1" x14ac:dyDescent="0.25">
      <c r="A1" t="s">
        <v>46</v>
      </c>
    </row>
    <row r="2" spans="1:1" x14ac:dyDescent="0.25">
      <c r="A2" t="s">
        <v>47</v>
      </c>
    </row>
    <row r="3" spans="1:1" x14ac:dyDescent="0.25">
      <c r="A3" t="s">
        <v>48</v>
      </c>
    </row>
    <row r="4" spans="1:1" x14ac:dyDescent="0.25">
      <c r="A4" t="s">
        <v>44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36"/>
  <sheetViews>
    <sheetView workbookViewId="0">
      <selection activeCell="A36" sqref="A1:A36"/>
    </sheetView>
  </sheetViews>
  <sheetFormatPr defaultRowHeight="15" x14ac:dyDescent="0.25"/>
  <sheetData>
    <row r="1" spans="1:1" x14ac:dyDescent="0.25">
      <c r="A1" t="s">
        <v>9</v>
      </c>
    </row>
    <row r="2" spans="1:1" x14ac:dyDescent="0.25">
      <c r="A2" t="s">
        <v>10</v>
      </c>
    </row>
    <row r="3" spans="1:1" x14ac:dyDescent="0.25">
      <c r="A3" t="s">
        <v>11</v>
      </c>
    </row>
    <row r="4" spans="1:1" x14ac:dyDescent="0.25">
      <c r="A4" t="s">
        <v>12</v>
      </c>
    </row>
    <row r="5" spans="1:1" x14ac:dyDescent="0.25">
      <c r="A5" t="s">
        <v>13</v>
      </c>
    </row>
    <row r="6" spans="1:1" x14ac:dyDescent="0.25">
      <c r="A6" t="s">
        <v>14</v>
      </c>
    </row>
    <row r="7" spans="1:1" x14ac:dyDescent="0.25">
      <c r="A7" t="s">
        <v>15</v>
      </c>
    </row>
    <row r="8" spans="1:1" x14ac:dyDescent="0.25">
      <c r="A8" t="s">
        <v>16</v>
      </c>
    </row>
    <row r="9" spans="1:1" x14ac:dyDescent="0.25">
      <c r="A9" t="s">
        <v>17</v>
      </c>
    </row>
    <row r="10" spans="1:1" x14ac:dyDescent="0.25">
      <c r="A10" t="s">
        <v>18</v>
      </c>
    </row>
    <row r="11" spans="1:1" x14ac:dyDescent="0.25">
      <c r="A11" t="s">
        <v>19</v>
      </c>
    </row>
    <row r="12" spans="1:1" x14ac:dyDescent="0.25">
      <c r="A12" t="s">
        <v>20</v>
      </c>
    </row>
    <row r="13" spans="1:1" x14ac:dyDescent="0.25">
      <c r="A13" t="s">
        <v>21</v>
      </c>
    </row>
    <row r="14" spans="1:1" x14ac:dyDescent="0.25">
      <c r="A14" t="s">
        <v>22</v>
      </c>
    </row>
    <row r="15" spans="1:1" x14ac:dyDescent="0.25">
      <c r="A15" t="s">
        <v>23</v>
      </c>
    </row>
    <row r="16" spans="1:1" x14ac:dyDescent="0.25">
      <c r="A16" t="s">
        <v>24</v>
      </c>
    </row>
    <row r="17" spans="1:1" x14ac:dyDescent="0.25">
      <c r="A17" t="s">
        <v>25</v>
      </c>
    </row>
    <row r="18" spans="1:1" x14ac:dyDescent="0.25">
      <c r="A18" t="s">
        <v>26</v>
      </c>
    </row>
    <row r="19" spans="1:1" x14ac:dyDescent="0.25">
      <c r="A19" t="s">
        <v>27</v>
      </c>
    </row>
    <row r="20" spans="1:1" x14ac:dyDescent="0.25">
      <c r="A20" t="s">
        <v>28</v>
      </c>
    </row>
    <row r="21" spans="1:1" x14ac:dyDescent="0.25">
      <c r="A21" t="s">
        <v>29</v>
      </c>
    </row>
    <row r="22" spans="1:1" x14ac:dyDescent="0.25">
      <c r="A22" t="s">
        <v>30</v>
      </c>
    </row>
    <row r="23" spans="1:1" x14ac:dyDescent="0.25">
      <c r="A23" t="s">
        <v>31</v>
      </c>
    </row>
    <row r="24" spans="1:1" x14ac:dyDescent="0.25">
      <c r="A24" t="s">
        <v>32</v>
      </c>
    </row>
    <row r="25" spans="1:1" x14ac:dyDescent="0.25">
      <c r="A25" t="s">
        <v>33</v>
      </c>
    </row>
    <row r="26" spans="1:1" x14ac:dyDescent="0.25">
      <c r="A26" t="s">
        <v>34</v>
      </c>
    </row>
    <row r="27" spans="1:1" x14ac:dyDescent="0.25">
      <c r="A27" t="s">
        <v>35</v>
      </c>
    </row>
    <row r="28" spans="1:1" x14ac:dyDescent="0.25">
      <c r="A28" t="s">
        <v>36</v>
      </c>
    </row>
    <row r="29" spans="1:1" x14ac:dyDescent="0.25">
      <c r="A29" t="s">
        <v>37</v>
      </c>
    </row>
    <row r="30" spans="1:1" x14ac:dyDescent="0.25">
      <c r="A30" t="s">
        <v>38</v>
      </c>
    </row>
    <row r="31" spans="1:1" x14ac:dyDescent="0.25">
      <c r="A31" t="s">
        <v>39</v>
      </c>
    </row>
    <row r="32" spans="1:1" x14ac:dyDescent="0.25">
      <c r="A32" t="s">
        <v>40</v>
      </c>
    </row>
    <row r="33" spans="1:1" x14ac:dyDescent="0.25">
      <c r="A33" t="s">
        <v>41</v>
      </c>
    </row>
    <row r="34" spans="1:1" x14ac:dyDescent="0.25">
      <c r="A34" t="s">
        <v>42</v>
      </c>
    </row>
    <row r="35" spans="1:1" x14ac:dyDescent="0.25">
      <c r="A35" t="s">
        <v>43</v>
      </c>
    </row>
    <row r="36" spans="1:1" x14ac:dyDescent="0.25">
      <c r="A36"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Literature DB</vt:lpstr>
      <vt:lpstr>Literature Summary</vt:lpstr>
      <vt:lpstr>Methodology</vt:lpstr>
      <vt:lpstr>Theoretical Frameworks</vt:lpstr>
      <vt:lpstr>Measures &amp; Scales</vt:lpstr>
      <vt:lpstr>Interview &amp; Survey Questions</vt:lpstr>
      <vt:lpstr>Setting</vt:lpstr>
      <vt:lpstr>Knowledge_Type</vt:lpstr>
      <vt:lpstr>Item_Types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 Jansen</dc:creator>
  <cp:lastModifiedBy>KiraSensei 13</cp:lastModifiedBy>
  <dcterms:created xsi:type="dcterms:W3CDTF">2017-05-27T08:40:13Z</dcterms:created>
  <dcterms:modified xsi:type="dcterms:W3CDTF">2020-05-06T19:58:26Z</dcterms:modified>
</cp:coreProperties>
</file>