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9_characterizationRheology\"/>
    </mc:Choice>
  </mc:AlternateContent>
  <xr:revisionPtr revIDLastSave="0" documentId="13_ncr:1_{6FDD1BFA-1E8E-4494-9D27-1C99BF766C77}" xr6:coauthVersionLast="45" xr6:coauthVersionMax="45" xr10:uidLastSave="{00000000-0000-0000-0000-000000000000}"/>
  <bookViews>
    <workbookView xWindow="60" yWindow="0" windowWidth="21225" windowHeight="1486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F5" i="3" s="1"/>
  <c r="E5" i="3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F70" i="3"/>
  <c r="D71" i="3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D165" i="3"/>
  <c r="F165" i="3" s="1"/>
  <c r="D167" i="3"/>
  <c r="F167" i="3" s="1"/>
  <c r="E164" i="3"/>
  <c r="D164" i="3" s="1"/>
  <c r="F164" i="3" s="1"/>
  <c r="E165" i="3"/>
  <c r="E166" i="3"/>
  <c r="D166" i="3" s="1"/>
  <c r="F166" i="3" s="1"/>
  <c r="E167" i="3"/>
  <c r="E163" i="3"/>
  <c r="D163" i="3" s="1"/>
  <c r="F163" i="3" s="1"/>
  <c r="D146" i="3"/>
  <c r="F146" i="3" s="1"/>
  <c r="D147" i="3"/>
  <c r="F147" i="3" s="1"/>
  <c r="E145" i="3"/>
  <c r="D145" i="3" s="1"/>
  <c r="F145" i="3" s="1"/>
  <c r="E146" i="3"/>
  <c r="E147" i="3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D95" i="3"/>
  <c r="F95" i="3" s="1"/>
  <c r="D91" i="3"/>
  <c r="F91" i="3" s="1"/>
  <c r="E92" i="3"/>
  <c r="D92" i="3" s="1"/>
  <c r="F92" i="3" s="1"/>
  <c r="E93" i="3"/>
  <c r="D93" i="3" s="1"/>
  <c r="F93" i="3" s="1"/>
  <c r="E94" i="3"/>
  <c r="D94" i="3" s="1"/>
  <c r="F94" i="3" s="1"/>
  <c r="E95" i="3"/>
  <c r="E91" i="3"/>
  <c r="E64" i="3"/>
  <c r="D64" i="3" s="1"/>
  <c r="G64" i="3"/>
  <c r="F64" i="3" s="1"/>
  <c r="E65" i="3"/>
  <c r="D65" i="3" s="1"/>
  <c r="G65" i="3"/>
  <c r="F65" i="3" s="1"/>
  <c r="D60" i="3"/>
  <c r="F62" i="3"/>
  <c r="F63" i="3"/>
  <c r="G60" i="3"/>
  <c r="F60" i="3" s="1"/>
  <c r="H60" i="3" s="1"/>
  <c r="G61" i="3"/>
  <c r="F61" i="3" s="1"/>
  <c r="G62" i="3"/>
  <c r="G63" i="3"/>
  <c r="G59" i="3"/>
  <c r="F59" i="3" s="1"/>
  <c r="E60" i="3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D6" i="3"/>
  <c r="F6" i="3" s="1"/>
  <c r="D7" i="3"/>
  <c r="F7" i="3" s="1"/>
  <c r="D9" i="3"/>
  <c r="F9" i="3" s="1"/>
  <c r="E6" i="3"/>
  <c r="E7" i="3"/>
  <c r="E8" i="3"/>
  <c r="D8" i="3" s="1"/>
  <c r="F8" i="3" s="1"/>
  <c r="E9" i="3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C71" i="3" l="1"/>
  <c r="C70" i="3"/>
  <c r="H59" i="3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<sst xmlns="http://schemas.openxmlformats.org/spreadsheetml/2006/main" count="195" uniqueCount="114">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</sst>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2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166" fontId="4" fillId="6" borderId="0" xfId="0" applyNumberFormat="1" applyFont="1" applyFill="1" applyBorder="1" applyAlignment="1">
      <alignment horizontal="right" vertical="center" wrapText="1"/>
    </xf>
    <xf numFmtId="166" fontId="4" fillId="6" borderId="0" xfId="0" applyNumberFormat="1" applyFont="1" applyFill="1" applyBorder="1" applyAlignment="1">
      <alignment horizontal="right"/>
    </xf>
    <xf numFmtId="166" fontId="17" fillId="6" borderId="0" xfId="0" applyNumberFormat="1" applyFont="1" applyFill="1" applyBorder="1" applyAlignment="1">
      <alignment horizontal="right"/>
    </xf>
    <xf numFmtId="2" fontId="2" fillId="6" borderId="0" xfId="0" applyNumberFormat="1" applyFont="1" applyFill="1"/>
    <xf numFmtId="166" fontId="2" fillId="6" borderId="0" xfId="0" applyNumberFormat="1" applyFont="1" applyFill="1"/>
    <xf numFmtId="166" fontId="17" fillId="6" borderId="0" xfId="0" applyNumberFormat="1" applyFont="1" applyFill="1"/>
    <xf numFmtId="2" fontId="2" fillId="7" borderId="0" xfId="0" applyNumberFormat="1" applyFont="1" applyFill="1"/>
    <xf numFmtId="166" fontId="2" fillId="7" borderId="0" xfId="0" applyNumberFormat="1" applyFont="1" applyFill="1"/>
    <xf numFmtId="166" fontId="17" fillId="7" borderId="0" xfId="0" applyNumberFormat="1" applyFont="1" applyFill="1"/>
    <xf numFmtId="2" fontId="1" fillId="7" borderId="0" xfId="0" applyNumberFormat="1" applyFont="1" applyFill="1"/>
    <xf numFmtId="166" fontId="1" fillId="7" borderId="0" xfId="0" applyNumberFormat="1" applyFont="1" applyFill="1"/>
    <xf numFmtId="166" fontId="16" fillId="7" borderId="0" xfId="0" applyNumberFormat="1" applyFont="1" applyFill="1"/>
    <xf numFmtId="2" fontId="1" fillId="6" borderId="0" xfId="0" applyNumberFormat="1" applyFont="1" applyFill="1"/>
    <xf numFmtId="166" fontId="1" fillId="6" borderId="0" xfId="0" applyNumberFormat="1" applyFont="1" applyFill="1"/>
    <xf numFmtId="166" fontId="16" fillId="6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D24" sqref="D24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00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99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99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99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99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00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abSelected="1" topLeftCell="A150" zoomScale="110" zoomScaleNormal="80" workbookViewId="0">
      <selection activeCell="F174" sqref="F174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1500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119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119"/>
      <c r="B4" s="72"/>
      <c r="C4" s="84">
        <v>0</v>
      </c>
      <c r="D4" s="83">
        <f>E4*$D$13</f>
        <v>1684.5</v>
      </c>
      <c r="E4" s="97">
        <f>$C$2</f>
        <v>1500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119"/>
      <c r="B5" s="72"/>
      <c r="C5" s="84">
        <v>1E-3</v>
      </c>
      <c r="D5" s="83">
        <f>E5*$D$13</f>
        <v>1684.5</v>
      </c>
      <c r="E5" s="97">
        <f>$C$2</f>
        <v>1500</v>
      </c>
      <c r="F5" s="84">
        <f>(D5*C5)/(100-C5)</f>
        <v>1.684516845168452E-2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119"/>
      <c r="B6" s="72"/>
      <c r="C6" s="84">
        <v>0.01</v>
      </c>
      <c r="D6" s="83">
        <f t="shared" ref="D6:D11" si="0">E6*$D$13</f>
        <v>1684.5</v>
      </c>
      <c r="E6" s="97">
        <f t="shared" ref="E6:E11" si="1">$C$2</f>
        <v>1500</v>
      </c>
      <c r="F6" s="84">
        <f t="shared" ref="F6:F11" si="2">(D6*C6)/(100-C6)</f>
        <v>0.16846684668466846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119"/>
      <c r="B7" s="72"/>
      <c r="C7" s="84">
        <v>0.1</v>
      </c>
      <c r="D7" s="83">
        <f t="shared" si="0"/>
        <v>1684.5</v>
      </c>
      <c r="E7" s="97">
        <f t="shared" si="1"/>
        <v>1500</v>
      </c>
      <c r="F7" s="84">
        <f t="shared" si="2"/>
        <v>1.6861861861861862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119"/>
      <c r="B8" s="72"/>
      <c r="C8" s="101">
        <v>0.25</v>
      </c>
      <c r="D8" s="102">
        <f t="shared" si="0"/>
        <v>1684.5</v>
      </c>
      <c r="E8" s="103">
        <f t="shared" si="1"/>
        <v>1500</v>
      </c>
      <c r="F8" s="101">
        <f t="shared" si="2"/>
        <v>4.2218045112781954</v>
      </c>
      <c r="G8" s="101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119"/>
      <c r="B9" s="72"/>
      <c r="C9" s="84">
        <v>0.5</v>
      </c>
      <c r="D9" s="83">
        <f t="shared" si="0"/>
        <v>1684.5</v>
      </c>
      <c r="E9" s="97">
        <f t="shared" si="1"/>
        <v>1500</v>
      </c>
      <c r="F9" s="84">
        <f t="shared" si="2"/>
        <v>8.4648241206030157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119"/>
      <c r="B10" s="72"/>
      <c r="C10" s="84">
        <v>0.75</v>
      </c>
      <c r="D10" s="83">
        <f t="shared" si="0"/>
        <v>1684.5</v>
      </c>
      <c r="E10" s="97">
        <f t="shared" si="1"/>
        <v>1500</v>
      </c>
      <c r="F10" s="84">
        <f t="shared" si="2"/>
        <v>12.729219143576826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119"/>
      <c r="B11" s="72"/>
      <c r="C11" s="84">
        <v>1</v>
      </c>
      <c r="D11" s="83">
        <f t="shared" si="0"/>
        <v>1684.5</v>
      </c>
      <c r="E11" s="97">
        <f t="shared" si="1"/>
        <v>1500</v>
      </c>
      <c r="F11" s="84">
        <f t="shared" si="2"/>
        <v>17.015151515151516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119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119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119"/>
      <c r="B14" s="72"/>
      <c r="C14" s="81"/>
      <c r="D14" s="81">
        <f>C2*D13</f>
        <v>1684.5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117" t="s">
        <v>108</v>
      </c>
      <c r="B16" s="85">
        <v>0</v>
      </c>
      <c r="C16" s="17">
        <f>(F16/(D16+F16))*100</f>
        <v>0.25001154719367669</v>
      </c>
      <c r="D16" s="17">
        <f>$D$13*E16</f>
        <v>1684.5</v>
      </c>
      <c r="E16" s="17">
        <v>1500</v>
      </c>
      <c r="F16" s="17">
        <v>4.2220000000000004</v>
      </c>
      <c r="G16" s="71">
        <v>11.32</v>
      </c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117"/>
      <c r="B17" s="85"/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117"/>
      <c r="B18" s="85"/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117"/>
      <c r="B19" s="85"/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117"/>
      <c r="B20" s="85"/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117"/>
      <c r="B21" s="85"/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117"/>
      <c r="B22" s="85"/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119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119"/>
      <c r="B26" s="44"/>
      <c r="C26" s="14">
        <v>0.1</v>
      </c>
      <c r="D26" s="17">
        <f>E26*$D$35</f>
        <v>1332</v>
      </c>
      <c r="E26" s="98">
        <f>$C$2</f>
        <v>1500</v>
      </c>
      <c r="F26" s="17">
        <f>(D26*C26)/(100-C26)</f>
        <v>1.3333333333333335</v>
      </c>
      <c r="H26" s="17"/>
    </row>
    <row r="27" spans="1:17" x14ac:dyDescent="0.25">
      <c r="A27" s="119"/>
      <c r="B27" s="44"/>
      <c r="C27" s="14">
        <v>0.34</v>
      </c>
      <c r="D27" s="17">
        <f t="shared" ref="D27:D32" si="6">E27*$D$35</f>
        <v>1332</v>
      </c>
      <c r="E27" s="98">
        <f t="shared" ref="E27:E32" si="7">$C$2</f>
        <v>1500</v>
      </c>
      <c r="F27" s="17">
        <f>(D27*C27)/(100-C27)</f>
        <v>4.5442504515352207</v>
      </c>
      <c r="H27" s="17"/>
    </row>
    <row r="28" spans="1:17" x14ac:dyDescent="0.25">
      <c r="A28" s="119"/>
      <c r="B28" s="44"/>
      <c r="C28" s="14">
        <v>1.22</v>
      </c>
      <c r="D28" s="17">
        <f t="shared" si="6"/>
        <v>1332</v>
      </c>
      <c r="E28" s="98">
        <f t="shared" si="7"/>
        <v>1500</v>
      </c>
      <c r="F28" s="17">
        <f>(D28*C28)/(100-C28)</f>
        <v>16.45110346223932</v>
      </c>
      <c r="H28" s="17"/>
    </row>
    <row r="29" spans="1:17" x14ac:dyDescent="0.25">
      <c r="A29" s="119"/>
      <c r="B29" s="44"/>
      <c r="C29" s="14">
        <v>4.28</v>
      </c>
      <c r="D29" s="17">
        <f t="shared" si="6"/>
        <v>1332</v>
      </c>
      <c r="E29" s="98">
        <f t="shared" si="7"/>
        <v>1500</v>
      </c>
      <c r="F29" s="17">
        <f>(D29*C29)/(100-C29)</f>
        <v>59.558712912661932</v>
      </c>
      <c r="H29" s="17"/>
    </row>
    <row r="30" spans="1:17" x14ac:dyDescent="0.25">
      <c r="A30" s="119"/>
      <c r="B30" s="44"/>
      <c r="C30" s="104">
        <v>15</v>
      </c>
      <c r="D30" s="105">
        <f t="shared" si="6"/>
        <v>1332</v>
      </c>
      <c r="E30" s="106">
        <f t="shared" si="7"/>
        <v>1500</v>
      </c>
      <c r="F30" s="105">
        <f>(D30*C30)/(100-C30)</f>
        <v>235.05882352941177</v>
      </c>
      <c r="H30" s="17"/>
    </row>
    <row r="31" spans="1:17" x14ac:dyDescent="0.25">
      <c r="A31" s="119"/>
      <c r="B31" s="62"/>
      <c r="C31" s="113">
        <v>21.21</v>
      </c>
      <c r="D31" s="114">
        <f t="shared" si="6"/>
        <v>1332</v>
      </c>
      <c r="E31" s="115">
        <f t="shared" si="7"/>
        <v>1500</v>
      </c>
      <c r="F31" s="114">
        <f t="shared" ref="F31:F32" si="8">(D31*C31)/(100-C31)</f>
        <v>358.5698692727504</v>
      </c>
      <c r="H31" s="17"/>
    </row>
    <row r="32" spans="1:17" x14ac:dyDescent="0.25">
      <c r="A32" s="119"/>
      <c r="B32" s="62"/>
      <c r="C32" s="14">
        <v>30</v>
      </c>
      <c r="D32" s="17">
        <f t="shared" si="6"/>
        <v>1332</v>
      </c>
      <c r="E32" s="98">
        <f t="shared" si="7"/>
        <v>1500</v>
      </c>
      <c r="F32" s="17">
        <f t="shared" si="8"/>
        <v>570.85714285714289</v>
      </c>
      <c r="H32" s="17"/>
    </row>
    <row r="33" spans="1:8" x14ac:dyDescent="0.25">
      <c r="A33" s="119"/>
      <c r="B33" s="62"/>
      <c r="C33" s="14"/>
      <c r="D33" s="17"/>
      <c r="E33" s="17"/>
      <c r="F33" s="17"/>
      <c r="H33" s="17"/>
    </row>
    <row r="34" spans="1:8" x14ac:dyDescent="0.25">
      <c r="A34" s="119"/>
      <c r="B34" s="44"/>
    </row>
    <row r="35" spans="1:8" x14ac:dyDescent="0.25">
      <c r="A35" s="119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1332</v>
      </c>
      <c r="E36" s="15" t="s">
        <v>76</v>
      </c>
    </row>
    <row r="37" spans="1:8" x14ac:dyDescent="0.25">
      <c r="A37" s="34"/>
      <c r="B37" s="34"/>
    </row>
    <row r="38" spans="1:8" x14ac:dyDescent="0.25">
      <c r="A38" s="117" t="s">
        <v>109</v>
      </c>
      <c r="B38" s="34">
        <v>1</v>
      </c>
      <c r="C38" s="17">
        <f t="shared" ref="C38:C39" si="9">(F38/(D38+F38))*100</f>
        <v>15.000009572070994</v>
      </c>
      <c r="D38" s="17">
        <f t="shared" ref="D38:D39" si="10">$D$35*E38</f>
        <v>1332</v>
      </c>
      <c r="E38" s="4">
        <v>1500</v>
      </c>
      <c r="F38" s="4">
        <v>235.059</v>
      </c>
    </row>
    <row r="39" spans="1:8" x14ac:dyDescent="0.25">
      <c r="A39" s="117"/>
      <c r="B39" s="34">
        <v>2</v>
      </c>
      <c r="C39" s="17">
        <f t="shared" si="9"/>
        <v>21.210006092619651</v>
      </c>
      <c r="D39" s="17">
        <f t="shared" si="10"/>
        <v>1332</v>
      </c>
      <c r="E39" s="4">
        <v>1500</v>
      </c>
      <c r="F39" s="4">
        <v>358.57</v>
      </c>
    </row>
    <row r="40" spans="1:8" ht="15" customHeight="1" x14ac:dyDescent="0.25">
      <c r="A40" s="117"/>
      <c r="B40" s="58"/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117"/>
      <c r="B41" s="58"/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117"/>
      <c r="B42" s="58"/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117"/>
      <c r="B43" s="58"/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117"/>
      <c r="B44" s="58"/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117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117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117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117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117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117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117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117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117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117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119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119"/>
      <c r="B59" s="44"/>
      <c r="C59" s="14">
        <v>0.1</v>
      </c>
      <c r="D59" s="17">
        <f>E59*$D$67</f>
        <v>999</v>
      </c>
      <c r="E59" s="98">
        <f>$C$2*0.75</f>
        <v>1125</v>
      </c>
      <c r="F59" s="17">
        <f>G59*$F$67</f>
        <v>356.25</v>
      </c>
      <c r="G59" s="98">
        <f>$C$2*0.25</f>
        <v>375</v>
      </c>
      <c r="H59" s="17">
        <f>((D59+F59)*C59)/(100-C59)</f>
        <v>1.3566066066066065</v>
      </c>
    </row>
    <row r="60" spans="1:17" x14ac:dyDescent="0.25">
      <c r="A60" s="119"/>
      <c r="B60" s="44"/>
      <c r="C60" s="14">
        <v>0.34</v>
      </c>
      <c r="D60" s="17">
        <f t="shared" ref="D60:D65" si="17">E60*$D$67</f>
        <v>999</v>
      </c>
      <c r="E60" s="98">
        <f t="shared" ref="E60:E65" si="18">$C$2*0.75</f>
        <v>1125</v>
      </c>
      <c r="F60" s="17">
        <f t="shared" ref="F60:F65" si="19">G60*$F$67</f>
        <v>356.25</v>
      </c>
      <c r="G60" s="98">
        <f t="shared" ref="G60:G65" si="20">$C$2*0.25</f>
        <v>375</v>
      </c>
      <c r="H60" s="17">
        <f t="shared" ref="H60:H63" si="21">((D60+F60)*C60)/(100-C60)</f>
        <v>4.623570138470801</v>
      </c>
    </row>
    <row r="61" spans="1:17" x14ac:dyDescent="0.25">
      <c r="A61" s="119"/>
      <c r="B61" s="44"/>
      <c r="C61" s="14">
        <v>1.224</v>
      </c>
      <c r="D61" s="17">
        <f t="shared" si="17"/>
        <v>999</v>
      </c>
      <c r="E61" s="98">
        <f t="shared" si="18"/>
        <v>1125</v>
      </c>
      <c r="F61" s="17">
        <f t="shared" si="19"/>
        <v>356.25</v>
      </c>
      <c r="G61" s="98">
        <f t="shared" si="20"/>
        <v>375</v>
      </c>
      <c r="H61" s="17">
        <f t="shared" si="21"/>
        <v>16.793816311654655</v>
      </c>
    </row>
    <row r="62" spans="1:17" x14ac:dyDescent="0.25">
      <c r="A62" s="119"/>
      <c r="B62" s="44"/>
      <c r="C62" s="14">
        <v>4.28</v>
      </c>
      <c r="D62" s="17">
        <f t="shared" si="17"/>
        <v>999</v>
      </c>
      <c r="E62" s="98">
        <f t="shared" si="18"/>
        <v>1125</v>
      </c>
      <c r="F62" s="17">
        <f t="shared" si="19"/>
        <v>356.25</v>
      </c>
      <c r="G62" s="98">
        <f t="shared" si="20"/>
        <v>375</v>
      </c>
      <c r="H62" s="17">
        <f t="shared" si="21"/>
        <v>60.598307563727545</v>
      </c>
    </row>
    <row r="63" spans="1:17" x14ac:dyDescent="0.25">
      <c r="A63" s="119"/>
      <c r="B63" s="44"/>
      <c r="C63" s="107">
        <v>15</v>
      </c>
      <c r="D63" s="108">
        <f t="shared" si="17"/>
        <v>999</v>
      </c>
      <c r="E63" s="109">
        <f t="shared" si="18"/>
        <v>1125</v>
      </c>
      <c r="F63" s="108">
        <f t="shared" si="19"/>
        <v>356.25</v>
      </c>
      <c r="G63" s="109">
        <f t="shared" si="20"/>
        <v>375</v>
      </c>
      <c r="H63" s="108">
        <f t="shared" si="21"/>
        <v>239.16176470588235</v>
      </c>
    </row>
    <row r="64" spans="1:17" x14ac:dyDescent="0.25">
      <c r="A64" s="119"/>
      <c r="B64" s="62"/>
      <c r="C64" s="110">
        <v>19.36</v>
      </c>
      <c r="D64" s="111">
        <f t="shared" si="17"/>
        <v>999</v>
      </c>
      <c r="E64" s="112">
        <f t="shared" si="18"/>
        <v>1125</v>
      </c>
      <c r="F64" s="111">
        <f t="shared" si="19"/>
        <v>356.25</v>
      </c>
      <c r="G64" s="112">
        <f t="shared" si="20"/>
        <v>375</v>
      </c>
      <c r="H64" s="111">
        <f t="shared" ref="H64:H65" si="22">((D64+F64)*C64)/(100-C64)</f>
        <v>325.36755952380952</v>
      </c>
    </row>
    <row r="65" spans="1:8" x14ac:dyDescent="0.25">
      <c r="A65" s="119"/>
      <c r="B65" s="62"/>
      <c r="C65" s="14">
        <v>25</v>
      </c>
      <c r="D65" s="17">
        <f t="shared" si="17"/>
        <v>999</v>
      </c>
      <c r="E65" s="98">
        <f t="shared" si="18"/>
        <v>1125</v>
      </c>
      <c r="F65" s="17">
        <f t="shared" si="19"/>
        <v>356.25</v>
      </c>
      <c r="G65" s="98">
        <f t="shared" si="20"/>
        <v>375</v>
      </c>
      <c r="H65" s="17">
        <f t="shared" si="22"/>
        <v>451.75</v>
      </c>
    </row>
    <row r="66" spans="1:8" x14ac:dyDescent="0.25">
      <c r="A66" s="119"/>
      <c r="B66" s="44"/>
    </row>
    <row r="67" spans="1:8" x14ac:dyDescent="0.25">
      <c r="A67" s="119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1355.25</v>
      </c>
      <c r="E68" s="15" t="s">
        <v>76</v>
      </c>
      <c r="F68" s="15"/>
      <c r="G68" s="15"/>
      <c r="H68" s="15"/>
    </row>
    <row r="70" spans="1:8" x14ac:dyDescent="0.25">
      <c r="A70" s="117" t="s">
        <v>109</v>
      </c>
      <c r="B70" s="87">
        <v>4</v>
      </c>
      <c r="C70" s="17">
        <f t="shared" ref="C70:C71" si="23">(H70/(D70+F70+H70))*100</f>
        <v>15.000012543809255</v>
      </c>
      <c r="D70" s="17">
        <f t="shared" ref="D70:D71" si="24">$D$67*E70</f>
        <v>999</v>
      </c>
      <c r="E70" s="17">
        <v>1125</v>
      </c>
      <c r="F70" s="17">
        <f t="shared" ref="F70:F71" si="25">$F$67*G70</f>
        <v>356.25</v>
      </c>
      <c r="G70" s="17">
        <v>375</v>
      </c>
      <c r="H70" s="17">
        <v>239.16200000000001</v>
      </c>
    </row>
    <row r="71" spans="1:8" x14ac:dyDescent="0.25">
      <c r="A71" s="117"/>
      <c r="B71" s="87">
        <v>5</v>
      </c>
      <c r="C71" s="17">
        <f t="shared" si="23"/>
        <v>19.360021135082452</v>
      </c>
      <c r="D71" s="17">
        <f t="shared" si="24"/>
        <v>999</v>
      </c>
      <c r="E71" s="17">
        <v>1125</v>
      </c>
      <c r="F71" s="17">
        <f t="shared" si="25"/>
        <v>356.25</v>
      </c>
      <c r="G71" s="17">
        <v>375</v>
      </c>
      <c r="H71" s="17">
        <v>325.36799999999999</v>
      </c>
    </row>
    <row r="72" spans="1:8" ht="15" customHeight="1" x14ac:dyDescent="0.25">
      <c r="A72" s="117"/>
      <c r="B72" s="58"/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117"/>
      <c r="B73" s="59"/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117"/>
      <c r="B74" s="59"/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117"/>
      <c r="B75" s="59"/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117"/>
      <c r="B76" s="59"/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117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118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118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118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118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117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118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118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118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118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119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119"/>
      <c r="B91" s="44"/>
      <c r="C91" s="14">
        <v>0.1</v>
      </c>
      <c r="D91" s="17">
        <f>E91*$D$98</f>
        <v>1540.4999999999998</v>
      </c>
      <c r="E91" s="98">
        <f>$C$2</f>
        <v>1500</v>
      </c>
      <c r="F91" s="17">
        <f>(D91*C91)/(100-C91)</f>
        <v>1.5420420420420418</v>
      </c>
      <c r="G91" s="17"/>
      <c r="H91" s="17"/>
    </row>
    <row r="92" spans="1:17" x14ac:dyDescent="0.25">
      <c r="A92" s="119"/>
      <c r="B92" s="44"/>
      <c r="C92" s="14">
        <v>0.43</v>
      </c>
      <c r="D92" s="17">
        <f t="shared" ref="D92:D96" si="35">E92*$D$98</f>
        <v>1540.4999999999998</v>
      </c>
      <c r="E92" s="98">
        <f t="shared" ref="E92:E96" si="36">$C$2</f>
        <v>1500</v>
      </c>
      <c r="F92" s="17">
        <f t="shared" ref="F92:F95" si="37">(D92*C92)/(100-C92)</f>
        <v>6.6527568544742381</v>
      </c>
      <c r="G92" s="17"/>
      <c r="H92" s="17"/>
    </row>
    <row r="93" spans="1:17" x14ac:dyDescent="0.25">
      <c r="A93" s="119"/>
      <c r="B93" s="44"/>
      <c r="C93" s="14">
        <v>1.85</v>
      </c>
      <c r="D93" s="17">
        <f t="shared" si="35"/>
        <v>1540.4999999999998</v>
      </c>
      <c r="E93" s="98">
        <f t="shared" si="36"/>
        <v>1500</v>
      </c>
      <c r="F93" s="17">
        <f t="shared" si="37"/>
        <v>29.036423841059598</v>
      </c>
      <c r="G93" s="17"/>
      <c r="H93" s="17"/>
    </row>
    <row r="94" spans="1:17" x14ac:dyDescent="0.25">
      <c r="A94" s="119"/>
      <c r="B94" s="44"/>
      <c r="C94" s="107">
        <v>8</v>
      </c>
      <c r="D94" s="108">
        <f t="shared" si="35"/>
        <v>1540.4999999999998</v>
      </c>
      <c r="E94" s="109">
        <f t="shared" si="36"/>
        <v>1500</v>
      </c>
      <c r="F94" s="108">
        <f t="shared" si="37"/>
        <v>133.95652173913041</v>
      </c>
      <c r="G94" s="17"/>
      <c r="H94" s="17"/>
    </row>
    <row r="95" spans="1:17" x14ac:dyDescent="0.25">
      <c r="A95" s="119"/>
      <c r="B95" s="44"/>
      <c r="C95" s="110">
        <v>10.95</v>
      </c>
      <c r="D95" s="111">
        <f t="shared" si="35"/>
        <v>1540.4999999999998</v>
      </c>
      <c r="E95" s="112">
        <f t="shared" si="36"/>
        <v>1500</v>
      </c>
      <c r="F95" s="111">
        <f t="shared" si="37"/>
        <v>189.42700729927003</v>
      </c>
      <c r="G95" s="17"/>
      <c r="H95" s="17"/>
    </row>
    <row r="96" spans="1:17" x14ac:dyDescent="0.25">
      <c r="A96" s="119"/>
      <c r="B96" s="62"/>
      <c r="C96" s="14">
        <v>15</v>
      </c>
      <c r="D96" s="17">
        <f t="shared" si="35"/>
        <v>1540.4999999999998</v>
      </c>
      <c r="E96" s="98">
        <f t="shared" si="36"/>
        <v>1500</v>
      </c>
      <c r="F96" s="17">
        <f t="shared" ref="F96" si="38">(D96*C96)/(100-C96)</f>
        <v>271.85294117647055</v>
      </c>
      <c r="G96" s="17"/>
      <c r="H96" s="17"/>
    </row>
    <row r="97" spans="1:8" x14ac:dyDescent="0.25">
      <c r="A97" s="119"/>
      <c r="B97" s="44"/>
    </row>
    <row r="98" spans="1:8" x14ac:dyDescent="0.25">
      <c r="A98" s="119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1540.4999999999998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20" t="s">
        <v>109</v>
      </c>
      <c r="B101" s="61">
        <v>6</v>
      </c>
      <c r="C101" s="42">
        <f t="shared" ref="C101" si="39">(F101/(D101+F101))*100</f>
        <v>8.0000262771752269</v>
      </c>
      <c r="D101" s="43">
        <f t="shared" ref="D101" si="40">$D$98*E101</f>
        <v>1540.4999999999998</v>
      </c>
      <c r="E101" s="43">
        <v>1500</v>
      </c>
      <c r="F101" s="43">
        <v>133.95699999999999</v>
      </c>
      <c r="G101" s="6"/>
      <c r="H101" s="6"/>
    </row>
    <row r="102" spans="1:8" ht="15" customHeight="1" x14ac:dyDescent="0.25">
      <c r="A102" s="120"/>
      <c r="B102" s="60">
        <v>7</v>
      </c>
      <c r="C102" s="42">
        <f>(F102/(D102+F102))*100</f>
        <v>10.949999624261604</v>
      </c>
      <c r="D102" s="43">
        <f>$D$98*E102</f>
        <v>1540.4999999999998</v>
      </c>
      <c r="E102" s="43">
        <v>1500</v>
      </c>
      <c r="F102" s="43">
        <v>189.42699999999999</v>
      </c>
      <c r="G102" s="43"/>
      <c r="H102" s="43"/>
    </row>
    <row r="103" spans="1:8" x14ac:dyDescent="0.25">
      <c r="A103" s="120"/>
      <c r="B103" s="61"/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20"/>
      <c r="B104" s="61"/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20"/>
      <c r="B105" s="61"/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20"/>
      <c r="B106" s="61"/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20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21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21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21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21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119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119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119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119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119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119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119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119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119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119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119"/>
      <c r="B125" s="44"/>
      <c r="C125" s="14">
        <v>0.1</v>
      </c>
      <c r="D125" s="17">
        <f>E125*$D$131</f>
        <v>2224.8000000000002</v>
      </c>
      <c r="E125" s="98">
        <f>$C$2</f>
        <v>1500</v>
      </c>
      <c r="F125" s="17">
        <f>(D125*C125)/(100-C125)</f>
        <v>2.2270270270270269</v>
      </c>
      <c r="G125" s="56"/>
      <c r="H125" s="50">
        <v>0.1</v>
      </c>
    </row>
    <row r="126" spans="1:17" x14ac:dyDescent="0.25">
      <c r="A126" s="119"/>
      <c r="B126" s="44"/>
      <c r="C126" s="86">
        <v>0.35</v>
      </c>
      <c r="D126" s="17">
        <f t="shared" ref="D126:D129" si="49">E126*$D$131</f>
        <v>2224.8000000000002</v>
      </c>
      <c r="E126" s="98">
        <f t="shared" ref="E126:E129" si="50">$C$2</f>
        <v>1500</v>
      </c>
      <c r="F126" s="17">
        <f t="shared" ref="F126:F129" si="51">(D126*C126)/(100-C126)</f>
        <v>7.8141495233316611</v>
      </c>
      <c r="G126" s="50"/>
      <c r="H126" s="50">
        <v>0.34</v>
      </c>
    </row>
    <row r="127" spans="1:17" x14ac:dyDescent="0.25">
      <c r="A127" s="119"/>
      <c r="B127" s="44"/>
      <c r="C127" s="86">
        <v>1.22</v>
      </c>
      <c r="D127" s="17">
        <f t="shared" si="49"/>
        <v>2224.8000000000002</v>
      </c>
      <c r="E127" s="98">
        <f t="shared" si="50"/>
        <v>1500</v>
      </c>
      <c r="F127" s="17">
        <f t="shared" si="51"/>
        <v>27.47778902611865</v>
      </c>
      <c r="G127" s="50"/>
      <c r="H127" s="50">
        <v>1.22</v>
      </c>
    </row>
    <row r="128" spans="1:17" x14ac:dyDescent="0.25">
      <c r="A128" s="119"/>
      <c r="B128" s="44"/>
      <c r="C128" s="86">
        <v>4.28</v>
      </c>
      <c r="D128" s="17">
        <f t="shared" si="49"/>
        <v>2224.8000000000002</v>
      </c>
      <c r="E128" s="98">
        <f t="shared" si="50"/>
        <v>1500</v>
      </c>
      <c r="F128" s="17">
        <f t="shared" si="51"/>
        <v>99.479147513581296</v>
      </c>
      <c r="G128" s="53"/>
      <c r="H128" s="50">
        <v>4.28</v>
      </c>
    </row>
    <row r="129" spans="1:8" x14ac:dyDescent="0.25">
      <c r="A129" s="119"/>
      <c r="B129" s="44"/>
      <c r="C129" s="86">
        <v>15</v>
      </c>
      <c r="D129" s="17">
        <f t="shared" si="49"/>
        <v>2224.8000000000002</v>
      </c>
      <c r="E129" s="98">
        <f t="shared" si="50"/>
        <v>1500</v>
      </c>
      <c r="F129" s="17">
        <f t="shared" si="51"/>
        <v>392.61176470588236</v>
      </c>
      <c r="G129" s="53"/>
      <c r="H129" s="50">
        <v>15</v>
      </c>
    </row>
    <row r="130" spans="1:8" x14ac:dyDescent="0.25">
      <c r="A130" s="119"/>
      <c r="B130" s="44"/>
      <c r="G130" s="51"/>
      <c r="H130" s="51"/>
    </row>
    <row r="131" spans="1:8" x14ac:dyDescent="0.25">
      <c r="A131" s="119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119"/>
      <c r="B132" s="44"/>
      <c r="C132" s="15"/>
      <c r="D132" s="15">
        <f>C2*D131</f>
        <v>2224.8000000000002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20" t="s">
        <v>108</v>
      </c>
      <c r="B134" s="60"/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20"/>
      <c r="B135" s="60"/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20"/>
      <c r="B136" s="60"/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20"/>
      <c r="B137" s="60"/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20"/>
      <c r="B138" s="60"/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20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20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119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119"/>
      <c r="B144" s="44"/>
      <c r="C144" s="14">
        <v>0.1</v>
      </c>
      <c r="D144" s="17">
        <f>E144*$D$150</f>
        <v>1988.2499999999998</v>
      </c>
      <c r="E144" s="98">
        <f>$C$2</f>
        <v>1500</v>
      </c>
      <c r="F144" s="17">
        <f>(D144*C144)/(100-C144)</f>
        <v>1.9902402402402399</v>
      </c>
      <c r="G144" s="50"/>
      <c r="H144" s="50"/>
    </row>
    <row r="145" spans="1:8" x14ac:dyDescent="0.25">
      <c r="A145" s="119"/>
      <c r="B145" s="44"/>
      <c r="C145" s="86">
        <v>0.35</v>
      </c>
      <c r="D145" s="17">
        <f t="shared" ref="D145:D148" si="55">E145*$D$150</f>
        <v>1988.2499999999998</v>
      </c>
      <c r="E145" s="98">
        <f t="shared" ref="E145:E148" si="56">$C$2</f>
        <v>1500</v>
      </c>
      <c r="F145" s="17">
        <f t="shared" ref="F145:F148" si="57">(D145*C145)/(100-C145)</f>
        <v>6.9833166081284483</v>
      </c>
      <c r="G145" s="50"/>
      <c r="H145" s="50"/>
    </row>
    <row r="146" spans="1:8" x14ac:dyDescent="0.25">
      <c r="A146" s="119"/>
      <c r="B146" s="44"/>
      <c r="C146" s="86">
        <v>1.22</v>
      </c>
      <c r="D146" s="17">
        <f t="shared" si="55"/>
        <v>1988.2499999999998</v>
      </c>
      <c r="E146" s="98">
        <f t="shared" si="56"/>
        <v>1500</v>
      </c>
      <c r="F146" s="17">
        <f t="shared" si="57"/>
        <v>24.55623608017817</v>
      </c>
      <c r="G146" s="50"/>
      <c r="H146" s="50"/>
    </row>
    <row r="147" spans="1:8" x14ac:dyDescent="0.25">
      <c r="A147" s="119"/>
      <c r="B147" s="44"/>
      <c r="C147" s="86">
        <v>4.28</v>
      </c>
      <c r="D147" s="17">
        <f t="shared" si="55"/>
        <v>1988.2499999999998</v>
      </c>
      <c r="E147" s="98">
        <f t="shared" si="56"/>
        <v>1500</v>
      </c>
      <c r="F147" s="17">
        <f t="shared" si="57"/>
        <v>88.902110321771829</v>
      </c>
      <c r="G147" s="53"/>
      <c r="H147" s="50"/>
    </row>
    <row r="148" spans="1:8" x14ac:dyDescent="0.25">
      <c r="A148" s="119"/>
      <c r="B148" s="44"/>
      <c r="C148" s="86">
        <v>15</v>
      </c>
      <c r="D148" s="17">
        <f t="shared" si="55"/>
        <v>1988.2499999999998</v>
      </c>
      <c r="E148" s="98">
        <f t="shared" si="56"/>
        <v>1500</v>
      </c>
      <c r="F148" s="17">
        <f t="shared" si="57"/>
        <v>350.86764705882348</v>
      </c>
      <c r="G148" s="53"/>
      <c r="H148" s="50"/>
    </row>
    <row r="149" spans="1:8" x14ac:dyDescent="0.25">
      <c r="A149" s="119"/>
      <c r="B149" s="44"/>
      <c r="G149" s="51"/>
      <c r="H149" s="51"/>
    </row>
    <row r="150" spans="1:8" x14ac:dyDescent="0.25">
      <c r="A150" s="119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119"/>
      <c r="B151" s="44"/>
      <c r="C151" s="15"/>
      <c r="D151" s="15">
        <f>C2*D150</f>
        <v>1988.2499999999998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117" t="s">
        <v>108</v>
      </c>
      <c r="B153" s="58"/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117"/>
      <c r="B154" s="58"/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117"/>
      <c r="B155" s="58"/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117"/>
      <c r="B156" s="58"/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117"/>
      <c r="B157" s="58"/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117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117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119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119"/>
      <c r="B163" s="44"/>
      <c r="C163" s="14">
        <v>0.1</v>
      </c>
      <c r="D163" s="17">
        <f>E163*$D$171</f>
        <v>1425</v>
      </c>
      <c r="E163" s="98">
        <f>$C$2</f>
        <v>1500</v>
      </c>
      <c r="F163" s="17">
        <f>(D163*C163)/(100-C163)</f>
        <v>1.4264264264264264</v>
      </c>
      <c r="G163" s="17"/>
      <c r="H163" s="17"/>
    </row>
    <row r="164" spans="1:17" x14ac:dyDescent="0.25">
      <c r="A164" s="119"/>
      <c r="B164" s="44"/>
      <c r="C164" s="14">
        <v>0.6</v>
      </c>
      <c r="D164" s="17">
        <f t="shared" ref="D164:D169" si="61">E164*$D$171</f>
        <v>1425</v>
      </c>
      <c r="E164" s="98">
        <f t="shared" ref="E164:E169" si="62">$C$2</f>
        <v>1500</v>
      </c>
      <c r="F164" s="17">
        <f t="shared" ref="F164:F167" si="63">(D164*C164)/(100-C164)</f>
        <v>8.6016096579476855</v>
      </c>
      <c r="G164" s="17"/>
      <c r="H164" s="17"/>
    </row>
    <row r="165" spans="1:17" x14ac:dyDescent="0.25">
      <c r="A165" s="119"/>
      <c r="B165" s="44"/>
      <c r="C165" s="14">
        <v>1</v>
      </c>
      <c r="D165" s="17">
        <f t="shared" si="61"/>
        <v>1425</v>
      </c>
      <c r="E165" s="98">
        <f t="shared" si="62"/>
        <v>1500</v>
      </c>
      <c r="F165" s="17">
        <f t="shared" si="63"/>
        <v>14.393939393939394</v>
      </c>
      <c r="G165" s="17"/>
      <c r="H165" s="17"/>
    </row>
    <row r="166" spans="1:17" x14ac:dyDescent="0.25">
      <c r="A166" s="119"/>
      <c r="B166" s="44"/>
      <c r="C166" s="14">
        <v>2</v>
      </c>
      <c r="D166" s="17">
        <f t="shared" si="61"/>
        <v>1425</v>
      </c>
      <c r="E166" s="98">
        <f t="shared" si="62"/>
        <v>1500</v>
      </c>
      <c r="F166" s="17">
        <f t="shared" si="63"/>
        <v>29.081632653061224</v>
      </c>
      <c r="G166" s="17"/>
      <c r="H166" s="17"/>
    </row>
    <row r="167" spans="1:17" x14ac:dyDescent="0.25">
      <c r="A167" s="119"/>
      <c r="B167" s="44"/>
      <c r="C167" s="104">
        <v>5</v>
      </c>
      <c r="D167" s="105">
        <f t="shared" si="61"/>
        <v>1425</v>
      </c>
      <c r="E167" s="106">
        <f t="shared" si="62"/>
        <v>1500</v>
      </c>
      <c r="F167" s="105">
        <f t="shared" si="63"/>
        <v>75</v>
      </c>
      <c r="G167" s="17"/>
      <c r="H167" s="17"/>
    </row>
    <row r="168" spans="1:17" x14ac:dyDescent="0.25">
      <c r="A168" s="119"/>
      <c r="B168" s="62"/>
      <c r="C168" s="14">
        <v>10</v>
      </c>
      <c r="D168" s="17">
        <f t="shared" si="61"/>
        <v>1425</v>
      </c>
      <c r="E168" s="98">
        <f t="shared" si="62"/>
        <v>1500</v>
      </c>
      <c r="F168" s="17">
        <f t="shared" ref="F168:F169" si="64">(D168*C168)/(100-C168)</f>
        <v>158.33333333333334</v>
      </c>
      <c r="G168" s="17"/>
      <c r="H168" s="17"/>
    </row>
    <row r="169" spans="1:17" x14ac:dyDescent="0.25">
      <c r="A169" s="119"/>
      <c r="B169" s="62"/>
      <c r="C169" s="14">
        <v>15</v>
      </c>
      <c r="D169" s="17">
        <f t="shared" si="61"/>
        <v>1425</v>
      </c>
      <c r="E169" s="98">
        <f t="shared" si="62"/>
        <v>1500</v>
      </c>
      <c r="F169" s="17">
        <f t="shared" si="64"/>
        <v>251.47058823529412</v>
      </c>
      <c r="G169" s="17"/>
      <c r="H169" s="17"/>
    </row>
    <row r="170" spans="1:17" x14ac:dyDescent="0.25">
      <c r="A170" s="119"/>
      <c r="B170" s="44"/>
    </row>
    <row r="171" spans="1:17" x14ac:dyDescent="0.25">
      <c r="A171" s="119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119"/>
      <c r="B172" s="44"/>
      <c r="C172" s="15"/>
      <c r="D172" s="15">
        <f>C2*D171</f>
        <v>1425</v>
      </c>
      <c r="E172" s="15" t="s">
        <v>76</v>
      </c>
      <c r="F172" s="15"/>
      <c r="G172" s="15"/>
      <c r="H172" s="15"/>
    </row>
    <row r="174" spans="1:17" x14ac:dyDescent="0.25">
      <c r="A174" s="116" t="s">
        <v>108</v>
      </c>
      <c r="B174" s="87">
        <v>3</v>
      </c>
      <c r="C174" s="42">
        <f>(F174/(D174+F174))*100</f>
        <v>5</v>
      </c>
      <c r="D174" s="33">
        <f t="shared" ref="D174:D180" si="65">$D$171*E174</f>
        <v>1425</v>
      </c>
      <c r="E174" s="33">
        <v>1500</v>
      </c>
      <c r="F174" s="33">
        <v>75</v>
      </c>
    </row>
    <row r="175" spans="1:17" x14ac:dyDescent="0.25">
      <c r="A175" s="116"/>
      <c r="B175" s="87"/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16"/>
      <c r="B176" s="60"/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16"/>
      <c r="B177" s="60"/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16"/>
      <c r="B178" s="60"/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16"/>
      <c r="B179" s="60"/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16"/>
      <c r="B180" s="60"/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16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16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16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16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16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3:A14"/>
    <mergeCell ref="A25:A35"/>
    <mergeCell ref="A58:A67"/>
    <mergeCell ref="A52:A56"/>
    <mergeCell ref="A84:A88"/>
    <mergeCell ref="A16:A22"/>
    <mergeCell ref="A38:A44"/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Osamu Katagiri-Tanaka</cp:lastModifiedBy>
  <cp:lastPrinted>2020-01-28T13:34:19Z</cp:lastPrinted>
  <dcterms:created xsi:type="dcterms:W3CDTF">2019-11-19T13:43:42Z</dcterms:created>
  <dcterms:modified xsi:type="dcterms:W3CDTF">2020-09-24T02:40:21Z</dcterms:modified>
</cp:coreProperties>
</file>