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A49367E6-E139-498D-9D26-2DC1DC1D02B5}" xr6:coauthVersionLast="45" xr6:coauthVersionMax="45" xr10:uidLastSave="{00000000-0000-0000-0000-000000000000}"/>
  <bookViews>
    <workbookView xWindow="3045" yWindow="2250" windowWidth="21600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3" l="1"/>
  <c r="B57" i="3"/>
  <c r="B58" i="3"/>
  <c r="B59" i="3"/>
  <c r="B55" i="3"/>
  <c r="C56" i="3"/>
  <c r="C57" i="3"/>
  <c r="C58" i="3"/>
  <c r="C59" i="3"/>
  <c r="C55" i="3"/>
  <c r="B40" i="3"/>
  <c r="B39" i="3"/>
  <c r="C40" i="3"/>
  <c r="C41" i="3"/>
  <c r="B41" i="3" s="1"/>
  <c r="C42" i="3"/>
  <c r="B42" i="3" s="1"/>
  <c r="C43" i="3"/>
  <c r="B43" i="3" s="1"/>
  <c r="C39" i="3"/>
  <c r="E40" i="3"/>
  <c r="E41" i="3"/>
  <c r="E42" i="3"/>
  <c r="E43" i="3"/>
  <c r="E39" i="3"/>
  <c r="B24" i="3"/>
  <c r="B25" i="3"/>
  <c r="B26" i="3"/>
  <c r="B27" i="3"/>
  <c r="B23" i="3"/>
  <c r="C24" i="3"/>
  <c r="C25" i="3"/>
  <c r="C26" i="3"/>
  <c r="C27" i="3"/>
  <c r="C23" i="3"/>
  <c r="D5" i="3"/>
  <c r="D6" i="3"/>
  <c r="D7" i="3"/>
  <c r="D8" i="3"/>
  <c r="D4" i="3"/>
  <c r="C11" i="3"/>
  <c r="C99" i="3"/>
  <c r="E93" i="3" s="1"/>
  <c r="C89" i="3"/>
  <c r="E83" i="3" s="1"/>
  <c r="C53" i="3"/>
  <c r="C48" i="3" s="1"/>
  <c r="D48" i="3" s="1"/>
  <c r="E47" i="3" l="1"/>
  <c r="C82" i="3"/>
  <c r="D82" i="3" s="1"/>
  <c r="C46" i="3"/>
  <c r="D46" i="3" s="1"/>
  <c r="C86" i="3"/>
  <c r="D86" i="3" s="1"/>
  <c r="C50" i="3"/>
  <c r="D50" i="3" s="1"/>
  <c r="C85" i="3"/>
  <c r="D85" i="3" s="1"/>
  <c r="C84" i="3"/>
  <c r="D84" i="3" s="1"/>
  <c r="E92" i="3"/>
  <c r="C83" i="3"/>
  <c r="D83" i="3" s="1"/>
  <c r="E96" i="3"/>
  <c r="C47" i="3"/>
  <c r="D47" i="3" s="1"/>
  <c r="E86" i="3"/>
  <c r="E95" i="3"/>
  <c r="E46" i="3"/>
  <c r="E85" i="3"/>
  <c r="E94" i="3"/>
  <c r="E50" i="3"/>
  <c r="E84" i="3"/>
  <c r="E49" i="3"/>
  <c r="C92" i="3"/>
  <c r="D92" i="3" s="1"/>
  <c r="E48" i="3"/>
  <c r="C96" i="3"/>
  <c r="D96" i="3" s="1"/>
  <c r="C95" i="3"/>
  <c r="D95" i="3" s="1"/>
  <c r="C94" i="3"/>
  <c r="D94" i="3" s="1"/>
  <c r="C93" i="3"/>
  <c r="D93" i="3" s="1"/>
  <c r="C49" i="3"/>
  <c r="D49" i="3" s="1"/>
  <c r="E82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<sst xmlns="http://schemas.openxmlformats.org/spreadsheetml/2006/main" count="223" uniqueCount="107">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</sst>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E27" sqref="E27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80</v>
      </c>
      <c r="B20" s="41" t="s">
        <v>78</v>
      </c>
      <c r="C20" s="6" t="s">
        <v>79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P99"/>
  <sheetViews>
    <sheetView tabSelected="1" topLeftCell="A16" workbookViewId="0">
      <selection activeCell="G45" sqref="G45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17.28515625" style="4" bestFit="1" customWidth="1"/>
    <col min="10" max="12" width="23.140625" style="4" bestFit="1" customWidth="1"/>
    <col min="13" max="13" width="17.28515625" style="4" bestFit="1" customWidth="1"/>
    <col min="14" max="16" width="23.140625" style="4" bestFit="1" customWidth="1"/>
    <col min="17" max="16384" width="9.140625" style="4"/>
  </cols>
  <sheetData>
    <row r="1" spans="1:16" s="13" customFormat="1" ht="18.75" x14ac:dyDescent="0.3">
      <c r="B1" s="13">
        <v>2000</v>
      </c>
      <c r="C1" s="13" t="s">
        <v>89</v>
      </c>
      <c r="H1" s="32"/>
    </row>
    <row r="3" spans="1:16" s="9" customFormat="1" x14ac:dyDescent="0.25">
      <c r="A3" s="55" t="s">
        <v>105</v>
      </c>
      <c r="B3" s="31" t="s">
        <v>90</v>
      </c>
      <c r="C3" s="9" t="s">
        <v>98</v>
      </c>
      <c r="D3" s="9" t="s">
        <v>99</v>
      </c>
      <c r="E3" s="9" t="s">
        <v>64</v>
      </c>
      <c r="F3" s="9" t="s">
        <v>65</v>
      </c>
      <c r="H3" s="33"/>
      <c r="I3" s="5" t="s">
        <v>67</v>
      </c>
      <c r="J3" s="5" t="s">
        <v>66</v>
      </c>
      <c r="K3" s="5" t="s">
        <v>68</v>
      </c>
      <c r="L3" s="5" t="s">
        <v>69</v>
      </c>
      <c r="M3" s="5" t="s">
        <v>72</v>
      </c>
      <c r="N3" s="5" t="s">
        <v>73</v>
      </c>
      <c r="O3" s="5" t="s">
        <v>74</v>
      </c>
      <c r="P3" s="5" t="s">
        <v>75</v>
      </c>
    </row>
    <row r="4" spans="1:16" s="12" customFormat="1" x14ac:dyDescent="0.25">
      <c r="A4" s="55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3">
        <v>2.5008191666666666E-3</v>
      </c>
      <c r="J4" s="53">
        <v>2.9630584166666668E-2</v>
      </c>
      <c r="K4" s="53">
        <v>0.15952790000000003</v>
      </c>
      <c r="L4" s="53">
        <v>25.000666666666664</v>
      </c>
      <c r="M4" s="54"/>
      <c r="N4" s="54"/>
      <c r="O4" s="54"/>
      <c r="P4" s="54"/>
    </row>
    <row r="5" spans="1:16" s="12" customFormat="1" x14ac:dyDescent="0.25">
      <c r="A5" s="55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3">
        <v>1.1454375999999999E-2</v>
      </c>
      <c r="J5" s="53">
        <v>2.1552710000000003E-2</v>
      </c>
      <c r="K5" s="53">
        <v>0.75992060000000006</v>
      </c>
      <c r="L5" s="53">
        <v>25.0001</v>
      </c>
      <c r="M5" s="54"/>
      <c r="N5" s="54"/>
      <c r="O5" s="54"/>
      <c r="P5" s="54"/>
    </row>
    <row r="6" spans="1:16" s="12" customFormat="1" x14ac:dyDescent="0.25">
      <c r="A6" s="55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3">
        <v>0.29249992307692307</v>
      </c>
      <c r="J6" s="53">
        <v>3.491015153846154E-2</v>
      </c>
      <c r="K6" s="53">
        <v>16.825127692307692</v>
      </c>
      <c r="L6" s="53">
        <v>25</v>
      </c>
      <c r="M6" s="54"/>
      <c r="N6" s="54"/>
      <c r="O6" s="54"/>
      <c r="P6" s="54"/>
    </row>
    <row r="7" spans="1:16" s="12" customFormat="1" x14ac:dyDescent="0.25">
      <c r="A7" s="55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3">
        <v>0.75534333333333326</v>
      </c>
      <c r="J7" s="53">
        <v>8.2608486111111101E-2</v>
      </c>
      <c r="K7" s="53">
        <v>34.761310000000002</v>
      </c>
      <c r="L7" s="53">
        <v>25.000055555555555</v>
      </c>
      <c r="M7" s="54"/>
      <c r="N7" s="54"/>
      <c r="O7" s="54"/>
      <c r="P7" s="54"/>
    </row>
    <row r="8" spans="1:16" s="12" customFormat="1" x14ac:dyDescent="0.25">
      <c r="A8" s="55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53">
        <v>1.0604903529411764</v>
      </c>
      <c r="J8" s="53">
        <v>6.9187764117647058E-2</v>
      </c>
      <c r="K8" s="53">
        <v>50.084594705882346</v>
      </c>
      <c r="L8" s="53">
        <v>25.000294117647062</v>
      </c>
      <c r="M8" s="54"/>
      <c r="N8" s="54"/>
      <c r="O8" s="54"/>
      <c r="P8" s="54"/>
    </row>
    <row r="9" spans="1:16" s="12" customFormat="1" x14ac:dyDescent="0.25">
      <c r="A9" s="55"/>
      <c r="B9" s="19"/>
      <c r="C9" s="23"/>
      <c r="D9" s="23"/>
      <c r="E9" s="24"/>
      <c r="F9" s="24"/>
      <c r="H9" s="35"/>
      <c r="I9" s="53"/>
      <c r="J9" s="53"/>
      <c r="K9" s="53"/>
      <c r="L9" s="53"/>
      <c r="M9" s="54"/>
      <c r="N9" s="54"/>
      <c r="O9" s="54"/>
      <c r="P9" s="54"/>
    </row>
    <row r="10" spans="1:16" s="12" customFormat="1" x14ac:dyDescent="0.25">
      <c r="A10" s="55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3"/>
      <c r="J10" s="53"/>
      <c r="K10" s="53"/>
      <c r="L10" s="53"/>
      <c r="M10" s="54"/>
      <c r="N10" s="54"/>
      <c r="O10" s="54"/>
      <c r="P10" s="54"/>
    </row>
    <row r="11" spans="1:16" s="12" customFormat="1" x14ac:dyDescent="0.25">
      <c r="A11" s="55"/>
      <c r="B11" s="16"/>
      <c r="C11" s="16">
        <f>B1*C10</f>
        <v>2246</v>
      </c>
      <c r="D11" s="16" t="s">
        <v>84</v>
      </c>
      <c r="F11" s="16"/>
      <c r="G11" s="46"/>
      <c r="H11" s="35"/>
      <c r="I11" s="14"/>
      <c r="J11" s="14"/>
      <c r="K11" s="14"/>
      <c r="L11" s="14"/>
    </row>
    <row r="13" spans="1:16" s="5" customFormat="1" x14ac:dyDescent="0.25">
      <c r="A13" s="55" t="s">
        <v>105</v>
      </c>
      <c r="B13" s="31" t="s">
        <v>91</v>
      </c>
      <c r="C13" s="5" t="s">
        <v>70</v>
      </c>
      <c r="D13" s="5" t="s">
        <v>100</v>
      </c>
      <c r="E13" s="5" t="s">
        <v>71</v>
      </c>
      <c r="H13" s="36"/>
      <c r="I13" s="5" t="s">
        <v>67</v>
      </c>
      <c r="J13" s="5" t="s">
        <v>66</v>
      </c>
      <c r="K13" s="5" t="s">
        <v>68</v>
      </c>
      <c r="L13" s="5" t="s">
        <v>69</v>
      </c>
      <c r="M13" s="5" t="s">
        <v>72</v>
      </c>
      <c r="N13" s="5" t="s">
        <v>73</v>
      </c>
      <c r="O13" s="5" t="s">
        <v>74</v>
      </c>
      <c r="P13" s="5" t="s">
        <v>75</v>
      </c>
    </row>
    <row r="14" spans="1:16" x14ac:dyDescent="0.25">
      <c r="A14" s="55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6" x14ac:dyDescent="0.25">
      <c r="A15" s="55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6" x14ac:dyDescent="0.25">
      <c r="A16" s="55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6" x14ac:dyDescent="0.25">
      <c r="A17" s="55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6" x14ac:dyDescent="0.25">
      <c r="A18" s="55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6" x14ac:dyDescent="0.25">
      <c r="A19" s="55"/>
    </row>
    <row r="20" spans="1:16" x14ac:dyDescent="0.25">
      <c r="A20" s="55"/>
      <c r="B20" s="44" t="s">
        <v>35</v>
      </c>
      <c r="C20" s="45">
        <v>0.88800000000000001</v>
      </c>
      <c r="D20" s="45"/>
      <c r="E20" s="45">
        <v>1.06</v>
      </c>
      <c r="F20" s="45"/>
      <c r="G20" s="16"/>
      <c r="J20" s="8"/>
    </row>
    <row r="21" spans="1:16" x14ac:dyDescent="0.25">
      <c r="A21" s="55"/>
      <c r="B21" s="16"/>
      <c r="C21" s="16">
        <f>B1*C20</f>
        <v>1776</v>
      </c>
      <c r="D21" s="16" t="s">
        <v>84</v>
      </c>
      <c r="F21" s="16"/>
      <c r="G21" s="16"/>
    </row>
    <row r="22" spans="1:16" x14ac:dyDescent="0.25">
      <c r="A22" s="42"/>
    </row>
    <row r="23" spans="1:16" ht="15" customHeight="1" x14ac:dyDescent="0.25">
      <c r="A23" s="56" t="s">
        <v>106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6" x14ac:dyDescent="0.25">
      <c r="A24" s="56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6" x14ac:dyDescent="0.25">
      <c r="A25" s="56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6" x14ac:dyDescent="0.25">
      <c r="A26" s="56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6" x14ac:dyDescent="0.25">
      <c r="A27" s="56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6" x14ac:dyDescent="0.25">
      <c r="A28" s="43"/>
    </row>
    <row r="29" spans="1:16" s="5" customFormat="1" x14ac:dyDescent="0.25">
      <c r="A29" s="55" t="s">
        <v>105</v>
      </c>
      <c r="B29" s="31" t="s">
        <v>92</v>
      </c>
      <c r="C29" s="17" t="s">
        <v>70</v>
      </c>
      <c r="D29" s="17" t="s">
        <v>100</v>
      </c>
      <c r="E29" s="5" t="s">
        <v>77</v>
      </c>
      <c r="F29" s="5" t="s">
        <v>101</v>
      </c>
      <c r="G29" s="17" t="s">
        <v>76</v>
      </c>
      <c r="H29" s="36"/>
      <c r="I29" s="5" t="s">
        <v>67</v>
      </c>
      <c r="J29" s="5" t="s">
        <v>66</v>
      </c>
      <c r="K29" s="5" t="s">
        <v>68</v>
      </c>
      <c r="L29" s="5" t="s">
        <v>69</v>
      </c>
      <c r="M29" s="5" t="s">
        <v>72</v>
      </c>
      <c r="N29" s="5" t="s">
        <v>73</v>
      </c>
      <c r="O29" s="5" t="s">
        <v>74</v>
      </c>
      <c r="P29" s="5" t="s">
        <v>75</v>
      </c>
    </row>
    <row r="30" spans="1:16" x14ac:dyDescent="0.25">
      <c r="A30" s="55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6" x14ac:dyDescent="0.25">
      <c r="A31" s="55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6" x14ac:dyDescent="0.25">
      <c r="A32" s="55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6" x14ac:dyDescent="0.25">
      <c r="A33" s="55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6" x14ac:dyDescent="0.25">
      <c r="A34" s="55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6" x14ac:dyDescent="0.25">
      <c r="A35" s="55"/>
    </row>
    <row r="36" spans="1:16" x14ac:dyDescent="0.25">
      <c r="A36" s="55"/>
      <c r="B36" s="44" t="s">
        <v>35</v>
      </c>
      <c r="C36" s="45">
        <v>0.88800000000000001</v>
      </c>
      <c r="D36" s="45"/>
      <c r="E36" s="45">
        <v>0.95</v>
      </c>
      <c r="F36" s="20">
        <v>1400</v>
      </c>
      <c r="G36" s="45">
        <v>1.04</v>
      </c>
    </row>
    <row r="37" spans="1:16" x14ac:dyDescent="0.25">
      <c r="A37" s="55"/>
      <c r="B37" s="16"/>
      <c r="C37" s="16">
        <f>B1*((C36*0.75)+(E36*0.25))</f>
        <v>1807</v>
      </c>
      <c r="D37" s="16" t="s">
        <v>84</v>
      </c>
      <c r="E37" s="16"/>
      <c r="F37" s="16"/>
      <c r="G37" s="16"/>
    </row>
    <row r="39" spans="1:16" x14ac:dyDescent="0.25">
      <c r="A39" s="56" t="s">
        <v>106</v>
      </c>
      <c r="B39" s="20">
        <f>(G39/(C39+E39+G39))*100</f>
        <v>1.4023026136301631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25.7</v>
      </c>
    </row>
    <row r="40" spans="1:16" x14ac:dyDescent="0.25">
      <c r="A40" s="57"/>
      <c r="B40" s="20">
        <f t="shared" ref="B40:B43" si="11">(G40/(C40+E40+G40))*100</f>
        <v>3.8727524204702628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72.8</v>
      </c>
    </row>
    <row r="41" spans="1:16" x14ac:dyDescent="0.25">
      <c r="A41" s="57"/>
      <c r="B41" s="20">
        <f t="shared" si="11"/>
        <v>8.0392045776443251</v>
      </c>
      <c r="C41" s="20">
        <f>$C$36*F36</f>
        <v>1243.2</v>
      </c>
      <c r="E41" s="20">
        <f t="shared" si="13"/>
        <v>380</v>
      </c>
      <c r="F41" s="20">
        <v>400</v>
      </c>
      <c r="G41" s="20">
        <v>141.9</v>
      </c>
    </row>
    <row r="42" spans="1:16" x14ac:dyDescent="0.25">
      <c r="A42" s="57"/>
      <c r="B42" s="20">
        <f t="shared" si="11"/>
        <v>11.750158164145628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204.3</v>
      </c>
    </row>
    <row r="43" spans="1:16" x14ac:dyDescent="0.25">
      <c r="A43" s="57"/>
      <c r="B43" s="20">
        <f t="shared" si="11"/>
        <v>14.646492740724259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263.3</v>
      </c>
    </row>
    <row r="45" spans="1:16" s="5" customFormat="1" x14ac:dyDescent="0.25">
      <c r="A45" s="55" t="s">
        <v>105</v>
      </c>
      <c r="B45" s="31" t="s">
        <v>93</v>
      </c>
      <c r="C45" s="5" t="s">
        <v>81</v>
      </c>
      <c r="D45" s="5" t="s">
        <v>102</v>
      </c>
      <c r="E45" s="17" t="s">
        <v>76</v>
      </c>
      <c r="F45" s="17"/>
      <c r="H45" s="36"/>
      <c r="I45" s="5" t="s">
        <v>67</v>
      </c>
      <c r="J45" s="5" t="s">
        <v>66</v>
      </c>
      <c r="K45" s="5" t="s">
        <v>68</v>
      </c>
      <c r="L45" s="5" t="s">
        <v>69</v>
      </c>
      <c r="M45" s="5" t="s">
        <v>72</v>
      </c>
      <c r="N45" s="5" t="s">
        <v>73</v>
      </c>
      <c r="O45" s="5" t="s">
        <v>74</v>
      </c>
      <c r="P45" s="5" t="s">
        <v>75</v>
      </c>
    </row>
    <row r="46" spans="1:16" x14ac:dyDescent="0.25">
      <c r="A46" s="55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6" x14ac:dyDescent="0.25">
      <c r="A47" s="55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6" x14ac:dyDescent="0.25">
      <c r="A48" s="55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6" x14ac:dyDescent="0.25">
      <c r="A49" s="55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6" x14ac:dyDescent="0.25">
      <c r="A50" s="55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6" x14ac:dyDescent="0.25">
      <c r="A51" s="55"/>
    </row>
    <row r="52" spans="1:16" x14ac:dyDescent="0.25">
      <c r="A52" s="55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6" x14ac:dyDescent="0.25">
      <c r="A53" s="55"/>
      <c r="B53" s="16"/>
      <c r="C53" s="16">
        <f>B1*C52</f>
        <v>2054</v>
      </c>
      <c r="D53" s="16" t="s">
        <v>84</v>
      </c>
      <c r="E53" s="16"/>
      <c r="F53" s="16"/>
      <c r="G53" s="16"/>
    </row>
    <row r="54" spans="1:16" x14ac:dyDescent="0.25">
      <c r="A54" s="50"/>
      <c r="B54" s="41"/>
      <c r="C54" s="6"/>
      <c r="D54" s="6"/>
      <c r="E54" s="6"/>
      <c r="F54" s="6"/>
      <c r="G54" s="6"/>
    </row>
    <row r="55" spans="1:16" x14ac:dyDescent="0.25">
      <c r="A55" s="58" t="s">
        <v>106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</row>
    <row r="56" spans="1:16" x14ac:dyDescent="0.25">
      <c r="A56" s="59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</row>
    <row r="57" spans="1:16" x14ac:dyDescent="0.25">
      <c r="A57" s="59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</row>
    <row r="58" spans="1:16" x14ac:dyDescent="0.25">
      <c r="A58" s="59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</row>
    <row r="59" spans="1:16" x14ac:dyDescent="0.25">
      <c r="A59" s="59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</row>
    <row r="61" spans="1:16" x14ac:dyDescent="0.25">
      <c r="A61" s="55" t="s">
        <v>105</v>
      </c>
      <c r="B61" s="31" t="s">
        <v>94</v>
      </c>
      <c r="C61" s="26" t="s">
        <v>81</v>
      </c>
      <c r="D61" s="26" t="s">
        <v>102</v>
      </c>
      <c r="E61" s="26" t="s">
        <v>82</v>
      </c>
      <c r="F61" s="26" t="s">
        <v>83</v>
      </c>
      <c r="G61" s="39"/>
      <c r="I61" s="5" t="s">
        <v>67</v>
      </c>
      <c r="J61" s="5" t="s">
        <v>66</v>
      </c>
      <c r="K61" s="5" t="s">
        <v>68</v>
      </c>
      <c r="L61" s="5" t="s">
        <v>69</v>
      </c>
      <c r="M61" s="5" t="s">
        <v>72</v>
      </c>
      <c r="N61" s="5" t="s">
        <v>73</v>
      </c>
      <c r="O61" s="5" t="s">
        <v>74</v>
      </c>
      <c r="P61" s="5" t="s">
        <v>75</v>
      </c>
    </row>
    <row r="62" spans="1:16" x14ac:dyDescent="0.25">
      <c r="A62" s="55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6" x14ac:dyDescent="0.25">
      <c r="A63" s="55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6" x14ac:dyDescent="0.25">
      <c r="A64" s="55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6" x14ac:dyDescent="0.25">
      <c r="A65" s="55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6" x14ac:dyDescent="0.25">
      <c r="A66" s="55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6" x14ac:dyDescent="0.25">
      <c r="A67" s="55"/>
      <c r="B67" s="27"/>
      <c r="C67" s="27"/>
      <c r="D67" s="27"/>
      <c r="E67" s="27"/>
      <c r="F67" s="27"/>
      <c r="G67" s="39"/>
    </row>
    <row r="68" spans="1:16" x14ac:dyDescent="0.25">
      <c r="A68" s="55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6" x14ac:dyDescent="0.25">
      <c r="A69" s="55"/>
      <c r="B69" s="25"/>
      <c r="C69" s="25">
        <f>B1*C68</f>
        <v>2054</v>
      </c>
      <c r="D69" s="25" t="s">
        <v>84</v>
      </c>
      <c r="E69" s="25"/>
      <c r="F69" s="25"/>
      <c r="G69" s="25"/>
    </row>
    <row r="71" spans="1:16" s="5" customFormat="1" x14ac:dyDescent="0.25">
      <c r="A71" s="55" t="s">
        <v>105</v>
      </c>
      <c r="B71" s="31" t="s">
        <v>95</v>
      </c>
      <c r="C71" s="5" t="s">
        <v>85</v>
      </c>
      <c r="D71" s="5" t="s">
        <v>103</v>
      </c>
      <c r="E71" s="5" t="s">
        <v>86</v>
      </c>
      <c r="H71" s="36"/>
      <c r="I71" s="5" t="s">
        <v>67</v>
      </c>
      <c r="J71" s="5" t="s">
        <v>66</v>
      </c>
      <c r="K71" s="5" t="s">
        <v>68</v>
      </c>
      <c r="L71" s="5" t="s">
        <v>69</v>
      </c>
      <c r="M71" s="5" t="s">
        <v>72</v>
      </c>
      <c r="N71" s="5" t="s">
        <v>73</v>
      </c>
      <c r="O71" s="5" t="s">
        <v>74</v>
      </c>
      <c r="P71" s="5" t="s">
        <v>75</v>
      </c>
    </row>
    <row r="72" spans="1:16" x14ac:dyDescent="0.25">
      <c r="A72" s="55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6" x14ac:dyDescent="0.25">
      <c r="A73" s="55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6" x14ac:dyDescent="0.25">
      <c r="A74" s="55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6" x14ac:dyDescent="0.25">
      <c r="A75" s="55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6" x14ac:dyDescent="0.25">
      <c r="A76" s="55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6" x14ac:dyDescent="0.25">
      <c r="A77" s="55"/>
    </row>
    <row r="78" spans="1:16" x14ac:dyDescent="0.25">
      <c r="A78" s="55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6" x14ac:dyDescent="0.25">
      <c r="A79" s="55"/>
      <c r="B79" s="16"/>
      <c r="C79" s="16">
        <f>B1*C78</f>
        <v>2966.4</v>
      </c>
      <c r="D79" s="16" t="s">
        <v>84</v>
      </c>
      <c r="E79" s="16"/>
      <c r="F79" s="16"/>
      <c r="G79" s="16"/>
    </row>
    <row r="81" spans="1:16" x14ac:dyDescent="0.25">
      <c r="A81" s="55" t="s">
        <v>105</v>
      </c>
      <c r="B81" s="31" t="s">
        <v>96</v>
      </c>
      <c r="C81" s="5" t="s">
        <v>87</v>
      </c>
      <c r="D81" s="5" t="s">
        <v>104</v>
      </c>
      <c r="E81" s="5" t="s">
        <v>86</v>
      </c>
      <c r="F81" s="5"/>
      <c r="I81" s="5" t="s">
        <v>67</v>
      </c>
      <c r="J81" s="5" t="s">
        <v>66</v>
      </c>
      <c r="K81" s="5" t="s">
        <v>68</v>
      </c>
      <c r="L81" s="5" t="s">
        <v>69</v>
      </c>
      <c r="M81" s="5" t="s">
        <v>72</v>
      </c>
      <c r="N81" s="5" t="s">
        <v>73</v>
      </c>
      <c r="O81" s="5" t="s">
        <v>74</v>
      </c>
      <c r="P81" s="5" t="s">
        <v>75</v>
      </c>
    </row>
    <row r="82" spans="1:16" x14ac:dyDescent="0.25">
      <c r="A82" s="55"/>
      <c r="B82" s="15">
        <v>0.25</v>
      </c>
      <c r="C82" s="20">
        <f>$C$89*((100-B82)/100)</f>
        <v>2644.3724999999999</v>
      </c>
      <c r="D82" s="20">
        <f>C82/$C$88</f>
        <v>1995</v>
      </c>
      <c r="E82" s="20">
        <f>$C$89*(B82/100)</f>
        <v>6.6275000000000004</v>
      </c>
      <c r="F82" s="20"/>
      <c r="G82" s="20"/>
    </row>
    <row r="83" spans="1:16" x14ac:dyDescent="0.25">
      <c r="A83" s="55"/>
      <c r="B83" s="30">
        <v>3.75</v>
      </c>
      <c r="C83" s="38">
        <f t="shared" ref="C83:C86" si="26">$C$89*((100-B83)/100)</f>
        <v>2551.5875000000001</v>
      </c>
      <c r="D83" s="20">
        <f t="shared" ref="D83:D86" si="27">C83/$C$88</f>
        <v>1925.0000000000002</v>
      </c>
      <c r="E83" s="38">
        <f t="shared" ref="E83:E86" si="28">$C$89*(B83/100)</f>
        <v>99.412499999999994</v>
      </c>
      <c r="F83" s="38"/>
      <c r="G83" s="38"/>
    </row>
    <row r="84" spans="1:16" x14ac:dyDescent="0.25">
      <c r="A84" s="55"/>
      <c r="B84" s="15">
        <v>7.5</v>
      </c>
      <c r="C84" s="20">
        <f t="shared" si="26"/>
        <v>2452.1750000000002</v>
      </c>
      <c r="D84" s="20">
        <f t="shared" si="27"/>
        <v>1850.0000000000002</v>
      </c>
      <c r="E84" s="20">
        <f t="shared" si="28"/>
        <v>198.82499999999999</v>
      </c>
      <c r="F84" s="20"/>
      <c r="G84" s="20"/>
    </row>
    <row r="85" spans="1:16" x14ac:dyDescent="0.25">
      <c r="A85" s="55"/>
      <c r="B85" s="30">
        <v>11.25</v>
      </c>
      <c r="C85" s="38">
        <f t="shared" si="26"/>
        <v>2352.7624999999998</v>
      </c>
      <c r="D85" s="20">
        <f t="shared" si="27"/>
        <v>1775</v>
      </c>
      <c r="E85" s="38">
        <f t="shared" si="28"/>
        <v>298.23750000000001</v>
      </c>
      <c r="F85" s="38"/>
      <c r="G85" s="38"/>
    </row>
    <row r="86" spans="1:16" x14ac:dyDescent="0.25">
      <c r="A86" s="55"/>
      <c r="B86" s="15">
        <v>15</v>
      </c>
      <c r="C86" s="20">
        <f t="shared" si="26"/>
        <v>2253.35</v>
      </c>
      <c r="D86" s="20">
        <f t="shared" si="27"/>
        <v>1700</v>
      </c>
      <c r="E86" s="20">
        <f t="shared" si="28"/>
        <v>397.65</v>
      </c>
      <c r="F86" s="20"/>
      <c r="G86" s="20"/>
    </row>
    <row r="87" spans="1:16" x14ac:dyDescent="0.25">
      <c r="A87" s="55"/>
    </row>
    <row r="88" spans="1:16" x14ac:dyDescent="0.25">
      <c r="A88" s="55"/>
      <c r="B88" s="44" t="s">
        <v>35</v>
      </c>
      <c r="C88" s="45">
        <v>1.3254999999999999</v>
      </c>
      <c r="D88" s="45"/>
      <c r="E88" s="45">
        <v>1.2</v>
      </c>
      <c r="F88" s="45"/>
      <c r="G88" s="16"/>
    </row>
    <row r="89" spans="1:16" x14ac:dyDescent="0.25">
      <c r="A89" s="55"/>
      <c r="B89" s="16"/>
      <c r="C89" s="16">
        <f>B1*C88</f>
        <v>2651</v>
      </c>
      <c r="D89" s="16" t="s">
        <v>84</v>
      </c>
      <c r="E89" s="16"/>
      <c r="F89" s="16"/>
      <c r="G89" s="16"/>
    </row>
    <row r="91" spans="1:16" s="5" customFormat="1" x14ac:dyDescent="0.25">
      <c r="A91" s="55" t="s">
        <v>105</v>
      </c>
      <c r="B91" s="31" t="s">
        <v>97</v>
      </c>
      <c r="C91" s="5" t="s">
        <v>77</v>
      </c>
      <c r="D91" s="5" t="s">
        <v>101</v>
      </c>
      <c r="E91" s="5" t="s">
        <v>88</v>
      </c>
      <c r="H91" s="36"/>
      <c r="I91" s="5" t="s">
        <v>67</v>
      </c>
      <c r="J91" s="5" t="s">
        <v>66</v>
      </c>
      <c r="K91" s="5" t="s">
        <v>68</v>
      </c>
      <c r="L91" s="5" t="s">
        <v>69</v>
      </c>
      <c r="M91" s="5" t="s">
        <v>72</v>
      </c>
      <c r="N91" s="5" t="s">
        <v>73</v>
      </c>
      <c r="O91" s="5" t="s">
        <v>74</v>
      </c>
      <c r="P91" s="5" t="s">
        <v>75</v>
      </c>
    </row>
    <row r="92" spans="1:16" x14ac:dyDescent="0.25">
      <c r="A92" s="55"/>
      <c r="B92" s="15">
        <v>0.25</v>
      </c>
      <c r="C92" s="20">
        <f>$C$99*((100-B92)/100)</f>
        <v>1895.25</v>
      </c>
      <c r="D92" s="20">
        <f>C92/$C$98</f>
        <v>1995</v>
      </c>
      <c r="E92" s="20">
        <f>$C$99*(B92/100)</f>
        <v>4.75</v>
      </c>
      <c r="F92" s="20"/>
      <c r="G92" s="20"/>
    </row>
    <row r="93" spans="1:16" x14ac:dyDescent="0.25">
      <c r="A93" s="55"/>
      <c r="B93" s="15">
        <v>3.75</v>
      </c>
      <c r="C93" s="20">
        <f t="shared" ref="C93:C96" si="29">$C$99*((100-B93)/100)</f>
        <v>1828.75</v>
      </c>
      <c r="D93" s="20">
        <f t="shared" ref="D93:D96" si="30">C93/$C$98</f>
        <v>1925</v>
      </c>
      <c r="E93" s="20">
        <f t="shared" ref="E93:E96" si="31">$C$99*(B93/100)</f>
        <v>71.25</v>
      </c>
      <c r="F93" s="20"/>
      <c r="G93" s="20"/>
    </row>
    <row r="94" spans="1:16" x14ac:dyDescent="0.25">
      <c r="A94" s="55"/>
      <c r="B94" s="15">
        <v>7.5</v>
      </c>
      <c r="C94" s="20">
        <f t="shared" si="29"/>
        <v>1757.5</v>
      </c>
      <c r="D94" s="20">
        <f t="shared" si="30"/>
        <v>1850</v>
      </c>
      <c r="E94" s="20">
        <f t="shared" si="31"/>
        <v>142.5</v>
      </c>
      <c r="F94" s="20"/>
      <c r="G94" s="20"/>
    </row>
    <row r="95" spans="1:16" x14ac:dyDescent="0.25">
      <c r="A95" s="55"/>
      <c r="B95" s="15">
        <v>11.25</v>
      </c>
      <c r="C95" s="20">
        <f t="shared" si="29"/>
        <v>1686.25</v>
      </c>
      <c r="D95" s="20">
        <f t="shared" si="30"/>
        <v>1775</v>
      </c>
      <c r="E95" s="20">
        <f t="shared" si="31"/>
        <v>213.75</v>
      </c>
      <c r="F95" s="20"/>
      <c r="G95" s="20"/>
    </row>
    <row r="96" spans="1:16" x14ac:dyDescent="0.25">
      <c r="A96" s="55"/>
      <c r="B96" s="15">
        <v>15</v>
      </c>
      <c r="C96" s="20">
        <f t="shared" si="29"/>
        <v>1615</v>
      </c>
      <c r="D96" s="20">
        <f t="shared" si="30"/>
        <v>1700</v>
      </c>
      <c r="E96" s="20">
        <f t="shared" si="31"/>
        <v>285</v>
      </c>
      <c r="F96" s="20"/>
      <c r="G96" s="20"/>
    </row>
    <row r="97" spans="1:7" x14ac:dyDescent="0.25">
      <c r="A97" s="55"/>
    </row>
    <row r="98" spans="1:7" x14ac:dyDescent="0.25">
      <c r="A98" s="55"/>
      <c r="B98" s="44" t="s">
        <v>35</v>
      </c>
      <c r="C98" s="45">
        <v>0.95</v>
      </c>
      <c r="D98" s="45"/>
      <c r="E98" s="45">
        <v>1.07</v>
      </c>
      <c r="F98" s="45"/>
      <c r="G98" s="16"/>
    </row>
    <row r="99" spans="1:7" x14ac:dyDescent="0.25">
      <c r="A99" s="55"/>
      <c r="B99" s="16"/>
      <c r="C99" s="16">
        <f>B1*C98</f>
        <v>1900</v>
      </c>
      <c r="D99" s="16" t="s">
        <v>84</v>
      </c>
      <c r="E99" s="16"/>
      <c r="F99" s="16"/>
      <c r="G99" s="16"/>
    </row>
  </sheetData>
  <mergeCells count="11">
    <mergeCell ref="A45:A53"/>
    <mergeCell ref="A61:A69"/>
    <mergeCell ref="A71:A79"/>
    <mergeCell ref="A81:A89"/>
    <mergeCell ref="A91:A99"/>
    <mergeCell ref="A55:A59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2019-12-11T22:52:10Z</dcterms:modified>
</cp:coreProperties>
</file>