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127___08\Alan\TEC nano\"/>
    </mc:Choice>
  </mc:AlternateContent>
  <bookViews>
    <workbookView xWindow="0" yWindow="0" windowWidth="20490" windowHeight="7665" firstSheet="4" activeTab="6"/>
  </bookViews>
  <sheets>
    <sheet name="Control 1" sheetId="1" r:id="rId1"/>
    <sheet name="Control 2" sheetId="2" r:id="rId2"/>
    <sheet name="Control 3" sheetId="3" r:id="rId3"/>
    <sheet name="Compressed 1" sheetId="4" r:id="rId4"/>
    <sheet name="Compressed 2" sheetId="5" r:id="rId5"/>
    <sheet name="Compressed 3" sheetId="6" r:id="rId6"/>
    <sheet name="Comparision of Resistivities" sheetId="22" r:id="rId7"/>
    <sheet name="Descriptive Statistics" sheetId="23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23" l="1"/>
  <c r="B7" i="23"/>
  <c r="C6" i="23"/>
  <c r="B6" i="23"/>
  <c r="C5" i="23"/>
  <c r="B5" i="23"/>
  <c r="C11" i="22" l="1"/>
  <c r="B11" i="22"/>
  <c r="C10" i="22"/>
  <c r="B10" i="22"/>
  <c r="C9" i="22"/>
  <c r="G9" i="5"/>
  <c r="C8" i="22"/>
  <c r="C7" i="22"/>
  <c r="B9" i="22"/>
  <c r="B8" i="22"/>
  <c r="B7" i="22"/>
  <c r="G9" i="6"/>
  <c r="G9" i="4"/>
  <c r="G9" i="3"/>
  <c r="G9" i="2"/>
  <c r="G9" i="1"/>
  <c r="E10" i="6" l="1"/>
  <c r="E11" i="6" s="1"/>
  <c r="E12" i="6" s="1"/>
  <c r="E13" i="6" s="1"/>
  <c r="E14" i="6" s="1"/>
  <c r="E15" i="6" s="1"/>
  <c r="E16" i="6" s="1"/>
  <c r="E17" i="6" s="1"/>
  <c r="E18" i="6" s="1"/>
  <c r="E19" i="6" s="1"/>
  <c r="E10" i="5"/>
  <c r="E11" i="5" s="1"/>
  <c r="E12" i="5" s="1"/>
  <c r="E13" i="5" s="1"/>
  <c r="E14" i="5" s="1"/>
  <c r="E15" i="5" s="1"/>
  <c r="E16" i="5" s="1"/>
  <c r="E17" i="5" s="1"/>
  <c r="E18" i="5" s="1"/>
  <c r="E19" i="5" s="1"/>
  <c r="E10" i="4"/>
  <c r="E11" i="4" s="1"/>
  <c r="E12" i="4" s="1"/>
  <c r="E13" i="4" s="1"/>
  <c r="E14" i="4" s="1"/>
  <c r="E15" i="4" s="1"/>
  <c r="E16" i="4" s="1"/>
  <c r="E17" i="4" s="1"/>
  <c r="E18" i="4" s="1"/>
  <c r="E19" i="4" s="1"/>
  <c r="E10" i="3"/>
  <c r="E11" i="3" s="1"/>
  <c r="E12" i="3" s="1"/>
  <c r="E13" i="3" s="1"/>
  <c r="E14" i="3" s="1"/>
  <c r="E15" i="3" s="1"/>
  <c r="E16" i="3" s="1"/>
  <c r="E17" i="3" s="1"/>
  <c r="E18" i="3" s="1"/>
  <c r="E19" i="3" s="1"/>
  <c r="E10" i="2"/>
  <c r="E11" i="2"/>
  <c r="E12" i="2" s="1"/>
  <c r="E13" i="2" s="1"/>
  <c r="E14" i="2" s="1"/>
  <c r="E15" i="2" s="1"/>
  <c r="E16" i="2" s="1"/>
  <c r="E17" i="2" s="1"/>
  <c r="E18" i="2" s="1"/>
  <c r="E19" i="2" s="1"/>
  <c r="E10" i="1"/>
  <c r="E11" i="1" s="1"/>
  <c r="E12" i="1" s="1"/>
  <c r="E13" i="1" s="1"/>
  <c r="E14" i="1" s="1"/>
  <c r="E15" i="1" s="1"/>
  <c r="E16" i="1" s="1"/>
  <c r="E17" i="1" s="1"/>
  <c r="E18" i="1" s="1"/>
  <c r="E19" i="1" s="1"/>
</calcChain>
</file>

<file path=xl/sharedStrings.xml><?xml version="1.0" encoding="utf-8"?>
<sst xmlns="http://schemas.openxmlformats.org/spreadsheetml/2006/main" count="66" uniqueCount="29">
  <si>
    <t>I (A)</t>
  </si>
  <si>
    <t>V (V)</t>
  </si>
  <si>
    <t>R=</t>
  </si>
  <si>
    <t>Ohm</t>
  </si>
  <si>
    <r>
      <t>Resistivity=(</t>
    </r>
    <r>
      <rPr>
        <sz val="11"/>
        <color theme="1"/>
        <rFont val="Calibri"/>
        <family val="2"/>
      </rPr>
      <t>πt/ln(2))(V/I)</t>
    </r>
  </si>
  <si>
    <t>t= 0.05 cm</t>
  </si>
  <si>
    <t>t=0.05cm</t>
  </si>
  <si>
    <t>Compressed Sample</t>
  </si>
  <si>
    <t>Average</t>
  </si>
  <si>
    <t>STD</t>
  </si>
  <si>
    <t>Control Sample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</si>
  <si>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</si>
  <si>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</si>
  <si>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</si>
  <si>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</si>
  <si>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</si>
  <si>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</si>
  <si>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</si>
  <si>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</si>
  <si>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</si>
  <si>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</si>
  <si>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t-Test: Paired Two Sample for Means</t>
  </si>
  <si>
    <t>Pearson Correlation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</si>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</sst>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/>
    <xf numFmtId="0" fontId="0" fillId="3" borderId="0" xfId="0" applyFill="1"/>
    <xf numFmtId="0" fontId="3" fillId="3" borderId="2" xfId="0" applyFont="1" applyFill="1" applyBorder="1" applyAlignment="1">
      <alignment horizontal="center"/>
    </xf>
    <xf numFmtId="0" fontId="0" fillId="3" borderId="0" xfId="0" applyFill="1" applyBorder="1" applyAlignment="1"/>
    <xf numFmtId="0" fontId="0" fillId="3" borderId="1" xfId="0" applyFill="1" applyBorder="1" applyAlignment="1"/>
    <xf numFmtId="0" fontId="0" fillId="4" borderId="0" xfId="0" applyFill="1" applyBorder="1" applyAlignment="1"/>
    <xf numFmtId="0" fontId="0" fillId="5" borderId="0" xfId="0" applyFill="1"/>
    <xf numFmtId="0" fontId="3" fillId="5" borderId="2" xfId="0" applyFont="1" applyFill="1" applyBorder="1" applyAlignment="1">
      <alignment horizontal="center"/>
    </xf>
    <xf numFmtId="0" fontId="0" fillId="5" borderId="0" xfId="0" applyFill="1" applyBorder="1" applyAlignment="1"/>
    <xf numFmtId="0" fontId="0" fillId="5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'Control 1'!$E$9:$E$19</c:f>
              <c:numCache>
                <c:formatCode>General</c:formatCode>
                <c:ptCount val="11"/>
                <c:pt idx="0">
                  <c:v>0</c:v>
                </c:pt>
                <c:pt idx="1">
                  <c:v>0.15</c:v>
                </c:pt>
                <c:pt idx="2">
                  <c:v>0.3</c:v>
                </c:pt>
                <c:pt idx="3">
                  <c:v>0.44999999999999996</c:v>
                </c:pt>
                <c:pt idx="4">
                  <c:v>0.6</c:v>
                </c:pt>
                <c:pt idx="5">
                  <c:v>0.75</c:v>
                </c:pt>
                <c:pt idx="6">
                  <c:v>0.9</c:v>
                </c:pt>
                <c:pt idx="7">
                  <c:v>1.05</c:v>
                </c:pt>
                <c:pt idx="8">
                  <c:v>1.2</c:v>
                </c:pt>
                <c:pt idx="9">
                  <c:v>1.3499999999999999</c:v>
                </c:pt>
                <c:pt idx="10">
                  <c:v>1.4999999999999998</c:v>
                </c:pt>
              </c:numCache>
            </c:numRef>
          </c:xVal>
          <c:yVal>
            <c:numRef>
              <c:f>'Control 1'!$F$9:$F$19</c:f>
              <c:numCache>
                <c:formatCode>0.00E+00</c:formatCode>
                <c:ptCount val="11"/>
                <c:pt idx="0">
                  <c:v>-3.8170819999999999E-5</c:v>
                </c:pt>
                <c:pt idx="1">
                  <c:v>1.142263E-2</c:v>
                </c:pt>
                <c:pt idx="2">
                  <c:v>2.2840050000000001E-2</c:v>
                </c:pt>
                <c:pt idx="3">
                  <c:v>3.4207410000000001E-2</c:v>
                </c:pt>
                <c:pt idx="4">
                  <c:v>4.5397140000000002E-2</c:v>
                </c:pt>
                <c:pt idx="5">
                  <c:v>5.6985139999999997E-2</c:v>
                </c:pt>
                <c:pt idx="6">
                  <c:v>6.8381310000000001E-2</c:v>
                </c:pt>
                <c:pt idx="7">
                  <c:v>7.9682760000000005E-2</c:v>
                </c:pt>
                <c:pt idx="8">
                  <c:v>9.0745809999999996E-2</c:v>
                </c:pt>
                <c:pt idx="9">
                  <c:v>0.102419</c:v>
                </c:pt>
                <c:pt idx="10">
                  <c:v>0.1139333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21-4CF4-9C96-FFF24FB15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349456"/>
        <c:axId val="501750072"/>
      </c:scatterChart>
      <c:valAx>
        <c:axId val="490349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(A)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750072"/>
        <c:crosses val="autoZero"/>
        <c:crossBetween val="midCat"/>
      </c:valAx>
      <c:valAx>
        <c:axId val="50175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349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'Control 2'!$E$9:$E$19</c:f>
              <c:numCache>
                <c:formatCode>General</c:formatCode>
                <c:ptCount val="11"/>
                <c:pt idx="0">
                  <c:v>0</c:v>
                </c:pt>
                <c:pt idx="1">
                  <c:v>0.15</c:v>
                </c:pt>
                <c:pt idx="2">
                  <c:v>0.3</c:v>
                </c:pt>
                <c:pt idx="3">
                  <c:v>0.44999999999999996</c:v>
                </c:pt>
                <c:pt idx="4">
                  <c:v>0.6</c:v>
                </c:pt>
                <c:pt idx="5">
                  <c:v>0.75</c:v>
                </c:pt>
                <c:pt idx="6">
                  <c:v>0.9</c:v>
                </c:pt>
                <c:pt idx="7">
                  <c:v>1.05</c:v>
                </c:pt>
                <c:pt idx="8">
                  <c:v>1.2</c:v>
                </c:pt>
                <c:pt idx="9">
                  <c:v>1.3499999999999999</c:v>
                </c:pt>
                <c:pt idx="10">
                  <c:v>1.4999999999999998</c:v>
                </c:pt>
              </c:numCache>
            </c:numRef>
          </c:xVal>
          <c:yVal>
            <c:numRef>
              <c:f>'Control 2'!$F$9:$F$19</c:f>
              <c:numCache>
                <c:formatCode>0.00E+00</c:formatCode>
                <c:ptCount val="11"/>
                <c:pt idx="0">
                  <c:v>-3.4594539999999998E-5</c:v>
                </c:pt>
                <c:pt idx="1">
                  <c:v>1.2637499999999999E-2</c:v>
                </c:pt>
                <c:pt idx="2">
                  <c:v>2.5265960000000001E-2</c:v>
                </c:pt>
                <c:pt idx="3">
                  <c:v>3.7957119999999997E-2</c:v>
                </c:pt>
                <c:pt idx="4">
                  <c:v>5.0320030000000002E-2</c:v>
                </c:pt>
                <c:pt idx="5">
                  <c:v>6.2967019999999999E-2</c:v>
                </c:pt>
                <c:pt idx="6">
                  <c:v>7.5071769999999996E-2</c:v>
                </c:pt>
                <c:pt idx="7">
                  <c:v>8.8444690000000006E-2</c:v>
                </c:pt>
                <c:pt idx="8">
                  <c:v>0.1010778</c:v>
                </c:pt>
                <c:pt idx="9">
                  <c:v>0.1132826</c:v>
                </c:pt>
                <c:pt idx="10">
                  <c:v>0.12611739999999999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130-486E-932D-AEA5BF094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349456"/>
        <c:axId val="501750072"/>
      </c:scatterChart>
      <c:valAx>
        <c:axId val="490349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(A)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750072"/>
        <c:crosses val="autoZero"/>
        <c:crossBetween val="midCat"/>
      </c:valAx>
      <c:valAx>
        <c:axId val="50175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349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'Control 3'!$E$9:$E$19</c:f>
              <c:numCache>
                <c:formatCode>General</c:formatCode>
                <c:ptCount val="11"/>
                <c:pt idx="0">
                  <c:v>0</c:v>
                </c:pt>
                <c:pt idx="1">
                  <c:v>0.15</c:v>
                </c:pt>
                <c:pt idx="2">
                  <c:v>0.3</c:v>
                </c:pt>
                <c:pt idx="3">
                  <c:v>0.44999999999999996</c:v>
                </c:pt>
                <c:pt idx="4">
                  <c:v>0.6</c:v>
                </c:pt>
                <c:pt idx="5">
                  <c:v>0.75</c:v>
                </c:pt>
                <c:pt idx="6">
                  <c:v>0.9</c:v>
                </c:pt>
                <c:pt idx="7">
                  <c:v>1.05</c:v>
                </c:pt>
                <c:pt idx="8">
                  <c:v>1.2</c:v>
                </c:pt>
                <c:pt idx="9">
                  <c:v>1.3499999999999999</c:v>
                </c:pt>
                <c:pt idx="10">
                  <c:v>1.4999999999999998</c:v>
                </c:pt>
              </c:numCache>
            </c:numRef>
          </c:xVal>
          <c:yVal>
            <c:numRef>
              <c:f>'Control 3'!$F$9:$F$19</c:f>
              <c:numCache>
                <c:formatCode>0.00E+00</c:formatCode>
                <c:ptCount val="11"/>
                <c:pt idx="0">
                  <c:v>-3.2424929999999997E-5</c:v>
                </c:pt>
                <c:pt idx="1">
                  <c:v>1.3303300000000001E-2</c:v>
                </c:pt>
                <c:pt idx="2">
                  <c:v>2.6605440000000001E-2</c:v>
                </c:pt>
                <c:pt idx="3">
                  <c:v>3.9932710000000003E-2</c:v>
                </c:pt>
                <c:pt idx="4">
                  <c:v>5.2827100000000002E-2</c:v>
                </c:pt>
                <c:pt idx="5">
                  <c:v>6.6397529999999996E-2</c:v>
                </c:pt>
                <c:pt idx="6">
                  <c:v>7.9759979999999994E-2</c:v>
                </c:pt>
                <c:pt idx="7">
                  <c:v>9.2647510000000002E-2</c:v>
                </c:pt>
                <c:pt idx="8">
                  <c:v>0.1060951</c:v>
                </c:pt>
                <c:pt idx="9">
                  <c:v>0.11937979999999999</c:v>
                </c:pt>
                <c:pt idx="10">
                  <c:v>0.13249639999999999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7F-4FFD-B06A-BF9FE4D6A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349456"/>
        <c:axId val="501750072"/>
      </c:scatterChart>
      <c:valAx>
        <c:axId val="490349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(A)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750072"/>
        <c:crosses val="autoZero"/>
        <c:crossBetween val="midCat"/>
      </c:valAx>
      <c:valAx>
        <c:axId val="50175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349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'Compressed 1'!$E$9:$E$19</c:f>
              <c:numCache>
                <c:formatCode>General</c:formatCode>
                <c:ptCount val="11"/>
                <c:pt idx="0">
                  <c:v>0</c:v>
                </c:pt>
                <c:pt idx="1">
                  <c:v>0.15</c:v>
                </c:pt>
                <c:pt idx="2">
                  <c:v>0.3</c:v>
                </c:pt>
                <c:pt idx="3">
                  <c:v>0.44999999999999996</c:v>
                </c:pt>
                <c:pt idx="4">
                  <c:v>0.6</c:v>
                </c:pt>
                <c:pt idx="5">
                  <c:v>0.75</c:v>
                </c:pt>
                <c:pt idx="6">
                  <c:v>0.9</c:v>
                </c:pt>
                <c:pt idx="7">
                  <c:v>1.05</c:v>
                </c:pt>
                <c:pt idx="8">
                  <c:v>1.2</c:v>
                </c:pt>
                <c:pt idx="9">
                  <c:v>1.3499999999999999</c:v>
                </c:pt>
                <c:pt idx="10">
                  <c:v>1.4999999999999998</c:v>
                </c:pt>
              </c:numCache>
            </c:numRef>
          </c:xVal>
          <c:yVal>
            <c:numRef>
              <c:f>'Compressed 1'!$F$9:$F$19</c:f>
              <c:numCache>
                <c:formatCode>0.00E+00</c:formatCode>
                <c:ptCount val="11"/>
                <c:pt idx="0">
                  <c:v>-2.9349329999999999E-5</c:v>
                </c:pt>
                <c:pt idx="1">
                  <c:v>1.253753E-2</c:v>
                </c:pt>
                <c:pt idx="2">
                  <c:v>2.505982E-2</c:v>
                </c:pt>
                <c:pt idx="3">
                  <c:v>3.759084E-2</c:v>
                </c:pt>
                <c:pt idx="4">
                  <c:v>5.0114779999999998E-2</c:v>
                </c:pt>
                <c:pt idx="5">
                  <c:v>6.2732510000000005E-2</c:v>
                </c:pt>
                <c:pt idx="6">
                  <c:v>7.533202E-2</c:v>
                </c:pt>
                <c:pt idx="7">
                  <c:v>8.7988689999999994E-2</c:v>
                </c:pt>
                <c:pt idx="8">
                  <c:v>0.10055989999999999</c:v>
                </c:pt>
                <c:pt idx="9">
                  <c:v>0.1130763</c:v>
                </c:pt>
                <c:pt idx="10">
                  <c:v>0.1256893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8ED-4FD3-B6DF-F7474CC72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349456"/>
        <c:axId val="501750072"/>
      </c:scatterChart>
      <c:valAx>
        <c:axId val="490349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(A)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750072"/>
        <c:crosses val="autoZero"/>
        <c:crossBetween val="midCat"/>
      </c:valAx>
      <c:valAx>
        <c:axId val="50175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349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'Compressed 2'!$E$9:$E$19</c:f>
              <c:numCache>
                <c:formatCode>General</c:formatCode>
                <c:ptCount val="11"/>
                <c:pt idx="0">
                  <c:v>0</c:v>
                </c:pt>
                <c:pt idx="1">
                  <c:v>0.15</c:v>
                </c:pt>
                <c:pt idx="2">
                  <c:v>0.3</c:v>
                </c:pt>
                <c:pt idx="3">
                  <c:v>0.44999999999999996</c:v>
                </c:pt>
                <c:pt idx="4">
                  <c:v>0.6</c:v>
                </c:pt>
                <c:pt idx="5">
                  <c:v>0.75</c:v>
                </c:pt>
                <c:pt idx="6">
                  <c:v>0.9</c:v>
                </c:pt>
                <c:pt idx="7">
                  <c:v>1.05</c:v>
                </c:pt>
                <c:pt idx="8">
                  <c:v>1.2</c:v>
                </c:pt>
                <c:pt idx="9">
                  <c:v>1.3499999999999999</c:v>
                </c:pt>
                <c:pt idx="10">
                  <c:v>1.4999999999999998</c:v>
                </c:pt>
              </c:numCache>
            </c:numRef>
          </c:xVal>
          <c:yVal>
            <c:numRef>
              <c:f>'Compressed 2'!$F$9:$F$19</c:f>
              <c:numCache>
                <c:formatCode>0.00E+00</c:formatCode>
                <c:ptCount val="11"/>
                <c:pt idx="0">
                  <c:v>-2.2554399999999999E-5</c:v>
                </c:pt>
                <c:pt idx="1">
                  <c:v>1.20074E-2</c:v>
                </c:pt>
                <c:pt idx="2">
                  <c:v>2.393675E-2</c:v>
                </c:pt>
                <c:pt idx="3">
                  <c:v>3.5820150000000002E-2</c:v>
                </c:pt>
                <c:pt idx="4">
                  <c:v>4.7630409999999998E-2</c:v>
                </c:pt>
                <c:pt idx="5">
                  <c:v>5.9524630000000002E-2</c:v>
                </c:pt>
                <c:pt idx="6">
                  <c:v>7.1576689999999998E-2</c:v>
                </c:pt>
                <c:pt idx="7">
                  <c:v>8.3587309999999998E-2</c:v>
                </c:pt>
                <c:pt idx="8">
                  <c:v>9.5219810000000002E-2</c:v>
                </c:pt>
                <c:pt idx="9">
                  <c:v>0.1071952</c:v>
                </c:pt>
                <c:pt idx="10">
                  <c:v>0.1189735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62-48B0-8F32-FC73EB1A5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349456"/>
        <c:axId val="501750072"/>
      </c:scatterChart>
      <c:valAx>
        <c:axId val="490349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(A)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750072"/>
        <c:crosses val="autoZero"/>
        <c:crossBetween val="midCat"/>
      </c:valAx>
      <c:valAx>
        <c:axId val="50175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349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'Compressed 3'!$E$9:$E$19</c:f>
              <c:numCache>
                <c:formatCode>General</c:formatCode>
                <c:ptCount val="11"/>
                <c:pt idx="0">
                  <c:v>0</c:v>
                </c:pt>
                <c:pt idx="1">
                  <c:v>0.15</c:v>
                </c:pt>
                <c:pt idx="2">
                  <c:v>0.3</c:v>
                </c:pt>
                <c:pt idx="3">
                  <c:v>0.44999999999999996</c:v>
                </c:pt>
                <c:pt idx="4">
                  <c:v>0.6</c:v>
                </c:pt>
                <c:pt idx="5">
                  <c:v>0.75</c:v>
                </c:pt>
                <c:pt idx="6">
                  <c:v>0.9</c:v>
                </c:pt>
                <c:pt idx="7">
                  <c:v>1.05</c:v>
                </c:pt>
                <c:pt idx="8">
                  <c:v>1.2</c:v>
                </c:pt>
                <c:pt idx="9">
                  <c:v>1.3499999999999999</c:v>
                </c:pt>
                <c:pt idx="10">
                  <c:v>1.4999999999999998</c:v>
                </c:pt>
              </c:numCache>
            </c:numRef>
          </c:xVal>
          <c:yVal>
            <c:numRef>
              <c:f>'Compressed 3'!$F$9:$F$19</c:f>
              <c:numCache>
                <c:formatCode>0.00E+00</c:formatCode>
                <c:ptCount val="11"/>
                <c:pt idx="0">
                  <c:v>-2.10762E-5</c:v>
                </c:pt>
                <c:pt idx="1">
                  <c:v>1.2306259999999999E-2</c:v>
                </c:pt>
                <c:pt idx="2">
                  <c:v>2.459006E-2</c:v>
                </c:pt>
                <c:pt idx="3">
                  <c:v>3.6872960000000003E-2</c:v>
                </c:pt>
                <c:pt idx="4">
                  <c:v>4.8835799999999999E-2</c:v>
                </c:pt>
                <c:pt idx="5">
                  <c:v>6.069687E-2</c:v>
                </c:pt>
                <c:pt idx="6">
                  <c:v>7.3032689999999997E-2</c:v>
                </c:pt>
                <c:pt idx="7">
                  <c:v>8.5967349999999998E-2</c:v>
                </c:pt>
                <c:pt idx="8">
                  <c:v>9.8706180000000004E-2</c:v>
                </c:pt>
                <c:pt idx="9">
                  <c:v>0.110571</c:v>
                </c:pt>
                <c:pt idx="10">
                  <c:v>0.122174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DE2-4723-B6C2-2E31CB7E0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349456"/>
        <c:axId val="501750072"/>
      </c:scatterChart>
      <c:valAx>
        <c:axId val="490349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(A)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750072"/>
        <c:crosses val="autoZero"/>
        <c:crossBetween val="midCat"/>
      </c:valAx>
      <c:valAx>
        <c:axId val="50175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349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558333333333332"/>
          <c:y val="3.9610718763247371E-2"/>
          <c:w val="0.77830555555555558"/>
          <c:h val="0.8077123864671554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solidFill>
                <a:schemeClr val="accent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'Comparision of Resistivities'!$B$11:$C$11</c:f>
                <c:numCache>
                  <c:formatCode>General</c:formatCode>
                  <c:ptCount val="2"/>
                  <c:pt idx="0">
                    <c:v>1.4484198320928897E-3</c:v>
                  </c:pt>
                  <c:pt idx="1">
                    <c:v>5.1000236028865737E-4</c:v>
                  </c:pt>
                </c:numCache>
              </c:numRef>
            </c:plus>
            <c:minus>
              <c:numRef>
                <c:f>'Comparision of Resistivities'!$B$11:$C$11</c:f>
                <c:numCache>
                  <c:formatCode>General</c:formatCode>
                  <c:ptCount val="2"/>
                  <c:pt idx="0">
                    <c:v>1.4484198320928897E-3</c:v>
                  </c:pt>
                  <c:pt idx="1">
                    <c:v>5.1000236028865737E-4</c:v>
                  </c:pt>
                </c:numCache>
              </c:numRef>
            </c:minus>
            <c:spPr>
              <a:noFill/>
              <a:ln w="222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'Comparision of Resistivities'!$B$6:$C$6</c:f>
              <c:strCache>
                <c:ptCount val="2"/>
                <c:pt idx="0">
                  <c:v>Control Sample</c:v>
                </c:pt>
                <c:pt idx="1">
                  <c:v>Compressed Sample</c:v>
                </c:pt>
              </c:strCache>
            </c:strRef>
          </c:cat>
          <c:val>
            <c:numRef>
              <c:f>'Comparision of Resistivities'!$B$10:$C$10</c:f>
              <c:numCache>
                <c:formatCode>General</c:formatCode>
                <c:ptCount val="2"/>
                <c:pt idx="0">
                  <c:v>1.8739100000000005E-2</c:v>
                </c:pt>
                <c:pt idx="1">
                  <c:v>1.84824E-2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67-4EDB-9697-4B97F11E2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8675984"/>
        <c:axId val="658673360"/>
      </c:barChart>
      <c:catAx>
        <c:axId val="65867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8673360"/>
        <c:crosses val="autoZero"/>
        <c:auto val="1"/>
        <c:lblAlgn val="ctr"/>
        <c:lblOffset val="100"/>
        <c:noMultiLvlLbl val="0"/>
      </c:catAx>
      <c:valAx>
        <c:axId val="658673360"/>
        <c:scaling>
          <c:orientation val="minMax"/>
          <c:max val="2.5000000000000005E-2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Resistivity (</a:t>
                </a:r>
                <a:r>
                  <a:rPr lang="el-GR" sz="14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Ώ/</a:t>
                </a:r>
                <a:r>
                  <a:rPr lang="en-US" sz="14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8675984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6</xdr:row>
      <xdr:rowOff>57150</xdr:rowOff>
    </xdr:from>
    <xdr:to>
      <xdr:col>20</xdr:col>
      <xdr:colOff>0</xdr:colOff>
      <xdr:row>20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467233-6C2F-4836-90B6-66369EDDF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6</xdr:row>
      <xdr:rowOff>57150</xdr:rowOff>
    </xdr:from>
    <xdr:to>
      <xdr:col>20</xdr:col>
      <xdr:colOff>0</xdr:colOff>
      <xdr:row>20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494EF4-CEDC-45FB-8A7D-4C78AA49A6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6</xdr:row>
      <xdr:rowOff>57150</xdr:rowOff>
    </xdr:from>
    <xdr:to>
      <xdr:col>20</xdr:col>
      <xdr:colOff>0</xdr:colOff>
      <xdr:row>20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2842DC-BC44-42C5-A536-C6FA49D70E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6</xdr:row>
      <xdr:rowOff>57150</xdr:rowOff>
    </xdr:from>
    <xdr:to>
      <xdr:col>20</xdr:col>
      <xdr:colOff>0</xdr:colOff>
      <xdr:row>20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A6EC82-3139-44E0-AD8D-98ED286E3C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6</xdr:row>
      <xdr:rowOff>57150</xdr:rowOff>
    </xdr:from>
    <xdr:to>
      <xdr:col>20</xdr:col>
      <xdr:colOff>0</xdr:colOff>
      <xdr:row>20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97664D-EDBE-4AB2-843E-EA355C277E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6</xdr:row>
      <xdr:rowOff>57150</xdr:rowOff>
    </xdr:from>
    <xdr:to>
      <xdr:col>20</xdr:col>
      <xdr:colOff>0</xdr:colOff>
      <xdr:row>20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A69AF4-33CA-4F75-9ED3-AF85B5E977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4</xdr:row>
      <xdr:rowOff>166687</xdr:rowOff>
    </xdr:from>
    <xdr:to>
      <xdr:col>12</xdr:col>
      <xdr:colOff>371475</xdr:colOff>
      <xdr:row>19</xdr:row>
      <xdr:rowOff>52387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438150</xdr:colOff>
      <xdr:row>6</xdr:row>
      <xdr:rowOff>28575</xdr:rowOff>
    </xdr:from>
    <xdr:ext cx="300082" cy="357790"/>
    <xdr:sp macro="" textlink="">
      <xdr:nvSpPr>
        <xdr:cNvPr id="5" name="TextBox 4"/>
        <xdr:cNvSpPr txBox="1"/>
      </xdr:nvSpPr>
      <xdr:spPr>
        <a:xfrm>
          <a:off x="5943600" y="1181100"/>
          <a:ext cx="300082" cy="3577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10</xdr:col>
      <xdr:colOff>381001</xdr:colOff>
      <xdr:row>6</xdr:row>
      <xdr:rowOff>104776</xdr:rowOff>
    </xdr:from>
    <xdr:ext cx="238124" cy="342899"/>
    <xdr:sp macro="" textlink="">
      <xdr:nvSpPr>
        <xdr:cNvPr id="6" name="TextBox 5"/>
        <xdr:cNvSpPr txBox="1"/>
      </xdr:nvSpPr>
      <xdr:spPr>
        <a:xfrm>
          <a:off x="7715251" y="1257301"/>
          <a:ext cx="238124" cy="3428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 b="1"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Q23"/>
  <sheetViews>
    <sheetView workbookViewId="0">
      <selection activeCell="G9" sqref="G9"/>
    </sheetView>
  </sheetViews>
  <sheetFormatPr defaultRowHeight="15" x14ac:dyDescent="0.25"/>
  <cols>
    <col min="7" max="7" width="24" bestFit="1" customWidth="1"/>
  </cols>
  <sheetData>
    <row r="6" spans="4:7" x14ac:dyDescent="0.25">
      <c r="G6" t="s">
        <v>5</v>
      </c>
    </row>
    <row r="8" spans="4:7" x14ac:dyDescent="0.25">
      <c r="E8" s="3" t="s">
        <v>0</v>
      </c>
      <c r="F8" t="s">
        <v>1</v>
      </c>
      <c r="G8" s="5" t="s">
        <v>4</v>
      </c>
    </row>
    <row r="9" spans="4:7" x14ac:dyDescent="0.25">
      <c r="D9" s="1">
        <v>1</v>
      </c>
      <c r="E9" s="4">
        <v>0</v>
      </c>
      <c r="F9" s="2">
        <v>-3.8170819999999999E-5</v>
      </c>
      <c r="G9">
        <f>4.53*0.05*0.0758</f>
        <v>1.7168700000000005E-2</v>
      </c>
    </row>
    <row r="10" spans="4:7" x14ac:dyDescent="0.25">
      <c r="D10" s="1">
        <v>2</v>
      </c>
      <c r="E10" s="4">
        <f>E9+0.15</f>
        <v>0.15</v>
      </c>
      <c r="F10" s="2">
        <v>1.142263E-2</v>
      </c>
    </row>
    <row r="11" spans="4:7" x14ac:dyDescent="0.25">
      <c r="D11" s="1">
        <v>3</v>
      </c>
      <c r="E11" s="4">
        <f t="shared" ref="E11:E19" si="0">E10+0.15</f>
        <v>0.3</v>
      </c>
      <c r="F11" s="2">
        <v>2.2840050000000001E-2</v>
      </c>
    </row>
    <row r="12" spans="4:7" x14ac:dyDescent="0.25">
      <c r="D12" s="1">
        <v>4</v>
      </c>
      <c r="E12" s="4">
        <f t="shared" si="0"/>
        <v>0.44999999999999996</v>
      </c>
      <c r="F12" s="2">
        <v>3.4207410000000001E-2</v>
      </c>
    </row>
    <row r="13" spans="4:7" x14ac:dyDescent="0.25">
      <c r="D13" s="1">
        <v>5</v>
      </c>
      <c r="E13" s="4">
        <f t="shared" si="0"/>
        <v>0.6</v>
      </c>
      <c r="F13" s="2">
        <v>4.5397140000000002E-2</v>
      </c>
    </row>
    <row r="14" spans="4:7" x14ac:dyDescent="0.25">
      <c r="D14" s="1">
        <v>6</v>
      </c>
      <c r="E14" s="4">
        <f t="shared" si="0"/>
        <v>0.75</v>
      </c>
      <c r="F14" s="2">
        <v>5.6985139999999997E-2</v>
      </c>
    </row>
    <row r="15" spans="4:7" x14ac:dyDescent="0.25">
      <c r="D15" s="1">
        <v>7</v>
      </c>
      <c r="E15" s="4">
        <f t="shared" si="0"/>
        <v>0.9</v>
      </c>
      <c r="F15" s="2">
        <v>6.8381310000000001E-2</v>
      </c>
    </row>
    <row r="16" spans="4:7" x14ac:dyDescent="0.25">
      <c r="D16" s="1">
        <v>8</v>
      </c>
      <c r="E16" s="4">
        <f t="shared" si="0"/>
        <v>1.05</v>
      </c>
      <c r="F16" s="2">
        <v>7.9682760000000005E-2</v>
      </c>
    </row>
    <row r="17" spans="4:17" x14ac:dyDescent="0.25">
      <c r="D17" s="1">
        <v>9</v>
      </c>
      <c r="E17" s="4">
        <f t="shared" si="0"/>
        <v>1.2</v>
      </c>
      <c r="F17" s="2">
        <v>9.0745809999999996E-2</v>
      </c>
    </row>
    <row r="18" spans="4:17" x14ac:dyDescent="0.25">
      <c r="D18" s="1">
        <v>10</v>
      </c>
      <c r="E18" s="4">
        <f t="shared" si="0"/>
        <v>1.3499999999999999</v>
      </c>
      <c r="F18" s="2">
        <v>0.102419</v>
      </c>
    </row>
    <row r="19" spans="4:17" x14ac:dyDescent="0.25">
      <c r="D19" s="1">
        <v>11</v>
      </c>
      <c r="E19" s="4">
        <f t="shared" si="0"/>
        <v>1.4999999999999998</v>
      </c>
      <c r="F19" s="2">
        <v>0.1139333</v>
      </c>
    </row>
    <row r="23" spans="4:17" x14ac:dyDescent="0.25">
      <c r="O23" t="s">
        <v>2</v>
      </c>
      <c r="P23">
        <v>7.5800000000000006E-2</v>
      </c>
      <c r="Q23" t="s">
        <v>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Q32"/>
  <sheetViews>
    <sheetView workbookViewId="0">
      <selection activeCell="G9" sqref="G9"/>
    </sheetView>
  </sheetViews>
  <sheetFormatPr defaultRowHeight="15" x14ac:dyDescent="0.25"/>
  <cols>
    <col min="7" max="7" width="24" bestFit="1" customWidth="1"/>
  </cols>
  <sheetData>
    <row r="6" spans="4:7" x14ac:dyDescent="0.25">
      <c r="G6" t="s">
        <v>6</v>
      </c>
    </row>
    <row r="8" spans="4:7" x14ac:dyDescent="0.25">
      <c r="E8" s="3" t="s">
        <v>0</v>
      </c>
      <c r="F8" t="s">
        <v>1</v>
      </c>
      <c r="G8" s="5" t="s">
        <v>4</v>
      </c>
    </row>
    <row r="9" spans="4:7" x14ac:dyDescent="0.25">
      <c r="D9" s="1">
        <v>1</v>
      </c>
      <c r="E9" s="4">
        <v>0</v>
      </c>
      <c r="F9" s="2">
        <v>-3.4594539999999998E-5</v>
      </c>
      <c r="G9">
        <f>4.53*0.05*0.084</f>
        <v>1.9026000000000005E-2</v>
      </c>
    </row>
    <row r="10" spans="4:7" x14ac:dyDescent="0.25">
      <c r="D10" s="1">
        <v>2</v>
      </c>
      <c r="E10" s="4">
        <f>E9+0.15</f>
        <v>0.15</v>
      </c>
      <c r="F10" s="2">
        <v>1.2637499999999999E-2</v>
      </c>
    </row>
    <row r="11" spans="4:7" x14ac:dyDescent="0.25">
      <c r="D11" s="1">
        <v>3</v>
      </c>
      <c r="E11" s="4">
        <f t="shared" ref="E11:E19" si="0">E10+0.15</f>
        <v>0.3</v>
      </c>
      <c r="F11" s="2">
        <v>2.5265960000000001E-2</v>
      </c>
    </row>
    <row r="12" spans="4:7" x14ac:dyDescent="0.25">
      <c r="D12" s="1">
        <v>4</v>
      </c>
      <c r="E12" s="4">
        <f t="shared" si="0"/>
        <v>0.44999999999999996</v>
      </c>
      <c r="F12" s="2">
        <v>3.7957119999999997E-2</v>
      </c>
    </row>
    <row r="13" spans="4:7" x14ac:dyDescent="0.25">
      <c r="D13" s="1">
        <v>5</v>
      </c>
      <c r="E13" s="4">
        <f t="shared" si="0"/>
        <v>0.6</v>
      </c>
      <c r="F13" s="2">
        <v>5.0320030000000002E-2</v>
      </c>
    </row>
    <row r="14" spans="4:7" x14ac:dyDescent="0.25">
      <c r="D14" s="1">
        <v>6</v>
      </c>
      <c r="E14" s="4">
        <f t="shared" si="0"/>
        <v>0.75</v>
      </c>
      <c r="F14" s="2">
        <v>6.2967019999999999E-2</v>
      </c>
    </row>
    <row r="15" spans="4:7" x14ac:dyDescent="0.25">
      <c r="D15" s="1">
        <v>7</v>
      </c>
      <c r="E15" s="4">
        <f t="shared" si="0"/>
        <v>0.9</v>
      </c>
      <c r="F15" s="2">
        <v>7.5071769999999996E-2</v>
      </c>
    </row>
    <row r="16" spans="4:7" x14ac:dyDescent="0.25">
      <c r="D16" s="1">
        <v>8</v>
      </c>
      <c r="E16" s="4">
        <f t="shared" si="0"/>
        <v>1.05</v>
      </c>
      <c r="F16" s="2">
        <v>8.8444690000000006E-2</v>
      </c>
    </row>
    <row r="17" spans="4:17" x14ac:dyDescent="0.25">
      <c r="D17" s="1">
        <v>9</v>
      </c>
      <c r="E17" s="4">
        <f t="shared" si="0"/>
        <v>1.2</v>
      </c>
      <c r="F17" s="2">
        <v>0.1010778</v>
      </c>
    </row>
    <row r="18" spans="4:17" x14ac:dyDescent="0.25">
      <c r="D18" s="1">
        <v>10</v>
      </c>
      <c r="E18" s="4">
        <f t="shared" si="0"/>
        <v>1.3499999999999999</v>
      </c>
      <c r="F18" s="2">
        <v>0.1132826</v>
      </c>
    </row>
    <row r="19" spans="4:17" x14ac:dyDescent="0.25">
      <c r="D19" s="1">
        <v>11</v>
      </c>
      <c r="E19" s="4">
        <f t="shared" si="0"/>
        <v>1.4999999999999998</v>
      </c>
      <c r="F19" s="2">
        <v>0.12611739999999999</v>
      </c>
    </row>
    <row r="22" spans="4:17" x14ac:dyDescent="0.25">
      <c r="D22" s="1"/>
      <c r="E22" s="2"/>
    </row>
    <row r="23" spans="4:17" x14ac:dyDescent="0.25">
      <c r="D23" s="1"/>
      <c r="E23" s="2"/>
      <c r="O23" t="s">
        <v>2</v>
      </c>
      <c r="P23">
        <v>8.4000000000000005E-2</v>
      </c>
      <c r="Q23" t="s">
        <v>3</v>
      </c>
    </row>
    <row r="24" spans="4:17" x14ac:dyDescent="0.25">
      <c r="D24" s="1"/>
      <c r="E24" s="2"/>
    </row>
    <row r="25" spans="4:17" x14ac:dyDescent="0.25">
      <c r="D25" s="1"/>
      <c r="E25" s="2"/>
    </row>
    <row r="26" spans="4:17" x14ac:dyDescent="0.25">
      <c r="D26" s="1"/>
      <c r="E26" s="2"/>
    </row>
    <row r="27" spans="4:17" x14ac:dyDescent="0.25">
      <c r="D27" s="1"/>
      <c r="E27" s="2"/>
    </row>
    <row r="28" spans="4:17" x14ac:dyDescent="0.25">
      <c r="D28" s="1"/>
      <c r="E28" s="2"/>
    </row>
    <row r="29" spans="4:17" x14ac:dyDescent="0.25">
      <c r="D29" s="1"/>
      <c r="E29" s="2"/>
    </row>
    <row r="30" spans="4:17" x14ac:dyDescent="0.25">
      <c r="D30" s="1"/>
      <c r="E30" s="2"/>
    </row>
    <row r="31" spans="4:17" x14ac:dyDescent="0.25">
      <c r="D31" s="1"/>
      <c r="E31" s="2"/>
    </row>
    <row r="32" spans="4:17" x14ac:dyDescent="0.25">
      <c r="D32" s="1"/>
      <c r="E32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Q32"/>
  <sheetViews>
    <sheetView workbookViewId="0">
      <selection activeCell="G9" sqref="G9"/>
    </sheetView>
  </sheetViews>
  <sheetFormatPr defaultRowHeight="15" x14ac:dyDescent="0.25"/>
  <cols>
    <col min="7" max="7" width="24" bestFit="1" customWidth="1"/>
  </cols>
  <sheetData>
    <row r="6" spans="4:7" x14ac:dyDescent="0.25">
      <c r="G6" t="s">
        <v>6</v>
      </c>
    </row>
    <row r="8" spans="4:7" x14ac:dyDescent="0.25">
      <c r="E8" s="3" t="s">
        <v>0</v>
      </c>
      <c r="F8" t="s">
        <v>1</v>
      </c>
      <c r="G8" s="5" t="s">
        <v>4</v>
      </c>
    </row>
    <row r="9" spans="4:7" x14ac:dyDescent="0.25">
      <c r="D9" s="1">
        <v>1</v>
      </c>
      <c r="E9" s="4">
        <v>0</v>
      </c>
      <c r="F9" s="2">
        <v>-3.2424929999999997E-5</v>
      </c>
      <c r="G9">
        <f>4.53*0.0884*0.05</f>
        <v>2.0022600000000002E-2</v>
      </c>
    </row>
    <row r="10" spans="4:7" x14ac:dyDescent="0.25">
      <c r="D10" s="1">
        <v>2</v>
      </c>
      <c r="E10" s="4">
        <f>E9+0.15</f>
        <v>0.15</v>
      </c>
      <c r="F10" s="2">
        <v>1.3303300000000001E-2</v>
      </c>
    </row>
    <row r="11" spans="4:7" x14ac:dyDescent="0.25">
      <c r="D11" s="1">
        <v>3</v>
      </c>
      <c r="E11" s="4">
        <f t="shared" ref="E11:E19" si="0">E10+0.15</f>
        <v>0.3</v>
      </c>
      <c r="F11" s="2">
        <v>2.6605440000000001E-2</v>
      </c>
    </row>
    <row r="12" spans="4:7" x14ac:dyDescent="0.25">
      <c r="D12" s="1">
        <v>4</v>
      </c>
      <c r="E12" s="4">
        <f t="shared" si="0"/>
        <v>0.44999999999999996</v>
      </c>
      <c r="F12" s="2">
        <v>3.9932710000000003E-2</v>
      </c>
    </row>
    <row r="13" spans="4:7" x14ac:dyDescent="0.25">
      <c r="D13" s="1">
        <v>5</v>
      </c>
      <c r="E13" s="4">
        <f t="shared" si="0"/>
        <v>0.6</v>
      </c>
      <c r="F13" s="2">
        <v>5.2827100000000002E-2</v>
      </c>
    </row>
    <row r="14" spans="4:7" x14ac:dyDescent="0.25">
      <c r="D14" s="1">
        <v>6</v>
      </c>
      <c r="E14" s="4">
        <f t="shared" si="0"/>
        <v>0.75</v>
      </c>
      <c r="F14" s="2">
        <v>6.6397529999999996E-2</v>
      </c>
    </row>
    <row r="15" spans="4:7" x14ac:dyDescent="0.25">
      <c r="D15" s="1">
        <v>7</v>
      </c>
      <c r="E15" s="4">
        <f t="shared" si="0"/>
        <v>0.9</v>
      </c>
      <c r="F15" s="2">
        <v>7.9759979999999994E-2</v>
      </c>
    </row>
    <row r="16" spans="4:7" x14ac:dyDescent="0.25">
      <c r="D16" s="1">
        <v>8</v>
      </c>
      <c r="E16" s="4">
        <f t="shared" si="0"/>
        <v>1.05</v>
      </c>
      <c r="F16" s="2">
        <v>9.2647510000000002E-2</v>
      </c>
    </row>
    <row r="17" spans="4:17" x14ac:dyDescent="0.25">
      <c r="D17" s="1">
        <v>9</v>
      </c>
      <c r="E17" s="4">
        <f t="shared" si="0"/>
        <v>1.2</v>
      </c>
      <c r="F17" s="2">
        <v>0.1060951</v>
      </c>
    </row>
    <row r="18" spans="4:17" x14ac:dyDescent="0.25">
      <c r="D18" s="1">
        <v>10</v>
      </c>
      <c r="E18" s="4">
        <f t="shared" si="0"/>
        <v>1.3499999999999999</v>
      </c>
      <c r="F18" s="2">
        <v>0.11937979999999999</v>
      </c>
    </row>
    <row r="19" spans="4:17" x14ac:dyDescent="0.25">
      <c r="D19" s="1">
        <v>11</v>
      </c>
      <c r="E19" s="4">
        <f t="shared" si="0"/>
        <v>1.4999999999999998</v>
      </c>
      <c r="F19" s="2">
        <v>0.13249639999999999</v>
      </c>
    </row>
    <row r="22" spans="4:17" x14ac:dyDescent="0.25">
      <c r="D22" s="1"/>
      <c r="E22" s="2"/>
    </row>
    <row r="23" spans="4:17" x14ac:dyDescent="0.25">
      <c r="D23" s="1"/>
      <c r="E23" s="2"/>
      <c r="O23" t="s">
        <v>2</v>
      </c>
      <c r="P23">
        <v>8.8400000000000006E-2</v>
      </c>
      <c r="Q23" t="s">
        <v>3</v>
      </c>
    </row>
    <row r="24" spans="4:17" x14ac:dyDescent="0.25">
      <c r="D24" s="1"/>
      <c r="E24" s="2"/>
    </row>
    <row r="25" spans="4:17" x14ac:dyDescent="0.25">
      <c r="D25" s="1"/>
      <c r="E25" s="2"/>
    </row>
    <row r="26" spans="4:17" x14ac:dyDescent="0.25">
      <c r="D26" s="1"/>
      <c r="E26" s="2"/>
    </row>
    <row r="27" spans="4:17" x14ac:dyDescent="0.25">
      <c r="D27" s="1"/>
      <c r="E27" s="2"/>
    </row>
    <row r="28" spans="4:17" x14ac:dyDescent="0.25">
      <c r="D28" s="1"/>
      <c r="E28" s="2"/>
    </row>
    <row r="29" spans="4:17" x14ac:dyDescent="0.25">
      <c r="D29" s="1"/>
      <c r="E29" s="2"/>
    </row>
    <row r="30" spans="4:17" x14ac:dyDescent="0.25">
      <c r="D30" s="1"/>
      <c r="E30" s="2"/>
    </row>
    <row r="31" spans="4:17" x14ac:dyDescent="0.25">
      <c r="D31" s="1"/>
      <c r="E31" s="2"/>
    </row>
    <row r="32" spans="4:17" x14ac:dyDescent="0.25">
      <c r="D32" s="1"/>
      <c r="E32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Q32"/>
  <sheetViews>
    <sheetView workbookViewId="0">
      <selection activeCell="G9" sqref="G9"/>
    </sheetView>
  </sheetViews>
  <sheetFormatPr defaultRowHeight="15" x14ac:dyDescent="0.25"/>
  <cols>
    <col min="7" max="7" width="24" bestFit="1" customWidth="1"/>
  </cols>
  <sheetData>
    <row r="6" spans="4:7" x14ac:dyDescent="0.25">
      <c r="G6" t="s">
        <v>6</v>
      </c>
    </row>
    <row r="8" spans="4:7" x14ac:dyDescent="0.25">
      <c r="E8" s="3" t="s">
        <v>0</v>
      </c>
      <c r="F8" t="s">
        <v>1</v>
      </c>
      <c r="G8" s="5" t="s">
        <v>4</v>
      </c>
    </row>
    <row r="9" spans="4:7" x14ac:dyDescent="0.25">
      <c r="D9" s="1">
        <v>1</v>
      </c>
      <c r="E9" s="4">
        <v>0</v>
      </c>
      <c r="F9" s="2">
        <v>-2.9349329999999999E-5</v>
      </c>
      <c r="G9">
        <f>4.53*0.05*0.0838</f>
        <v>1.8980700000000003E-2</v>
      </c>
    </row>
    <row r="10" spans="4:7" x14ac:dyDescent="0.25">
      <c r="D10" s="1">
        <v>2</v>
      </c>
      <c r="E10" s="4">
        <f>E9+0.15</f>
        <v>0.15</v>
      </c>
      <c r="F10" s="2">
        <v>1.253753E-2</v>
      </c>
    </row>
    <row r="11" spans="4:7" x14ac:dyDescent="0.25">
      <c r="D11" s="1">
        <v>3</v>
      </c>
      <c r="E11" s="4">
        <f t="shared" ref="E11:E19" si="0">E10+0.15</f>
        <v>0.3</v>
      </c>
      <c r="F11" s="2">
        <v>2.505982E-2</v>
      </c>
    </row>
    <row r="12" spans="4:7" x14ac:dyDescent="0.25">
      <c r="D12" s="1">
        <v>4</v>
      </c>
      <c r="E12" s="4">
        <f t="shared" si="0"/>
        <v>0.44999999999999996</v>
      </c>
      <c r="F12" s="2">
        <v>3.759084E-2</v>
      </c>
    </row>
    <row r="13" spans="4:7" x14ac:dyDescent="0.25">
      <c r="D13" s="1">
        <v>5</v>
      </c>
      <c r="E13" s="4">
        <f t="shared" si="0"/>
        <v>0.6</v>
      </c>
      <c r="F13" s="2">
        <v>5.0114779999999998E-2</v>
      </c>
    </row>
    <row r="14" spans="4:7" x14ac:dyDescent="0.25">
      <c r="D14" s="1">
        <v>6</v>
      </c>
      <c r="E14" s="4">
        <f t="shared" si="0"/>
        <v>0.75</v>
      </c>
      <c r="F14" s="2">
        <v>6.2732510000000005E-2</v>
      </c>
    </row>
    <row r="15" spans="4:7" x14ac:dyDescent="0.25">
      <c r="D15" s="1">
        <v>7</v>
      </c>
      <c r="E15" s="4">
        <f t="shared" si="0"/>
        <v>0.9</v>
      </c>
      <c r="F15" s="2">
        <v>7.533202E-2</v>
      </c>
    </row>
    <row r="16" spans="4:7" x14ac:dyDescent="0.25">
      <c r="D16" s="1">
        <v>8</v>
      </c>
      <c r="E16" s="4">
        <f t="shared" si="0"/>
        <v>1.05</v>
      </c>
      <c r="F16" s="2">
        <v>8.7988689999999994E-2</v>
      </c>
    </row>
    <row r="17" spans="4:17" x14ac:dyDescent="0.25">
      <c r="D17" s="1">
        <v>9</v>
      </c>
      <c r="E17" s="4">
        <f t="shared" si="0"/>
        <v>1.2</v>
      </c>
      <c r="F17" s="2">
        <v>0.10055989999999999</v>
      </c>
    </row>
    <row r="18" spans="4:17" x14ac:dyDescent="0.25">
      <c r="D18" s="1">
        <v>10</v>
      </c>
      <c r="E18" s="4">
        <f t="shared" si="0"/>
        <v>1.3499999999999999</v>
      </c>
      <c r="F18" s="2">
        <v>0.1130763</v>
      </c>
    </row>
    <row r="19" spans="4:17" x14ac:dyDescent="0.25">
      <c r="D19" s="1">
        <v>11</v>
      </c>
      <c r="E19" s="4">
        <f t="shared" si="0"/>
        <v>1.4999999999999998</v>
      </c>
      <c r="F19" s="2">
        <v>0.1256893</v>
      </c>
    </row>
    <row r="22" spans="4:17" x14ac:dyDescent="0.25">
      <c r="D22" s="1"/>
      <c r="E22" s="2"/>
    </row>
    <row r="23" spans="4:17" x14ac:dyDescent="0.25">
      <c r="D23" s="1"/>
      <c r="E23" s="2"/>
      <c r="O23" t="s">
        <v>2</v>
      </c>
      <c r="P23">
        <v>8.3799999999999999E-2</v>
      </c>
      <c r="Q23" t="s">
        <v>3</v>
      </c>
    </row>
    <row r="24" spans="4:17" x14ac:dyDescent="0.25">
      <c r="D24" s="1"/>
      <c r="E24" s="2"/>
    </row>
    <row r="25" spans="4:17" x14ac:dyDescent="0.25">
      <c r="D25" s="1"/>
      <c r="E25" s="2"/>
    </row>
    <row r="26" spans="4:17" x14ac:dyDescent="0.25">
      <c r="D26" s="1"/>
      <c r="E26" s="2"/>
    </row>
    <row r="27" spans="4:17" x14ac:dyDescent="0.25">
      <c r="D27" s="1"/>
      <c r="E27" s="2"/>
    </row>
    <row r="28" spans="4:17" x14ac:dyDescent="0.25">
      <c r="D28" s="1"/>
      <c r="E28" s="2"/>
    </row>
    <row r="29" spans="4:17" x14ac:dyDescent="0.25">
      <c r="D29" s="1"/>
      <c r="E29" s="2"/>
    </row>
    <row r="30" spans="4:17" x14ac:dyDescent="0.25">
      <c r="D30" s="1"/>
      <c r="E30" s="2"/>
    </row>
    <row r="31" spans="4:17" x14ac:dyDescent="0.25">
      <c r="D31" s="1"/>
      <c r="E31" s="2"/>
    </row>
    <row r="32" spans="4:17" x14ac:dyDescent="0.25">
      <c r="D32" s="1"/>
      <c r="E32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Q32"/>
  <sheetViews>
    <sheetView workbookViewId="0">
      <selection activeCell="G9" sqref="G9"/>
    </sheetView>
  </sheetViews>
  <sheetFormatPr defaultRowHeight="15" x14ac:dyDescent="0.25"/>
  <cols>
    <col min="7" max="7" width="24" bestFit="1" customWidth="1"/>
  </cols>
  <sheetData>
    <row r="6" spans="4:7" x14ac:dyDescent="0.25">
      <c r="G6" t="s">
        <v>6</v>
      </c>
    </row>
    <row r="8" spans="4:7" x14ac:dyDescent="0.25">
      <c r="E8" s="3" t="s">
        <v>0</v>
      </c>
      <c r="F8" t="s">
        <v>1</v>
      </c>
      <c r="G8" s="5" t="s">
        <v>4</v>
      </c>
    </row>
    <row r="9" spans="4:7" x14ac:dyDescent="0.25">
      <c r="D9" s="1">
        <v>1</v>
      </c>
      <c r="E9" s="4">
        <v>0</v>
      </c>
      <c r="F9" s="2">
        <v>-2.2554399999999999E-5</v>
      </c>
      <c r="G9">
        <f>4.53*0.05*0.0793</f>
        <v>1.796145E-2</v>
      </c>
    </row>
    <row r="10" spans="4:7" x14ac:dyDescent="0.25">
      <c r="D10" s="1">
        <v>2</v>
      </c>
      <c r="E10" s="4">
        <f>E9+0.15</f>
        <v>0.15</v>
      </c>
      <c r="F10" s="2">
        <v>1.20074E-2</v>
      </c>
    </row>
    <row r="11" spans="4:7" x14ac:dyDescent="0.25">
      <c r="D11" s="1">
        <v>3</v>
      </c>
      <c r="E11" s="4">
        <f t="shared" ref="E11:E19" si="0">E10+0.15</f>
        <v>0.3</v>
      </c>
      <c r="F11" s="2">
        <v>2.393675E-2</v>
      </c>
    </row>
    <row r="12" spans="4:7" x14ac:dyDescent="0.25">
      <c r="D12" s="1">
        <v>4</v>
      </c>
      <c r="E12" s="4">
        <f t="shared" si="0"/>
        <v>0.44999999999999996</v>
      </c>
      <c r="F12" s="2">
        <v>3.5820150000000002E-2</v>
      </c>
    </row>
    <row r="13" spans="4:7" x14ac:dyDescent="0.25">
      <c r="D13" s="1">
        <v>5</v>
      </c>
      <c r="E13" s="4">
        <f t="shared" si="0"/>
        <v>0.6</v>
      </c>
      <c r="F13" s="2">
        <v>4.7630409999999998E-2</v>
      </c>
    </row>
    <row r="14" spans="4:7" x14ac:dyDescent="0.25">
      <c r="D14" s="1">
        <v>6</v>
      </c>
      <c r="E14" s="4">
        <f t="shared" si="0"/>
        <v>0.75</v>
      </c>
      <c r="F14" s="2">
        <v>5.9524630000000002E-2</v>
      </c>
    </row>
    <row r="15" spans="4:7" x14ac:dyDescent="0.25">
      <c r="D15" s="1">
        <v>7</v>
      </c>
      <c r="E15" s="4">
        <f t="shared" si="0"/>
        <v>0.9</v>
      </c>
      <c r="F15" s="2">
        <v>7.1576689999999998E-2</v>
      </c>
    </row>
    <row r="16" spans="4:7" x14ac:dyDescent="0.25">
      <c r="D16" s="1">
        <v>8</v>
      </c>
      <c r="E16" s="4">
        <f t="shared" si="0"/>
        <v>1.05</v>
      </c>
      <c r="F16" s="2">
        <v>8.3587309999999998E-2</v>
      </c>
    </row>
    <row r="17" spans="4:17" x14ac:dyDescent="0.25">
      <c r="D17" s="1">
        <v>9</v>
      </c>
      <c r="E17" s="4">
        <f t="shared" si="0"/>
        <v>1.2</v>
      </c>
      <c r="F17" s="2">
        <v>9.5219810000000002E-2</v>
      </c>
    </row>
    <row r="18" spans="4:17" x14ac:dyDescent="0.25">
      <c r="D18" s="1">
        <v>10</v>
      </c>
      <c r="E18" s="4">
        <f t="shared" si="0"/>
        <v>1.3499999999999999</v>
      </c>
      <c r="F18" s="2">
        <v>0.1071952</v>
      </c>
    </row>
    <row r="19" spans="4:17" x14ac:dyDescent="0.25">
      <c r="D19" s="1">
        <v>11</v>
      </c>
      <c r="E19" s="4">
        <f t="shared" si="0"/>
        <v>1.4999999999999998</v>
      </c>
      <c r="F19" s="2">
        <v>0.1189735</v>
      </c>
    </row>
    <row r="22" spans="4:17" x14ac:dyDescent="0.25">
      <c r="D22" s="1"/>
      <c r="E22" s="2"/>
    </row>
    <row r="23" spans="4:17" x14ac:dyDescent="0.25">
      <c r="D23" s="1"/>
      <c r="E23" s="2"/>
      <c r="O23" t="s">
        <v>2</v>
      </c>
      <c r="P23">
        <v>7.9299999999999995E-2</v>
      </c>
      <c r="Q23" t="s">
        <v>3</v>
      </c>
    </row>
    <row r="24" spans="4:17" x14ac:dyDescent="0.25">
      <c r="D24" s="1"/>
      <c r="E24" s="2"/>
    </row>
    <row r="25" spans="4:17" x14ac:dyDescent="0.25">
      <c r="D25" s="1"/>
      <c r="E25" s="2"/>
    </row>
    <row r="26" spans="4:17" x14ac:dyDescent="0.25">
      <c r="D26" s="1"/>
      <c r="E26" s="2"/>
    </row>
    <row r="27" spans="4:17" x14ac:dyDescent="0.25">
      <c r="D27" s="1"/>
      <c r="E27" s="2"/>
    </row>
    <row r="28" spans="4:17" x14ac:dyDescent="0.25">
      <c r="D28" s="1"/>
      <c r="E28" s="2"/>
    </row>
    <row r="29" spans="4:17" x14ac:dyDescent="0.25">
      <c r="D29" s="1"/>
      <c r="E29" s="2"/>
    </row>
    <row r="30" spans="4:17" x14ac:dyDescent="0.25">
      <c r="D30" s="1"/>
      <c r="E30" s="2"/>
    </row>
    <row r="31" spans="4:17" x14ac:dyDescent="0.25">
      <c r="D31" s="1"/>
      <c r="E31" s="2"/>
    </row>
    <row r="32" spans="4:17" x14ac:dyDescent="0.25">
      <c r="D32" s="1"/>
      <c r="E32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Q32"/>
  <sheetViews>
    <sheetView workbookViewId="0">
      <selection activeCell="G9" sqref="G9"/>
    </sheetView>
  </sheetViews>
  <sheetFormatPr defaultRowHeight="15" x14ac:dyDescent="0.25"/>
  <cols>
    <col min="7" max="7" width="24" bestFit="1" customWidth="1"/>
  </cols>
  <sheetData>
    <row r="6" spans="4:7" x14ac:dyDescent="0.25">
      <c r="G6" t="s">
        <v>6</v>
      </c>
    </row>
    <row r="8" spans="4:7" x14ac:dyDescent="0.25">
      <c r="E8" s="3" t="s">
        <v>0</v>
      </c>
      <c r="F8" t="s">
        <v>1</v>
      </c>
      <c r="G8" s="5" t="s">
        <v>4</v>
      </c>
    </row>
    <row r="9" spans="4:7" x14ac:dyDescent="0.25">
      <c r="D9" s="1">
        <v>1</v>
      </c>
      <c r="E9" s="4">
        <v>0</v>
      </c>
      <c r="F9" s="2">
        <v>-2.10762E-5</v>
      </c>
      <c r="G9">
        <f>4.53*0.05*0.0817</f>
        <v>1.8505050000000002E-2</v>
      </c>
    </row>
    <row r="10" spans="4:7" x14ac:dyDescent="0.25">
      <c r="D10" s="1">
        <v>2</v>
      </c>
      <c r="E10" s="4">
        <f>E9+0.15</f>
        <v>0.15</v>
      </c>
      <c r="F10" s="2">
        <v>1.2306259999999999E-2</v>
      </c>
    </row>
    <row r="11" spans="4:7" x14ac:dyDescent="0.25">
      <c r="D11" s="1">
        <v>3</v>
      </c>
      <c r="E11" s="4">
        <f t="shared" ref="E11:E19" si="0">E10+0.15</f>
        <v>0.3</v>
      </c>
      <c r="F11" s="2">
        <v>2.459006E-2</v>
      </c>
    </row>
    <row r="12" spans="4:7" x14ac:dyDescent="0.25">
      <c r="D12" s="1">
        <v>4</v>
      </c>
      <c r="E12" s="4">
        <f t="shared" si="0"/>
        <v>0.44999999999999996</v>
      </c>
      <c r="F12" s="2">
        <v>3.6872960000000003E-2</v>
      </c>
    </row>
    <row r="13" spans="4:7" x14ac:dyDescent="0.25">
      <c r="D13" s="1">
        <v>5</v>
      </c>
      <c r="E13" s="4">
        <f t="shared" si="0"/>
        <v>0.6</v>
      </c>
      <c r="F13" s="2">
        <v>4.8835799999999999E-2</v>
      </c>
    </row>
    <row r="14" spans="4:7" x14ac:dyDescent="0.25">
      <c r="D14" s="1">
        <v>6</v>
      </c>
      <c r="E14" s="4">
        <f t="shared" si="0"/>
        <v>0.75</v>
      </c>
      <c r="F14" s="2">
        <v>6.069687E-2</v>
      </c>
    </row>
    <row r="15" spans="4:7" x14ac:dyDescent="0.25">
      <c r="D15" s="1">
        <v>7</v>
      </c>
      <c r="E15" s="4">
        <f t="shared" si="0"/>
        <v>0.9</v>
      </c>
      <c r="F15" s="2">
        <v>7.3032689999999997E-2</v>
      </c>
    </row>
    <row r="16" spans="4:7" x14ac:dyDescent="0.25">
      <c r="D16" s="1">
        <v>8</v>
      </c>
      <c r="E16" s="4">
        <f t="shared" si="0"/>
        <v>1.05</v>
      </c>
      <c r="F16" s="2">
        <v>8.5967349999999998E-2</v>
      </c>
    </row>
    <row r="17" spans="4:17" x14ac:dyDescent="0.25">
      <c r="D17" s="1">
        <v>9</v>
      </c>
      <c r="E17" s="4">
        <f t="shared" si="0"/>
        <v>1.2</v>
      </c>
      <c r="F17" s="2">
        <v>9.8706180000000004E-2</v>
      </c>
    </row>
    <row r="18" spans="4:17" x14ac:dyDescent="0.25">
      <c r="D18" s="1">
        <v>10</v>
      </c>
      <c r="E18" s="4">
        <f t="shared" si="0"/>
        <v>1.3499999999999999</v>
      </c>
      <c r="F18" s="2">
        <v>0.110571</v>
      </c>
    </row>
    <row r="19" spans="4:17" x14ac:dyDescent="0.25">
      <c r="D19" s="1">
        <v>11</v>
      </c>
      <c r="E19" s="4">
        <f t="shared" si="0"/>
        <v>1.4999999999999998</v>
      </c>
      <c r="F19" s="2">
        <v>0.122174</v>
      </c>
    </row>
    <row r="22" spans="4:17" x14ac:dyDescent="0.25">
      <c r="D22" s="1"/>
      <c r="E22" s="2"/>
    </row>
    <row r="23" spans="4:17" x14ac:dyDescent="0.25">
      <c r="D23" s="1"/>
      <c r="E23" s="2"/>
      <c r="O23" t="s">
        <v>2</v>
      </c>
      <c r="P23">
        <v>8.1699999999999995E-2</v>
      </c>
      <c r="Q23" t="s">
        <v>3</v>
      </c>
    </row>
    <row r="24" spans="4:17" x14ac:dyDescent="0.25">
      <c r="D24" s="1"/>
      <c r="E24" s="2"/>
    </row>
    <row r="25" spans="4:17" x14ac:dyDescent="0.25">
      <c r="D25" s="1"/>
      <c r="E25" s="2"/>
    </row>
    <row r="26" spans="4:17" x14ac:dyDescent="0.25">
      <c r="D26" s="1"/>
      <c r="E26" s="2"/>
    </row>
    <row r="27" spans="4:17" x14ac:dyDescent="0.25">
      <c r="D27" s="1"/>
      <c r="E27" s="2"/>
    </row>
    <row r="28" spans="4:17" x14ac:dyDescent="0.25">
      <c r="D28" s="1"/>
      <c r="E28" s="2"/>
    </row>
    <row r="29" spans="4:17" x14ac:dyDescent="0.25">
      <c r="D29" s="1"/>
      <c r="E29" s="2"/>
    </row>
    <row r="30" spans="4:17" x14ac:dyDescent="0.25">
      <c r="D30" s="1"/>
      <c r="E30" s="2"/>
    </row>
    <row r="31" spans="4:17" x14ac:dyDescent="0.25">
      <c r="D31" s="1"/>
      <c r="E31" s="2"/>
    </row>
    <row r="32" spans="4:17" x14ac:dyDescent="0.25">
      <c r="D32" s="1"/>
      <c r="E32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7"/>
  <sheetViews>
    <sheetView tabSelected="1" workbookViewId="0">
      <selection activeCell="I5" sqref="I5"/>
    </sheetView>
  </sheetViews>
  <sheetFormatPr defaultRowHeight="15" x14ac:dyDescent="0.25"/>
  <cols>
    <col min="2" max="2" width="16.140625" bestFit="1" customWidth="1"/>
    <col min="3" max="3" width="20.7109375" bestFit="1" customWidth="1"/>
  </cols>
  <sheetData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ht="15.75" x14ac:dyDescent="0.25">
      <c r="A6" s="3"/>
      <c r="B6" s="7" t="s">
        <v>10</v>
      </c>
      <c r="C6" s="7" t="s">
        <v>7</v>
      </c>
      <c r="D6" s="3"/>
    </row>
    <row r="7" spans="1:4" x14ac:dyDescent="0.25">
      <c r="A7" s="3"/>
      <c r="B7" s="3">
        <f>4.53*0.0884*0.05</f>
        <v>2.0022600000000002E-2</v>
      </c>
      <c r="C7" s="3">
        <f>4.53*0.05*0.0838</f>
        <v>1.8980700000000003E-2</v>
      </c>
      <c r="D7" s="3"/>
    </row>
    <row r="8" spans="1:4" x14ac:dyDescent="0.25">
      <c r="A8" s="3"/>
      <c r="B8" s="3">
        <f>4.53*0.05*0.084</f>
        <v>1.9026000000000005E-2</v>
      </c>
      <c r="C8" s="3">
        <f>4.53*0.05*0.0817</f>
        <v>1.8505050000000002E-2</v>
      </c>
      <c r="D8" s="3"/>
    </row>
    <row r="9" spans="1:4" x14ac:dyDescent="0.25">
      <c r="A9" s="3"/>
      <c r="B9" s="3">
        <f>4.53*0.05*0.0758</f>
        <v>1.7168700000000005E-2</v>
      </c>
      <c r="C9" s="3">
        <f>4.53*0.05*0.0793</f>
        <v>1.796145E-2</v>
      </c>
      <c r="D9" s="3"/>
    </row>
    <row r="10" spans="1:4" ht="15.75" x14ac:dyDescent="0.25">
      <c r="A10" s="7" t="s">
        <v>8</v>
      </c>
      <c r="B10" s="8">
        <f>AVERAGE(B7:B9)</f>
        <v>1.8739100000000005E-2</v>
      </c>
      <c r="C10" s="8">
        <f>AVERAGE(C7:C9)</f>
        <v>1.84824E-2</v>
      </c>
      <c r="D10" s="3"/>
    </row>
    <row r="11" spans="1:4" ht="15.75" x14ac:dyDescent="0.25">
      <c r="A11" s="7" t="s">
        <v>9</v>
      </c>
      <c r="B11" s="3">
        <f>STDEVA(B7:B9)</f>
        <v>1.4484198320928897E-3</v>
      </c>
      <c r="C11" s="3">
        <f>STDEVA(C7:C9)</f>
        <v>5.1000236028865737E-4</v>
      </c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7" spans="4:4" x14ac:dyDescent="0.25">
      <c r="D17" s="6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2"/>
  <sheetViews>
    <sheetView topLeftCell="A4" workbookViewId="0">
      <selection activeCell="C19" sqref="C19"/>
    </sheetView>
  </sheetViews>
  <sheetFormatPr defaultRowHeight="15" x14ac:dyDescent="0.25"/>
  <cols>
    <col min="2" max="2" width="16.140625" bestFit="1" customWidth="1"/>
    <col min="3" max="3" width="20.7109375" bestFit="1" customWidth="1"/>
    <col min="5" max="5" width="30.5703125" bestFit="1" customWidth="1"/>
    <col min="7" max="7" width="12" bestFit="1" customWidth="1"/>
    <col min="9" max="9" width="34.140625" bestFit="1" customWidth="1"/>
    <col min="11" max="11" width="14.42578125" customWidth="1"/>
  </cols>
  <sheetData>
    <row r="4" spans="2:11" ht="15.75" x14ac:dyDescent="0.25">
      <c r="B4" s="7" t="s">
        <v>10</v>
      </c>
      <c r="C4" s="7" t="s">
        <v>7</v>
      </c>
    </row>
    <row r="5" spans="2:11" x14ac:dyDescent="0.25">
      <c r="B5" s="3">
        <f>4.53*0.0884*0.05</f>
        <v>2.0022600000000002E-2</v>
      </c>
      <c r="C5" s="3">
        <f>4.53*0.05*0.0838</f>
        <v>1.8980700000000003E-2</v>
      </c>
    </row>
    <row r="6" spans="2:11" x14ac:dyDescent="0.25">
      <c r="B6" s="3">
        <f>4.53*0.05*0.084</f>
        <v>1.9026000000000005E-2</v>
      </c>
      <c r="C6" s="3">
        <f>4.53*0.05*0.0817</f>
        <v>1.8505050000000002E-2</v>
      </c>
    </row>
    <row r="7" spans="2:11" x14ac:dyDescent="0.25">
      <c r="B7" s="3">
        <f>4.53*0.05*0.0758</f>
        <v>1.7168700000000005E-2</v>
      </c>
      <c r="C7" s="3">
        <f>4.53*0.05*0.0793</f>
        <v>1.796145E-2</v>
      </c>
    </row>
    <row r="9" spans="2:11" x14ac:dyDescent="0.25">
      <c r="I9" s="10" t="s">
        <v>21</v>
      </c>
      <c r="J9" s="10"/>
      <c r="K9" s="10"/>
    </row>
    <row r="10" spans="2:11" ht="15.75" thickBot="1" x14ac:dyDescent="0.3">
      <c r="E10" s="15" t="s">
        <v>11</v>
      </c>
      <c r="F10" s="15"/>
      <c r="G10" s="15"/>
      <c r="I10" s="10"/>
      <c r="J10" s="10"/>
      <c r="K10" s="10"/>
    </row>
    <row r="11" spans="2:11" ht="15.75" thickBot="1" x14ac:dyDescent="0.3">
      <c r="E11" s="15"/>
      <c r="F11" s="15"/>
      <c r="G11" s="15"/>
      <c r="I11" s="11"/>
      <c r="J11" s="11" t="s">
        <v>12</v>
      </c>
      <c r="K11" s="11" t="s">
        <v>13</v>
      </c>
    </row>
    <row r="12" spans="2:11" x14ac:dyDescent="0.25">
      <c r="E12" s="16"/>
      <c r="F12" s="16" t="s">
        <v>12</v>
      </c>
      <c r="G12" s="16" t="s">
        <v>13</v>
      </c>
      <c r="I12" s="12" t="s">
        <v>14</v>
      </c>
      <c r="J12" s="12">
        <v>1.8739100000000005E-2</v>
      </c>
      <c r="K12" s="12">
        <v>1.84824E-2</v>
      </c>
    </row>
    <row r="13" spans="2:11" x14ac:dyDescent="0.25">
      <c r="E13" s="17" t="s">
        <v>14</v>
      </c>
      <c r="F13" s="17">
        <v>1.8739100000000005E-2</v>
      </c>
      <c r="G13" s="17">
        <v>1.84824E-2</v>
      </c>
      <c r="I13" s="12" t="s">
        <v>15</v>
      </c>
      <c r="J13" s="12">
        <v>2.0979200099999947E-6</v>
      </c>
      <c r="K13" s="12">
        <v>2.6010240750000143E-7</v>
      </c>
    </row>
    <row r="14" spans="2:11" x14ac:dyDescent="0.25">
      <c r="E14" s="17" t="s">
        <v>15</v>
      </c>
      <c r="F14" s="17">
        <v>2.0979200099999947E-6</v>
      </c>
      <c r="G14" s="17">
        <v>2.6010240750000143E-7</v>
      </c>
      <c r="I14" s="12" t="s">
        <v>16</v>
      </c>
      <c r="J14" s="12">
        <v>3</v>
      </c>
      <c r="K14" s="12">
        <v>3</v>
      </c>
    </row>
    <row r="15" spans="2:11" x14ac:dyDescent="0.25">
      <c r="E15" s="17" t="s">
        <v>16</v>
      </c>
      <c r="F15" s="17">
        <v>3</v>
      </c>
      <c r="G15" s="17">
        <v>3</v>
      </c>
      <c r="I15" s="12" t="s">
        <v>22</v>
      </c>
      <c r="J15" s="12">
        <v>0.9910458269314818</v>
      </c>
      <c r="K15" s="12"/>
    </row>
    <row r="16" spans="2:11" x14ac:dyDescent="0.25">
      <c r="E16" s="17" t="s">
        <v>17</v>
      </c>
      <c r="F16" s="17">
        <v>2</v>
      </c>
      <c r="G16" s="17">
        <v>2</v>
      </c>
      <c r="I16" s="12" t="s">
        <v>23</v>
      </c>
      <c r="J16" s="12">
        <v>0</v>
      </c>
      <c r="K16" s="12"/>
    </row>
    <row r="17" spans="5:11" x14ac:dyDescent="0.25">
      <c r="E17" s="17" t="s">
        <v>18</v>
      </c>
      <c r="F17" s="17">
        <v>8.0657462195923095</v>
      </c>
      <c r="G17" s="17"/>
      <c r="I17" s="12" t="s">
        <v>17</v>
      </c>
      <c r="J17" s="12">
        <v>2</v>
      </c>
      <c r="K17" s="12"/>
    </row>
    <row r="18" spans="5:11" x14ac:dyDescent="0.25">
      <c r="E18" s="14" t="s">
        <v>19</v>
      </c>
      <c r="F18" s="14">
        <v>0.11030531583146062</v>
      </c>
      <c r="G18" s="17"/>
      <c r="I18" s="12" t="s">
        <v>24</v>
      </c>
      <c r="J18" s="12">
        <v>0.47027583909492021</v>
      </c>
      <c r="K18" s="12"/>
    </row>
    <row r="19" spans="5:11" ht="15.75" thickBot="1" x14ac:dyDescent="0.3">
      <c r="E19" s="18" t="s">
        <v>20</v>
      </c>
      <c r="F19" s="18">
        <v>18.999999999999996</v>
      </c>
      <c r="G19" s="18"/>
      <c r="I19" s="9" t="s">
        <v>25</v>
      </c>
      <c r="J19" s="9">
        <v>0.34222695352291499</v>
      </c>
      <c r="K19" s="12"/>
    </row>
    <row r="20" spans="5:11" x14ac:dyDescent="0.25">
      <c r="I20" s="12" t="s">
        <v>26</v>
      </c>
      <c r="J20" s="12">
        <v>2.9199855803537269</v>
      </c>
      <c r="K20" s="12"/>
    </row>
    <row r="21" spans="5:11" x14ac:dyDescent="0.25">
      <c r="I21" s="9" t="s">
        <v>27</v>
      </c>
      <c r="J21" s="9">
        <v>0.68445390704583087</v>
      </c>
      <c r="K21" s="12"/>
    </row>
    <row r="22" spans="5:11" ht="15.75" thickBot="1" x14ac:dyDescent="0.3">
      <c r="I22" s="13" t="s">
        <v>28</v>
      </c>
      <c r="J22" s="13">
        <v>4.3026527297494637</v>
      </c>
      <c r="K2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Control 1</vt:lpstr>
      <vt:lpstr>Control 2</vt:lpstr>
      <vt:lpstr>Control 3</vt:lpstr>
      <vt:lpstr>Compressed 1</vt:lpstr>
      <vt:lpstr>Compressed 2</vt:lpstr>
      <vt:lpstr>Compressed 3</vt:lpstr>
      <vt:lpstr>Comparision of Resistivities</vt:lpstr>
      <vt:lpstr>Descriptive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Arss2016</dc:creator>
  <cp:lastModifiedBy>saeedbeigi</cp:lastModifiedBy>
  <dcterms:created xsi:type="dcterms:W3CDTF">2019-11-19T16:31:07Z</dcterms:created>
  <dcterms:modified xsi:type="dcterms:W3CDTF">2020-03-31T06:42:43Z</dcterms:modified>
</cp:coreProperties>
</file>