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st\Downloads\"/>
    </mc:Choice>
  </mc:AlternateContent>
  <xr:revisionPtr revIDLastSave="0" documentId="13_ncr:1_{46AEACCF-1AA1-433F-BCD3-81B8C95DA5FC}" xr6:coauthVersionLast="45" xr6:coauthVersionMax="45" xr10:uidLastSave="{00000000-0000-0000-0000-000000000000}"/>
  <bookViews>
    <workbookView xWindow="-96" yWindow="-96" windowWidth="23232" windowHeight="12552" xr2:uid="{CCD01163-F2B1-43B3-8E1B-80692A584FB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6" i="1" l="1"/>
  <c r="C26" i="1"/>
  <c r="A24" i="1"/>
  <c r="C24" i="1" s="1"/>
  <c r="C23" i="1"/>
  <c r="A14" i="1" l="1"/>
  <c r="C21" i="1"/>
  <c r="A21" i="1"/>
  <c r="C18" i="1"/>
  <c r="C14" i="1"/>
  <c r="C11" i="1"/>
  <c r="G15" i="1"/>
  <c r="C8" i="1"/>
  <c r="A8" i="1"/>
  <c r="A3" i="1"/>
</calcChain>
</file>

<file path=xl/sharedStrings.xml><?xml version="1.0" encoding="utf-8"?>
<sst xmlns="http://schemas.openxmlformats.org/spreadsheetml/2006/main" count="25" uniqueCount="25">
  <si>
    <t>Apparent shear rate</t>
  </si>
  <si>
    <t>Radius/hole (m)</t>
  </si>
  <si>
    <t>DelP=Pf-Pi</t>
  </si>
  <si>
    <t>L/D die</t>
  </si>
  <si>
    <t>Length die (m)</t>
  </si>
  <si>
    <t>MFI</t>
  </si>
  <si>
    <r>
      <t>η</t>
    </r>
    <r>
      <rPr>
        <vertAlign val="subscript"/>
        <sz val="12"/>
        <color theme="1"/>
        <rFont val="Calibri"/>
        <family val="2"/>
      </rPr>
      <t>o</t>
    </r>
  </si>
  <si>
    <t>ẏ</t>
  </si>
  <si>
    <t>Power law</t>
  </si>
  <si>
    <t>k</t>
  </si>
  <si>
    <t>Pressure drop Mpa</t>
  </si>
  <si>
    <r>
      <t xml:space="preserve">Shear stress wall </t>
    </r>
    <r>
      <rPr>
        <sz val="12"/>
        <color theme="1"/>
        <rFont val="Calibri"/>
        <family val="2"/>
      </rPr>
      <t>τ</t>
    </r>
    <r>
      <rPr>
        <vertAlign val="subscript"/>
        <sz val="12"/>
        <color theme="1"/>
        <rFont val="Calibri"/>
        <family val="2"/>
      </rPr>
      <t>w</t>
    </r>
  </si>
  <si>
    <r>
      <t>Area/hole (m</t>
    </r>
    <r>
      <rPr>
        <vertAlign val="superscript"/>
        <sz val="12"/>
        <color theme="1"/>
        <rFont val="Calibri"/>
        <family val="2"/>
        <scheme val="minor"/>
      </rPr>
      <t>2</t>
    </r>
    <r>
      <rPr>
        <sz val="12"/>
        <color theme="1"/>
        <rFont val="Calibri"/>
        <family val="2"/>
        <scheme val="minor"/>
      </rPr>
      <t xml:space="preserve">) </t>
    </r>
  </si>
  <si>
    <r>
      <t>Volume (m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)</t>
    </r>
  </si>
  <si>
    <r>
      <t>Flow rate (m</t>
    </r>
    <r>
      <rPr>
        <vertAlign val="super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/s)</t>
    </r>
  </si>
  <si>
    <r>
      <t xml:space="preserve">Viscosity </t>
    </r>
    <r>
      <rPr>
        <sz val="12"/>
        <color theme="1"/>
        <rFont val="Calibri"/>
        <family val="2"/>
      </rPr>
      <t>η</t>
    </r>
  </si>
  <si>
    <r>
      <t xml:space="preserve">Shear rate wall </t>
    </r>
    <r>
      <rPr>
        <sz val="12"/>
        <color theme="1"/>
        <rFont val="Calibri"/>
        <family val="2"/>
      </rPr>
      <t>ẏ</t>
    </r>
    <r>
      <rPr>
        <vertAlign val="subscript"/>
        <sz val="12"/>
        <color theme="1"/>
        <rFont val="Calibri"/>
        <family val="2"/>
        <scheme val="minor"/>
      </rPr>
      <t>w</t>
    </r>
  </si>
  <si>
    <r>
      <rPr>
        <sz val="12"/>
        <color theme="1"/>
        <rFont val="Calibri"/>
        <family val="2"/>
      </rPr>
      <t>Δ</t>
    </r>
    <r>
      <rPr>
        <sz val="12"/>
        <color theme="1"/>
        <rFont val="Calibri"/>
        <family val="2"/>
        <scheme val="minor"/>
      </rPr>
      <t>P 500 (Mpa)</t>
    </r>
  </si>
  <si>
    <t>El bueno</t>
  </si>
  <si>
    <t>m3/s</t>
  </si>
  <si>
    <t>g/cm3</t>
  </si>
  <si>
    <t>kg/m3</t>
  </si>
  <si>
    <t>kWh</t>
  </si>
  <si>
    <t>Price KWH</t>
  </si>
  <si>
    <t>Energy consumption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</si>
</sst>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vertAlign val="subscript"/>
      <sz val="12"/>
      <color theme="1"/>
      <name val="Calibri"/>
      <family val="2"/>
    </font>
    <font>
      <vertAlign val="superscript"/>
      <sz val="12"/>
      <color theme="1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 vertical="center"/>
    </xf>
    <xf numFmtId="0" fontId="1" fillId="2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142876</xdr:colOff>
      <xdr:row>2</xdr:row>
      <xdr:rowOff>47626</xdr:rowOff>
    </xdr:from>
    <xdr:to>
      <xdr:col>18</xdr:col>
      <xdr:colOff>508140</xdr:colOff>
      <xdr:row>20</xdr:row>
      <xdr:rowOff>196759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2F131DC-AD77-4CF6-9EEE-5A26F0A81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91626" y="476251"/>
          <a:ext cx="6687483" cy="3891506"/>
        </a:xfrm>
        <a:prstGeom prst="rect">
          <a:avLst/>
        </a:prstGeom>
      </xdr:spPr>
    </xdr:pic>
    <xdr:clientData/>
  </xdr:twoCellAnchor>
  <xdr:twoCellAnchor editAs="oneCell">
    <xdr:from>
      <xdr:col>5</xdr:col>
      <xdr:colOff>309563</xdr:colOff>
      <xdr:row>2</xdr:row>
      <xdr:rowOff>95250</xdr:rowOff>
    </xdr:from>
    <xdr:to>
      <xdr:col>10</xdr:col>
      <xdr:colOff>281536</xdr:colOff>
      <xdr:row>11</xdr:row>
      <xdr:rowOff>12152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02BB6A-21A3-49C1-91C1-387298225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072063" y="500063"/>
          <a:ext cx="3924848" cy="1762371"/>
        </a:xfrm>
        <a:prstGeom prst="rect">
          <a:avLst/>
        </a:prstGeom>
      </xdr:spPr>
    </xdr:pic>
    <xdr:clientData/>
  </xdr:twoCellAnchor>
  <xdr:twoCellAnchor editAs="oneCell">
    <xdr:from>
      <xdr:col>8</xdr:col>
      <xdr:colOff>500063</xdr:colOff>
      <xdr:row>11</xdr:row>
      <xdr:rowOff>119062</xdr:rowOff>
    </xdr:from>
    <xdr:to>
      <xdr:col>10</xdr:col>
      <xdr:colOff>300223</xdr:colOff>
      <xdr:row>15</xdr:row>
      <xdr:rowOff>119175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709EC94-E7B9-44E9-A296-A9F7A8BEE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55719" y="2262187"/>
          <a:ext cx="1324160" cy="809738"/>
        </a:xfrm>
        <a:prstGeom prst="rect">
          <a:avLst/>
        </a:prstGeom>
      </xdr:spPr>
    </xdr:pic>
    <xdr:clientData/>
  </xdr:twoCellAnchor>
  <xdr:twoCellAnchor editAs="oneCell">
    <xdr:from>
      <xdr:col>8</xdr:col>
      <xdr:colOff>488157</xdr:colOff>
      <xdr:row>15</xdr:row>
      <xdr:rowOff>59531</xdr:rowOff>
    </xdr:from>
    <xdr:to>
      <xdr:col>10</xdr:col>
      <xdr:colOff>431212</xdr:colOff>
      <xdr:row>19</xdr:row>
      <xdr:rowOff>166820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7F714498-443C-4EA2-962B-D985DFD38C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12907" y="3143250"/>
          <a:ext cx="1467055" cy="9526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3ECA-C1AB-4053-BA87-9853624F0B2B}">
  <dimension ref="A1:S26"/>
  <sheetViews>
    <sheetView tabSelected="1" zoomScale="80" zoomScaleNormal="80" workbookViewId="0">
      <selection activeCell="B9" sqref="B9"/>
    </sheetView>
  </sheetViews>
  <sheetFormatPr defaultColWidth="10.9453125" defaultRowHeight="14.4" x14ac:dyDescent="0.55000000000000004"/>
  <cols>
    <col min="1" max="1" width="20.26171875" customWidth="1"/>
    <col min="2" max="2" width="11.83984375" customWidth="1"/>
    <col min="3" max="3" width="21.26171875" customWidth="1"/>
    <col min="5" max="6" width="11.578125" bestFit="1" customWidth="1"/>
    <col min="7" max="7" width="13.15625" bestFit="1" customWidth="1"/>
    <col min="8" max="8" width="11.578125" bestFit="1" customWidth="1"/>
    <col min="13" max="13" width="6" customWidth="1"/>
    <col min="14" max="14" width="11.578125" bestFit="1" customWidth="1"/>
    <col min="15" max="15" width="13.41796875" customWidth="1"/>
    <col min="16" max="17" width="14.578125" bestFit="1" customWidth="1"/>
    <col min="18" max="19" width="11.578125" bestFit="1" customWidth="1"/>
  </cols>
  <sheetData>
    <row r="1" spans="1:19" ht="18" x14ac:dyDescent="0.6">
      <c r="A1" s="2" t="s">
        <v>12</v>
      </c>
      <c r="B1" s="2"/>
      <c r="C1" s="2" t="s">
        <v>1</v>
      </c>
      <c r="D1" s="2"/>
      <c r="E1" s="2" t="s">
        <v>9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5.6" x14ac:dyDescent="0.6">
      <c r="A2" s="2"/>
      <c r="B2" s="2"/>
      <c r="C2" s="2">
        <v>1.2700000000000001E-3</v>
      </c>
      <c r="D2" s="2"/>
      <c r="E2" s="2">
        <v>4670.1000000000004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5.6" x14ac:dyDescent="0.6">
      <c r="A3" s="2">
        <f>(0.00127^2)*PI()</f>
        <v>5.0670747909749785E-6</v>
      </c>
      <c r="B3" s="2"/>
      <c r="C3" s="2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5.6" x14ac:dyDescent="0.6">
      <c r="A4" s="2"/>
      <c r="B4" s="2"/>
      <c r="C4" s="2">
        <v>3.175E-2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6" x14ac:dyDescent="0.6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6">
      <c r="A6" s="2" t="s">
        <v>13</v>
      </c>
      <c r="B6" s="2"/>
      <c r="C6" s="2" t="s">
        <v>14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5.6" x14ac:dyDescent="0.6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6" x14ac:dyDescent="0.6">
      <c r="A8" s="2">
        <f>A3*0.03175</f>
        <v>1.6087962461345557E-7</v>
      </c>
      <c r="B8" s="3"/>
      <c r="C8" s="2">
        <f>A8/1</f>
        <v>1.6087962461345557E-7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6" x14ac:dyDescent="0.6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6" x14ac:dyDescent="0.6">
      <c r="A10" s="5"/>
      <c r="B10" s="2"/>
      <c r="C10" s="2" t="s">
        <v>0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6" x14ac:dyDescent="0.6">
      <c r="A11" s="5"/>
      <c r="B11" s="2"/>
      <c r="C11" s="2">
        <f>(4*C8)/((0.00127^3)*PI())</f>
        <v>100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6" x14ac:dyDescent="0.6">
      <c r="A12" s="5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6" x14ac:dyDescent="0.6">
      <c r="A13" s="2" t="s">
        <v>15</v>
      </c>
      <c r="B13" s="2"/>
      <c r="C13" s="4" t="s">
        <v>10</v>
      </c>
      <c r="D13" s="2"/>
      <c r="E13" s="2" t="s">
        <v>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6" x14ac:dyDescent="0.6">
      <c r="A14" s="2">
        <f>F18*((C11/G18)^(H18-1))</f>
        <v>425.91879236031338</v>
      </c>
      <c r="B14" s="2"/>
      <c r="C14" s="4">
        <f>((8*E2*(C11^H18))/(PI()*C2^4))*C8/1000000</f>
        <v>6707.372946261472</v>
      </c>
      <c r="D14" s="2"/>
      <c r="E14" s="2"/>
      <c r="F14" s="2"/>
      <c r="G14" s="2" t="s">
        <v>3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6" x14ac:dyDescent="0.6">
      <c r="A15" s="2"/>
      <c r="B15" s="2"/>
      <c r="C15" s="4"/>
      <c r="D15" s="2"/>
      <c r="E15" s="2"/>
      <c r="F15" s="2"/>
      <c r="G15" s="2">
        <f>C4/(2*C2)</f>
        <v>12.5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6" x14ac:dyDescent="0.6">
      <c r="A16" s="2"/>
      <c r="B16" s="2"/>
      <c r="C16" s="4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8" x14ac:dyDescent="0.8">
      <c r="A17" s="2"/>
      <c r="B17" s="2"/>
      <c r="C17" s="4" t="s">
        <v>17</v>
      </c>
      <c r="D17" s="2"/>
      <c r="E17" s="2" t="s">
        <v>5</v>
      </c>
      <c r="F17" s="1" t="s">
        <v>6</v>
      </c>
      <c r="G17" s="1" t="s">
        <v>7</v>
      </c>
      <c r="H17" s="1" t="s">
        <v>8</v>
      </c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6" x14ac:dyDescent="0.6">
      <c r="A18" s="2"/>
      <c r="B18" s="2"/>
      <c r="C18" s="4">
        <f>C14/500</f>
        <v>13.414745892522944</v>
      </c>
      <c r="D18" s="2" t="s">
        <v>18</v>
      </c>
      <c r="E18" s="2">
        <v>2.5</v>
      </c>
      <c r="F18" s="2">
        <v>2900</v>
      </c>
      <c r="G18" s="2">
        <v>2.5</v>
      </c>
      <c r="H18" s="2">
        <v>0.48</v>
      </c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6" x14ac:dyDescent="0.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8" x14ac:dyDescent="0.8">
      <c r="A20" s="2" t="s">
        <v>16</v>
      </c>
      <c r="B20" s="2"/>
      <c r="C20" s="2" t="s">
        <v>11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6" x14ac:dyDescent="0.6">
      <c r="A21" s="2">
        <f>C21/A14</f>
        <v>100</v>
      </c>
      <c r="B21" s="2"/>
      <c r="C21" s="2">
        <f>A14*C11</f>
        <v>42591.879236031338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6" x14ac:dyDescent="0.6"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6" x14ac:dyDescent="0.6">
      <c r="A23">
        <v>0.75</v>
      </c>
      <c r="B23" t="s">
        <v>20</v>
      </c>
      <c r="C23" s="2">
        <f>A23*10000/1000</f>
        <v>7.5</v>
      </c>
      <c r="D23" s="2" t="s">
        <v>21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6" x14ac:dyDescent="0.6">
      <c r="A24" s="2">
        <f>C8</f>
        <v>1.6087962461345557E-7</v>
      </c>
      <c r="B24" s="2" t="s">
        <v>19</v>
      </c>
      <c r="C24">
        <f>A24*C23</f>
        <v>1.2065971846009169E-6</v>
      </c>
    </row>
    <row r="25" spans="1:19" x14ac:dyDescent="0.55000000000000004">
      <c r="A25" t="s">
        <v>24</v>
      </c>
      <c r="C25" t="s">
        <v>23</v>
      </c>
    </row>
    <row r="26" spans="1:19" x14ac:dyDescent="0.55000000000000004">
      <c r="A26">
        <f>A24*500*C18*1000000*8*5*4/1000</f>
        <v>172.65274267791889</v>
      </c>
      <c r="B26" t="s">
        <v>22</v>
      </c>
      <c r="C26">
        <f>2.94*A26</f>
        <v>507.59906347308151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Villalba</dc:creator>
  <cp:lastModifiedBy>constanza alvarez</cp:lastModifiedBy>
  <dcterms:created xsi:type="dcterms:W3CDTF">2020-08-01T17:01:33Z</dcterms:created>
  <dcterms:modified xsi:type="dcterms:W3CDTF">2020-08-03T17:11:28Z</dcterms:modified>
</cp:coreProperties>
</file>