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philipp_rohr_tbz_ch/Documents/Home/TBZ/02_Module/Modul 300/2024/"/>
    </mc:Choice>
  </mc:AlternateContent>
  <xr:revisionPtr revIDLastSave="2" documentId="8_{90187F09-F102-4C7C-AE32-41888417F8E8}" xr6:coauthVersionLast="47" xr6:coauthVersionMax="47" xr10:uidLastSave="{E63E02DC-C4E1-4559-938B-9FA03C23A418}"/>
  <workbookProtection workbookAlgorithmName="SHA-512" workbookHashValue="C/9S3zHTLdN2zSppbrekmirEiJUIDHwSIbipv8t0CXeSrc0IdcEvrLxrohGAzHW+RoJ7bO2VVtt9d709YdxVfA==" workbookSaltValue="X7Ym/rW3+DvnpL9jXEyAWA==" workbookSpinCount="100000" lockStructure="1"/>
  <bookViews>
    <workbookView xWindow="-108" yWindow="-108" windowWidth="46296" windowHeight="25416" xr2:uid="{00000000-000D-0000-FFFF-FFFF00000000}"/>
  </bookViews>
  <sheets>
    <sheet name="Bewertung nach Kompetenz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6" i="1"/>
  <c r="J7" i="1"/>
  <c r="J8" i="1"/>
  <c r="J9" i="1"/>
  <c r="J10" i="1"/>
  <c r="J11" i="1"/>
  <c r="J12" i="1"/>
  <c r="J13" i="1"/>
  <c r="J6" i="1"/>
  <c r="K17" i="1"/>
  <c r="K16" i="1"/>
  <c r="E11" i="1"/>
  <c r="G14" i="1"/>
  <c r="B2" i="1" a="1"/>
  <c r="B2" i="1" s="1"/>
  <c r="E13" i="1"/>
  <c r="E6" i="1"/>
  <c r="E7" i="1"/>
  <c r="E8" i="1"/>
  <c r="E9" i="1"/>
  <c r="E10" i="1"/>
  <c r="E12" i="1"/>
  <c r="J14" i="1" l="1"/>
  <c r="K14" i="1"/>
  <c r="H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tc={FFABAE7A-E58C-4405-A877-A44658A6DD81}</author>
  </authors>
  <commentList>
    <comment ref="C4" authorId="0" shapeId="0" xr:uid="{FFABAE7A-E58C-4405-A877-A44658A6DD81}">
      <text>
        <t>[Threaded comment]
Your version of Excel allows you to read this threaded comment; however, any edits to it will get removed if the file is opened in a newer version of Excel. Learn more: https://go.microsoft.com/fwlink/?linkid=870924
Comment:
    3 P. = Es sind mehr als vier Kriterien erfüllt
2 P. = Es sind drei Kriterien erfüllt
1 P. = Es sind zwei Kriterien erfüllt
0 P. = Nur ein oder kein Kriterium ist erfüllt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<sst xmlns="http://schemas.openxmlformats.org/spreadsheetml/2006/main" count="28" uniqueCount="28">
  <si>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M300 - Selbsteinschätzung und Bewertung nach Kompetenzmatrix</t>
  </si>
  <si>
    <t>Anleitung für das Ausfüllen des Bewertungsrasters: Bitte tragen Sie die Selbsteinschätzung (Punkte) direkt in dieses Excel von der Teams-Aufgabe ein. Danke.</t>
  </si>
  <si>
    <t>Punktevergabe</t>
  </si>
  <si>
    <r>
      <t xml:space="preserve">Kompetenzband
</t>
    </r>
    <r>
      <rPr>
        <i/>
        <sz val="11"/>
        <color theme="1"/>
        <rFont val="Calibri"/>
        <family val="2"/>
        <scheme val="minor"/>
      </rPr>
      <t>Anforderungsbeschreibung für 3 P.</t>
    </r>
  </si>
  <si>
    <t>Punkte
Selbsteinschätzung
P: 0-3</t>
  </si>
  <si>
    <t>Bemerkungen / Begründung Lernender</t>
  </si>
  <si>
    <t>Vergleich Selbsteinschätzung / Bewertung Lehrperson</t>
  </si>
  <si>
    <t>Punkte 
Bewertung Lehrperson
P.: 0-3</t>
  </si>
  <si>
    <t>Bemerkungen / Begründung Lehrperson</t>
  </si>
  <si>
    <t>Note</t>
  </si>
  <si>
    <t>A1</t>
  </si>
  <si>
    <r>
      <t xml:space="preserve">Ermittlung erforderlicher Services
</t>
    </r>
    <r>
      <rPr>
        <sz val="11"/>
        <color theme="1"/>
        <rFont val="Calibri"/>
        <family val="2"/>
        <scheme val="minor"/>
      </rPr>
      <t>- Bedarfserhebung für das Projekt
- technische Anforderungen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Zu berücksichtigende Aspekte: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Effizienz (Rechenleistung / Kosten), Sicherheit (Zugriffskontrollen, Secrets-Management, Verschlüsselung), Skalierbarkeit, Flexibilität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- Theoretisches Verständnis ist erkennbar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(Begründung warum was wie gemacht wird)</t>
    </r>
  </si>
  <si>
    <t>B1</t>
  </si>
  <si>
    <r>
      <t xml:space="preserve">Entwicklung eines Integrationskonzepts
</t>
    </r>
    <r>
      <rPr>
        <sz val="11"/>
        <color theme="1"/>
        <rFont val="Calibri"/>
        <family val="2"/>
        <scheme val="minor"/>
      </rPr>
      <t>Planung - Anforderungen erfassen, Netzwerkdesign entwickeln
Implementierung (Auswahl geeigneter Werkzeuge/Tools, Entwicklung, Testfälle (Unit-Tests, Integrationstests) planen)
Planung für Bereitstellung und Betrieb / Deployment (Monitoring, Wartung und Pflege)</t>
    </r>
  </si>
  <si>
    <t>C1</t>
  </si>
  <si>
    <r>
      <t xml:space="preserve">Konfiguration, Funktionsprüfung und Monitoring von (Cloud-)Services
</t>
    </r>
    <r>
      <rPr>
        <sz val="11"/>
        <color theme="1"/>
        <rFont val="Calibri"/>
        <family val="2"/>
        <scheme val="minor"/>
      </rPr>
      <t>- Datenmigration planen und durchführen
- Änderungen verwalten (Changemanagement)
- Services und Systeme optimieren (z. B. Performance, Ressourcenverbrauch, Security)</t>
    </r>
    <r>
      <rPr>
        <b/>
        <sz val="11"/>
        <color theme="1"/>
        <rFont val="Calibri"/>
        <family val="2"/>
        <scheme val="minor"/>
      </rPr>
      <t xml:space="preserve">
- </t>
    </r>
    <r>
      <rPr>
        <sz val="11"/>
        <color theme="1"/>
        <rFont val="Calibri"/>
        <family val="2"/>
        <scheme val="minor"/>
      </rPr>
      <t>Verwendung von Konfigurationsmanagement (z. B. zentrale Variablen, Secrets-Verwaltung, Umgebungsprofile</t>
    </r>
    <r>
      <rPr>
        <b/>
        <sz val="11"/>
        <color theme="1"/>
        <rFont val="Calibri"/>
        <family val="2"/>
        <scheme val="minor"/>
      </rPr>
      <t>)</t>
    </r>
  </si>
  <si>
    <t>D1</t>
  </si>
  <si>
    <r>
      <t xml:space="preserve">Netzwerkverbindungen konfigurieren und testen
</t>
    </r>
    <r>
      <rPr>
        <sz val="11"/>
        <color theme="1"/>
        <rFont val="Calibri"/>
        <family val="2"/>
        <scheme val="minor"/>
      </rPr>
      <t>- Netzwerkverbindungen gemäss Dokumentation konfigurieren
- Konnektivität testen und dokumentieren</t>
    </r>
  </si>
  <si>
    <t>E1</t>
  </si>
  <si>
    <r>
      <t xml:space="preserve">Integration verschiedener Services und Plattformen
</t>
    </r>
    <r>
      <rPr>
        <sz val="11"/>
        <color theme="1"/>
        <rFont val="Calibri"/>
        <family val="2"/>
        <scheme val="minor"/>
      </rPr>
      <t>- Einsatz von Orchestrierung und Microservices
- Trennung (Kapselung) von verschiedenen Services / Funktionalitäten (API / Schnittstellen)
- Automatisierung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der Bereitstellung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(CI/CD)</t>
    </r>
  </si>
  <si>
    <t>E2</t>
  </si>
  <si>
    <r>
      <t xml:space="preserve">Betrieb und Überwachung von Services
</t>
    </r>
    <r>
      <rPr>
        <sz val="11"/>
        <color theme="1"/>
        <rFont val="Calibri"/>
        <family val="2"/>
        <scheme val="minor"/>
      </rPr>
      <t>- Überwachung des Betriebszustands (Monitoring, Metriken, Logging)
- Implementierung von Alarmierung / Benachrichtigungen
- Vorkehrungen für Wartung, Updates und Verfügbarkeit
- Geplante Skalierung bei Lastanstieg (optional)
- Backup- und Wiederherstellungskonzepte (wo sinnvoll)</t>
    </r>
  </si>
  <si>
    <t>F1</t>
  </si>
  <si>
    <r>
      <t xml:space="preserve">Fehleranalyse und Protokollierung
</t>
    </r>
    <r>
      <rPr>
        <sz val="11"/>
        <color theme="1"/>
        <rFont val="Calibri"/>
        <family val="2"/>
        <scheme val="minor"/>
      </rPr>
      <t>- Fehler systematisch dokumentieren (Kategorisierung, Priorisierung)
- Fehleranalyse anhand von Logfiles, Systemausgaben, Umgebungsinformationen)</t>
    </r>
  </si>
  <si>
    <t>I1</t>
  </si>
  <si>
    <r>
      <t xml:space="preserve">Dokumentation des Gesamtsystems
</t>
    </r>
    <r>
      <rPr>
        <sz val="11"/>
        <color theme="1"/>
        <rFont val="Calibri"/>
        <family val="2"/>
        <scheme val="minor"/>
      </rPr>
      <t>- Visualisierung des Gesamtsystems (Datenfluss, technologische Aspekte, Securityaspekte)
- Beschreibung der Funktionalität
- Netzwerkdiagramm
- Prozessvisualisierung (Flussdiagramm, Programmablaufplan, Struktogramm für Automatisierung)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- Rollenkonzept dokumentieren</t>
    </r>
  </si>
  <si>
    <t>Max.-Punkte</t>
  </si>
  <si>
    <t>Max.-Punkte für Note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</si>
</sst>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1"/>
      <name val="Comic Sans MS"/>
      <family val="4"/>
    </font>
    <font>
      <sz val="9"/>
      <name val="Helvetica Neue"/>
    </font>
    <font>
      <sz val="9"/>
      <color theme="1"/>
      <name val="Comic Sans MS"/>
      <family val="4"/>
    </font>
    <font>
      <b/>
      <sz val="14"/>
      <name val="Helvetica Neue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CAE9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0" fillId="0" borderId="0" xfId="0" applyFont="1" applyAlignment="1">
      <alignment wrapText="1"/>
    </xf>
    <xf numFmtId="0" fontId="20" fillId="0" borderId="11" xfId="0" applyFont="1" applyBorder="1" applyAlignment="1">
      <alignment horizontal="left" vertical="center" wrapText="1"/>
    </xf>
    <xf numFmtId="0" fontId="18" fillId="37" borderId="11" xfId="0" applyFont="1" applyFill="1" applyBorder="1" applyAlignment="1">
      <alignment horizontal="center" vertical="center"/>
    </xf>
    <xf numFmtId="0" fontId="20" fillId="0" borderId="11" xfId="0" applyFont="1" applyBorder="1" applyAlignment="1">
      <alignment wrapText="1"/>
    </xf>
    <xf numFmtId="49" fontId="20" fillId="0" borderId="0" xfId="0" applyNumberFormat="1" applyFont="1" applyAlignment="1">
      <alignment horizontal="left" vertical="center" wrapText="1"/>
    </xf>
    <xf numFmtId="49" fontId="21" fillId="36" borderId="0" xfId="0" applyNumberFormat="1" applyFont="1" applyFill="1" applyAlignment="1">
      <alignment horizontal="center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0" fontId="0" fillId="35" borderId="14" xfId="0" applyFill="1" applyBorder="1"/>
    <xf numFmtId="0" fontId="0" fillId="35" borderId="16" xfId="0" applyFill="1" applyBorder="1"/>
    <xf numFmtId="0" fontId="18" fillId="0" borderId="13" xfId="0" applyFont="1" applyBorder="1" applyAlignment="1">
      <alignment horizontal="center"/>
    </xf>
    <xf numFmtId="49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/>
    </xf>
    <xf numFmtId="0" fontId="18" fillId="35" borderId="15" xfId="0" applyFont="1" applyFill="1" applyBorder="1" applyAlignment="1">
      <alignment horizontal="center" vertical="center"/>
    </xf>
    <xf numFmtId="0" fontId="22" fillId="33" borderId="11" xfId="0" applyFont="1" applyFill="1" applyBorder="1" applyAlignment="1" applyProtection="1">
      <alignment horizontal="center" vertical="center"/>
      <protection locked="0"/>
    </xf>
    <xf numFmtId="49" fontId="23" fillId="34" borderId="11" xfId="0" applyNumberFormat="1" applyFont="1" applyFill="1" applyBorder="1" applyAlignment="1">
      <alignment horizontal="left" vertical="center" wrapText="1"/>
    </xf>
    <xf numFmtId="49" fontId="24" fillId="33" borderId="0" xfId="0" applyNumberFormat="1" applyFont="1" applyFill="1" applyAlignment="1" applyProtection="1">
      <alignment horizontal="left" vertical="center" wrapText="1"/>
      <protection locked="0"/>
    </xf>
    <xf numFmtId="0" fontId="25" fillId="34" borderId="0" xfId="0" applyFont="1" applyFill="1" applyAlignment="1">
      <alignment horizontal="center" vertical="center"/>
    </xf>
    <xf numFmtId="49" fontId="16" fillId="39" borderId="1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16" fillId="35" borderId="10" xfId="0" applyFont="1" applyFill="1" applyBorder="1" applyAlignment="1">
      <alignment horizontal="right" vertical="center"/>
    </xf>
    <xf numFmtId="49" fontId="16" fillId="40" borderId="1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/>
    <xf numFmtId="49" fontId="16" fillId="40" borderId="12" xfId="0" applyNumberFormat="1" applyFont="1" applyFill="1" applyBorder="1" applyAlignment="1">
      <alignment vertical="top" wrapText="1"/>
    </xf>
    <xf numFmtId="0" fontId="0" fillId="38" borderId="0" xfId="0" applyFill="1"/>
    <xf numFmtId="0" fontId="28" fillId="0" borderId="0" xfId="0" applyFont="1" applyAlignment="1">
      <alignment wrapText="1"/>
    </xf>
    <xf numFmtId="0" fontId="28" fillId="0" borderId="0" xfId="0" applyFont="1"/>
    <xf numFmtId="0" fontId="29" fillId="0" borderId="0" xfId="0" applyFont="1" applyAlignment="1">
      <alignment horizontal="left" vertical="center"/>
    </xf>
    <xf numFmtId="49" fontId="18" fillId="0" borderId="18" xfId="0" applyNumberFormat="1" applyFont="1" applyBorder="1" applyAlignment="1">
      <alignment wrapText="1"/>
    </xf>
    <xf numFmtId="49" fontId="18" fillId="0" borderId="18" xfId="0" applyNumberFormat="1" applyFont="1" applyBorder="1" applyAlignment="1">
      <alignment horizontal="left" vertical="center"/>
    </xf>
    <xf numFmtId="0" fontId="18" fillId="0" borderId="18" xfId="0" applyFont="1" applyBorder="1"/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27" fillId="38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49" fontId="28" fillId="0" borderId="0" xfId="0" applyNumberFormat="1" applyFont="1" applyAlignment="1">
      <alignment horizontal="left" vertical="top" wrapText="1"/>
    </xf>
    <xf numFmtId="0" fontId="2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Helvetica Neue"/>
        <scheme val="none"/>
      </font>
      <numFmt numFmtId="30" formatCode="@"/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4"/>
        <color auto="1"/>
        <name val="Helvetica Neue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outline="0"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mic Sans MS"/>
        <family val="4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border outline="0">
        <left style="thin">
          <color auto="1"/>
        </left>
      </border>
      <protection locked="0" hidden="0"/>
    </dxf>
    <dxf>
      <font>
        <b/>
        <strike val="0"/>
        <outline val="0"/>
        <shadow val="0"/>
        <u val="none"/>
        <vertAlign val="baseline"/>
        <sz val="14"/>
        <color theme="1"/>
        <name val="Comic Sans MS"/>
        <family val="4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0" hidden="0"/>
    </dxf>
    <dxf>
      <numFmt numFmtId="30" formatCode="@"/>
      <alignment horizontal="general" vertical="bottom" textRotation="0" wrapText="1" indent="0" justifyLastLine="0" shrinkToFit="0" readingOrder="0"/>
      <border outline="0">
        <right style="thin">
          <color auto="1"/>
        </right>
      </border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CAE9E"/>
      <color rgb="FFFB8F79"/>
      <color rgb="FFFF9966"/>
      <color rgb="FFFF7C8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1191299</xdr:colOff>
      <xdr:row>4</xdr:row>
      <xdr:rowOff>35612</xdr:rowOff>
    </xdr:from>
    <xdr:to>
      <xdr:col>1</xdr:col>
      <xdr:colOff>2180433</xdr:colOff>
      <xdr:row>4</xdr:row>
      <xdr:rowOff>355280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E8C51CD-1D30-D5DE-F6F6-20D29330E3D2}"/>
            </a:ext>
          </a:extLst>
        </xdr:cNvPr>
        <xdr:cNvGrpSpPr/>
      </xdr:nvGrpSpPr>
      <xdr:grpSpPr>
        <a:xfrm>
          <a:off x="1534199" y="1054787"/>
          <a:ext cx="989134" cy="319668"/>
          <a:chOff x="1514428" y="1034607"/>
          <a:chExt cx="989134" cy="31966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87B50C5D-588D-D1BE-1091-744DEC217FFC}"/>
              </a:ext>
            </a:extLst>
          </xdr:cNvPr>
          <xdr:cNvSpPr>
            <a:spLocks noChangeAspect="1"/>
          </xdr:cNvSpPr>
        </xdr:nvSpPr>
        <xdr:spPr>
          <a:xfrm>
            <a:off x="1514428" y="1034607"/>
            <a:ext cx="989134" cy="153866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600" b="1"/>
              <a:t>Dokumentieren / Planen</a:t>
            </a:r>
          </a:p>
          <a:p>
            <a:pPr algn="ctr"/>
            <a:endParaRPr lang="en-US" sz="6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BB46B57-3332-477E-B9B6-2760C962FABA}"/>
              </a:ext>
            </a:extLst>
          </xdr:cNvPr>
          <xdr:cNvSpPr>
            <a:spLocks noChangeAspect="1"/>
          </xdr:cNvSpPr>
        </xdr:nvSpPr>
        <xdr:spPr>
          <a:xfrm>
            <a:off x="1514428" y="1216528"/>
            <a:ext cx="987670" cy="137747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600" b="1"/>
              <a:t>Realisieren / Umsetzen</a:t>
            </a:r>
          </a:p>
        </xdr:txBody>
      </xdr:sp>
    </xdr:grp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wertungsansicht" id="{25015B0D-7AA0-4A7D-87C5-ABE44EE7AA81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Rohr Philipp" id="{71A28FF1-63CD-4F9C-B032-FD333215FCF5}" userId="S::philipp.rohr@tbz.ch::1b52d861-041b-4055-8e43-fc51b1a9ff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G13" totalsRowShown="0">
  <tableColumns count="6">
    <tableColumn id="1" xr3:uid="{00000000-0010-0000-0000-000001000000}" name="Kompetenzband_x000a__x000a_Anforderungsbeschreibung für 3 P." dataDxfId="5"/>
    <tableColumn id="2" xr3:uid="{00000000-0010-0000-0000-000002000000}" name="Punkte_x000a_Selbsteinschätzung_x000a_P: 0-3" dataDxfId="4"/>
    <tableColumn id="6" xr3:uid="{00000000-0010-0000-0000-000006000000}" name="Bemerkungen / Begründung Lernender" dataDxfId="3"/>
    <tableColumn id="3" xr3:uid="{3CB9400D-3980-4923-A67E-071F9450C272}" name="Vergleich Selbsteinschätzung / Bewertung Lehrperson" dataDxfId="2">
      <calculatedColumnFormula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calculatedColumnFormula>
    </tableColumn>
    <tableColumn id="4" xr3:uid="{00000000-0010-0000-0000-000004000000}" name="Punkte _x000a_Bewertung Lehrperson_x000a_P.: 0-3" dataDxfId="1"/>
    <tableColumn id="5" xr3:uid="{00000000-0010-0000-0000-000005000000}" name="Bemerkungen / Begründung Lehrper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3-02-27T13:28:23.80" personId="{71A28FF1-63CD-4F9C-B032-FD333215FCF5}" id="{FFABAE7A-E58C-4405-A877-A44658A6DD81}">
    <text>3 P. = Es sind mehr als vier Kriterien erfüllt
2 P. = Es sind drei Kriterien erfüllt
1 P. = Es sind zwei Kriterien erfüllt
0 P. = Nur ein oder kein Kriterium ist erfüllt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9/04/relationships/namedSheetView" Target="../namedSheetViews/namedSheetView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"/>
  <sheetViews>
    <sheetView showGridLines="0" showRowColHeaders="0" tabSelected="1" zoomScale="115" zoomScaleNormal="115" workbookViewId="0">
      <pane ySplit="5" topLeftCell="A8" activePane="bottomLeft" state="frozen"/>
      <selection pane="bottomLeft" activeCell="D11" sqref="D11"/>
    </sheetView>
  </sheetViews>
  <sheetFormatPr defaultColWidth="0" defaultRowHeight="14.45" zeroHeight="1"/>
  <cols>
    <col min="1" max="1" width="5.140625" style="22" customWidth="1"/>
    <col min="2" max="2" width="32.85546875" style="1" customWidth="1"/>
    <col min="3" max="3" width="12.7109375" customWidth="1"/>
    <col min="4" max="4" width="34.140625" style="2" customWidth="1"/>
    <col min="5" max="5" width="14.28515625" customWidth="1"/>
    <col min="6" max="6" width="12" customWidth="1"/>
    <col min="7" max="7" width="27.7109375" customWidth="1"/>
    <col min="8" max="8" width="10.28515625" style="2" customWidth="1"/>
    <col min="9" max="9" width="3.42578125" customWidth="1"/>
    <col min="10" max="13" width="0" hidden="1" customWidth="1"/>
    <col min="14" max="16384" width="9.140625" hidden="1"/>
  </cols>
  <sheetData>
    <row r="1" spans="1:11" ht="22.5" customHeight="1">
      <c r="B1" s="40" t="s">
        <v>0</v>
      </c>
      <c r="C1" s="41"/>
      <c r="D1" s="41"/>
      <c r="E1" s="41"/>
      <c r="F1" s="41"/>
      <c r="G1" s="41"/>
      <c r="H1" s="41"/>
    </row>
    <row r="2" spans="1:11" ht="22.5" customHeight="1">
      <c r="B2" s="31" t="str" cm="1">
        <f t="array" aca="1" ref="B2" ca="1">IFERROR(LEFT(CELL("filename"),FIND("[",CELL("filename"))-1),"")</f>
        <v/>
      </c>
      <c r="C2" s="30"/>
      <c r="D2" s="30"/>
      <c r="E2" s="30"/>
      <c r="F2" s="30"/>
      <c r="G2" s="30"/>
      <c r="H2" s="29"/>
    </row>
    <row r="3" spans="1:11" ht="21" customHeight="1">
      <c r="B3" s="37" t="s">
        <v>1</v>
      </c>
      <c r="C3" s="38"/>
      <c r="D3" s="38"/>
      <c r="E3" s="39"/>
      <c r="F3" s="39"/>
      <c r="G3" s="39"/>
      <c r="H3" s="39"/>
    </row>
    <row r="4" spans="1:11">
      <c r="C4" s="28" t="s">
        <v>2</v>
      </c>
      <c r="G4" s="2"/>
      <c r="H4"/>
    </row>
    <row r="5" spans="1:11" ht="43.15">
      <c r="B5" s="3" t="s">
        <v>3</v>
      </c>
      <c r="C5" s="7" t="s">
        <v>4</v>
      </c>
      <c r="D5" s="8" t="s">
        <v>5</v>
      </c>
      <c r="E5" s="5" t="s">
        <v>6</v>
      </c>
      <c r="F5" s="4" t="s">
        <v>7</v>
      </c>
      <c r="G5" s="10" t="s">
        <v>8</v>
      </c>
      <c r="H5" s="9" t="s">
        <v>9</v>
      </c>
    </row>
    <row r="6" spans="1:11" ht="169.15" customHeight="1">
      <c r="A6" s="23" t="s">
        <v>10</v>
      </c>
      <c r="B6" s="27" t="s">
        <v>11</v>
      </c>
      <c r="C6" s="17"/>
      <c r="D6" s="19"/>
      <c r="E6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6" s="20"/>
      <c r="G6" s="18"/>
      <c r="H6" s="11"/>
      <c r="J6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6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7" spans="1:11" ht="166.15" customHeight="1">
      <c r="A7" s="23" t="s">
        <v>12</v>
      </c>
      <c r="B7" s="24" t="s">
        <v>13</v>
      </c>
      <c r="C7" s="17"/>
      <c r="D7" s="19"/>
      <c r="E7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7" s="20"/>
      <c r="G7" s="18"/>
      <c r="H7" s="12"/>
      <c r="J7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7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8" spans="1:11" ht="208.15" customHeight="1">
      <c r="A8" s="23" t="s">
        <v>14</v>
      </c>
      <c r="B8" s="21" t="s">
        <v>15</v>
      </c>
      <c r="C8" s="17"/>
      <c r="D8" s="19"/>
      <c r="E8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8" s="20"/>
      <c r="G8" s="18"/>
      <c r="H8" s="12"/>
      <c r="J8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8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9" spans="1:11" ht="94.15" customHeight="1">
      <c r="A9" s="23" t="s">
        <v>16</v>
      </c>
      <c r="B9" s="21" t="s">
        <v>17</v>
      </c>
      <c r="C9" s="17"/>
      <c r="D9" s="19"/>
      <c r="E9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9" s="20"/>
      <c r="G9" s="18"/>
      <c r="H9" s="12"/>
      <c r="J9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9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10" spans="1:11" ht="134.44999999999999" customHeight="1">
      <c r="A10" s="23" t="s">
        <v>18</v>
      </c>
      <c r="B10" s="21" t="s">
        <v>19</v>
      </c>
      <c r="C10" s="17"/>
      <c r="D10" s="19"/>
      <c r="E10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10" s="20"/>
      <c r="G10" s="18"/>
      <c r="H10" s="12"/>
      <c r="J10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10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11" spans="1:11" ht="190.9" customHeight="1">
      <c r="A11" s="23" t="s">
        <v>20</v>
      </c>
      <c r="B11" s="21" t="s">
        <v>21</v>
      </c>
      <c r="C11" s="17"/>
      <c r="D11" s="19"/>
      <c r="E11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11" s="20"/>
      <c r="G11" s="18"/>
      <c r="H11" s="12"/>
      <c r="J11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11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12" spans="1:11" ht="97.9" customHeight="1">
      <c r="A12" s="23" t="s">
        <v>22</v>
      </c>
      <c r="B12" s="21" t="s">
        <v>23</v>
      </c>
      <c r="C12" s="17"/>
      <c r="D12" s="19"/>
      <c r="E12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12" s="20"/>
      <c r="G12" s="18"/>
      <c r="H12" s="12"/>
      <c r="J12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12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13" spans="1:11" ht="165" customHeight="1" thickBot="1">
      <c r="A13" s="23" t="s">
        <v>24</v>
      </c>
      <c r="B13" s="24" t="s">
        <v>25</v>
      </c>
      <c r="C13" s="17"/>
      <c r="D13" s="19"/>
      <c r="E13" s="6" t="str">
        <f>IF(Table1[[#This Row],[Punkte 
Bewertung Lehrperson
P.: 0-3]]="","",IF(Table1[[#This Row],[Punkte 
Bewertung Lehrperson
P.: 0-3]]=Table1[[#This Row],[Punkte
Selbsteinschätzung
P: 0-3]],2,IF(Table1[[#This Row],[Punkte 
Bewertung Lehrperson
P.: 0-3]]&gt;Table1[[#This Row],[Punkte
Selbsteinschätzung
P: 0-3]],3,1)))</f>
        <v/>
      </c>
      <c r="F13" s="20"/>
      <c r="G13" s="18"/>
      <c r="H13" s="12"/>
      <c r="J13">
        <f>IF(Table1[[#This Row],[Punkte
Selbsteinschätzung
P: 0-3]]=1,Table1[[#This Row],[Punkte
Selbsteinschätzung
P: 0-3]]+0.5,IF(Table1[[#This Row],[Punkte
Selbsteinschätzung
P: 0-3]]=2,Table1[[#This Row],[Punkte
Selbsteinschätzung
P: 0-3]]+0.25,Table1[[#This Row],[Punkte
Selbsteinschätzung
P: 0-3]]))</f>
        <v>0</v>
      </c>
      <c r="K13">
        <f>IF(Table1[[#This Row],[Punkte 
Bewertung Lehrperson
P.: 0-3]]=1,Table1[[#This Row],[Punkte 
Bewertung Lehrperson
P.: 0-3]]+0.5,IF(Table1[[#This Row],[Punkte 
Bewertung Lehrperson
P.: 0-3]]=2,Table1[[#This Row],[Punkte 
Bewertung Lehrperson
P.: 0-3]]+0.25,Table1[[#This Row],[Punkte 
Bewertung Lehrperson
P.: 0-3]]))</f>
        <v>0</v>
      </c>
    </row>
    <row r="14" spans="1:11" ht="16.149999999999999" thickBot="1">
      <c r="B14" s="32"/>
      <c r="C14" s="36"/>
      <c r="D14" s="33"/>
      <c r="E14" s="34"/>
      <c r="F14" s="35"/>
      <c r="G14" s="16" t="str">
        <f>_xlfn.CONCAT(K17," P. für Note 6")</f>
        <v>24 P. für Note 6</v>
      </c>
      <c r="H14" s="13">
        <f>IF(K14=0,IF(J14&lt;K17,ROUND(J14*5/K17+1,1),6),IF(K14&lt;K17,ROUND(K14*5/K17+1,1),6))</f>
        <v>1</v>
      </c>
      <c r="J14">
        <f>SUM(J6:J13)</f>
        <v>0</v>
      </c>
      <c r="K14">
        <f>SUM(K6:K13)</f>
        <v>0</v>
      </c>
    </row>
    <row r="15" spans="1:11" ht="22.15" customHeight="1">
      <c r="G15" s="26"/>
      <c r="H15" s="25"/>
    </row>
    <row r="16" spans="1:11" ht="28.9" hidden="1">
      <c r="J16" s="14" t="s">
        <v>26</v>
      </c>
      <c r="K16" s="15">
        <f>(COUNTA(A5:A13)*3)</f>
        <v>24</v>
      </c>
    </row>
    <row r="17" spans="10:11" ht="15" hidden="1" customHeight="1">
      <c r="J17" s="14" t="s">
        <v>27</v>
      </c>
      <c r="K17" s="15">
        <f>(COUNTA(A6:A14)*3)</f>
        <v>24</v>
      </c>
    </row>
    <row r="18" spans="10:11" ht="15" hidden="1" customHeight="1"/>
  </sheetData>
  <sheetProtection algorithmName="SHA-512" hashValue="yu1MhoOIM/Zyq+UfH8k6MGZDZ8e8vGfJt2OG2hxwJxvmHnKs08QQUyIELlAP8bef3g+zBBmK7RtzbsUF2BNf9A==" saltValue="LfnifqRZM97aHcnvcUAEig==" spinCount="100000" sheet="1" objects="1" scenarios="1" insertHyperlinks="0" selectLockedCells="1"/>
  <mergeCells count="2">
    <mergeCell ref="B3:H3"/>
    <mergeCell ref="B1:H1"/>
  </mergeCells>
  <phoneticPr fontId="19" type="noConversion"/>
  <conditionalFormatting sqref="H14">
    <cfRule type="expression" dxfId="7" priority="8">
      <formula>$F$14&gt;1</formula>
    </cfRule>
    <cfRule type="expression" dxfId="6" priority="9">
      <formula>$C$14&gt;1</formula>
    </cfRule>
  </conditionalFormatting>
  <dataValidations count="3">
    <dataValidation allowBlank="1" showInputMessage="1" showErrorMessage="1" errorTitle="Punkte-Eingabe" error="Bitte geben Sie bei der Selbsteinschätzung nur die Werte von 0 bsi 4 ein." sqref="D6:D13" xr:uid="{6F023314-83CD-49D7-8667-39C528A31AB7}"/>
    <dataValidation type="whole" allowBlank="1" showErrorMessage="1" errorTitle="Ungültiger Punktewert" error="Es sind nur Punktewerte von 1-3 zulässig " sqref="C6:C13" xr:uid="{8E34B245-F7EC-4168-BCD1-BF3F51F7964D}">
      <formula1>0</formula1>
      <formula2>3</formula2>
    </dataValidation>
    <dataValidation type="custom" allowBlank="1" showInputMessage="1" showErrorMessage="1" sqref="F6:F13" xr:uid="{22BABC68-F9CA-4388-9B02-3F6A9B076F8D}">
      <formula1>AND(MOD(F6,0.5)=0, F6&gt;=1, F6&lt;=4)</formula1>
    </dataValidation>
  </dataValidations>
  <pageMargins left="0.7" right="0.7" top="0.75" bottom="0.75" header="0.3" footer="0.3"/>
  <pageSetup paperSize="9" orientation="portrait" horizontalDpi="4294967293" verticalDpi="1200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A666719E-4116-4DD1-BBB9-284A2F6159BE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Arrows" iconId="0"/>
              <x14:cfIcon iconSet="3Symbols2" iconId="2"/>
              <x14:cfIcon iconSet="3Arrows" iconId="2"/>
            </x14:iconSet>
          </x14:cfRule>
          <xm:sqref>E6:E13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d98b4ea-ee65-456c-a4f8-0ea879725b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975DE74BB1D1429D9E4F2B644B3B23" ma:contentTypeVersion="4" ma:contentTypeDescription="Ein neues Dokument erstellen." ma:contentTypeScope="" ma:versionID="bbbb7e726ad836512eb1aef6a56b2e8f">
  <xsd:schema xmlns:xsd="http://www.w3.org/2001/XMLSchema" xmlns:xs="http://www.w3.org/2001/XMLSchema" xmlns:p="http://schemas.microsoft.com/office/2006/metadata/properties" xmlns:ns2="9d98b4ea-ee65-456c-a4f8-0ea879725b24" targetNamespace="http://schemas.microsoft.com/office/2006/metadata/properties" ma:root="true" ma:fieldsID="1436edf80a36e65b11eb65ad31eb6ef0" ns2:_="">
    <xsd:import namespace="9d98b4ea-ee65-456c-a4f8-0ea879725b2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8b4ea-ee65-456c-a4f8-0ea879725b2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C88061-89EB-4B2A-86EF-F4D06CD28E61}"/>
</file>

<file path=customXml/itemProps2.xml><?xml version="1.0" encoding="utf-8"?>
<ds:datastoreItem xmlns:ds="http://schemas.openxmlformats.org/officeDocument/2006/customXml" ds:itemID="{1975346D-1BEC-478D-8DAF-EEE5E87C2B18}"/>
</file>

<file path=customXml/itemProps3.xml><?xml version="1.0" encoding="utf-8"?>
<ds:datastoreItem xmlns:ds="http://schemas.openxmlformats.org/officeDocument/2006/customXml" ds:itemID="{BC4F0A1C-DC92-4C24-868A-C24D61465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Rohr TE</dc:creator>
  <cp:keywords/>
  <dc:description/>
  <cp:lastModifiedBy>Saminskij Lev</cp:lastModifiedBy>
  <cp:revision/>
  <dcterms:created xsi:type="dcterms:W3CDTF">2023-02-21T10:39:57Z</dcterms:created>
  <dcterms:modified xsi:type="dcterms:W3CDTF">2025-07-01T12:36:42Z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0x01010066975DE74BB1D1429D9E4F2B644B3B23</vt:lpwstr>
  </property>
  <property fmtid="{D5CDD505-2E9C-101B-9397-08002B2CF9AE}" pid="3" name="Order">
    <vt:r8>4131000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_CopySource">
    <vt:lpwstr>https://tbzedu-my.sharepoint.com/personal/philipp_rohr_tbz_ch/Documents/Home/TBZ/02_Module/Modul 300/2024/M300-Bewertungsraster-Protected.xlsx</vt:lpwstr>
  </property>
</Properties>
</file>