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by\OneDrive\ドキュメント\"/>
    </mc:Choice>
  </mc:AlternateContent>
  <xr:revisionPtr revIDLastSave="0" documentId="13_ncr:1_{674EC591-320C-481B-9526-EF1FF2CB317A}" xr6:coauthVersionLast="47" xr6:coauthVersionMax="47" xr10:uidLastSave="{00000000-0000-0000-0000-000000000000}"/>
  <bookViews>
    <workbookView xWindow="-108" yWindow="-108" windowWidth="23256" windowHeight="13896" activeTab="1" xr2:uid="{7FD84851-7DBF-4461-95E7-4122FF83128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2" l="1"/>
  <c r="G26" i="2"/>
  <c r="F26" i="2"/>
  <c r="E26" i="2"/>
  <c r="B28" i="2"/>
  <c r="B27" i="2"/>
  <c r="B26" i="2"/>
  <c r="A26" i="2"/>
  <c r="K19" i="2"/>
  <c r="I20" i="2"/>
  <c r="G22" i="2"/>
  <c r="G21" i="2"/>
  <c r="G20" i="2"/>
  <c r="A8" i="2"/>
  <c r="F13" i="2"/>
  <c r="G4" i="2"/>
  <c r="E4" i="2"/>
  <c r="A21" i="1"/>
  <c r="C14" i="1" s="1"/>
  <c r="E14" i="1" s="1"/>
  <c r="C7" i="1"/>
  <c r="D7" i="1"/>
  <c r="E7" i="1"/>
  <c r="F7" i="1"/>
  <c r="G7" i="1"/>
  <c r="H7" i="1"/>
  <c r="I7" i="1"/>
  <c r="B6" i="1"/>
  <c r="B5" i="1"/>
  <c r="B7" i="1" s="1"/>
  <c r="C19" i="1" l="1"/>
  <c r="E19" i="1" s="1"/>
  <c r="C13" i="1"/>
  <c r="E13" i="1" s="1"/>
  <c r="C17" i="1"/>
  <c r="E17" i="1" s="1"/>
  <c r="C18" i="1"/>
  <c r="E18" i="1" s="1"/>
  <c r="C16" i="1"/>
  <c r="E16" i="1" s="1"/>
  <c r="C15" i="1"/>
  <c r="E15" i="1" s="1"/>
  <c r="C12" i="1"/>
  <c r="E12" i="1" s="1"/>
  <c r="E21" i="1" s="1"/>
  <c r="F21" i="1" s="1"/>
  <c r="H21" i="1" s="1"/>
</calcChain>
</file>

<file path=xl/sharedStrings.xml><?xml version="1.0" encoding="utf-8"?>
<sst xmlns="http://schemas.openxmlformats.org/spreadsheetml/2006/main" count="33" uniqueCount="26">
  <si>
    <t>OWN clubs</t>
  </si>
  <si>
    <t>New Clubs</t>
  </si>
  <si>
    <t xml:space="preserve">xbar_d </t>
  </si>
  <si>
    <t>sd</t>
  </si>
  <si>
    <t>x</t>
  </si>
  <si>
    <t>x-xbar</t>
  </si>
  <si>
    <t>x-bar^2</t>
  </si>
  <si>
    <t>x - xbar</t>
  </si>
  <si>
    <t>total</t>
  </si>
  <si>
    <t xml:space="preserve">(x -xbar)^2 </t>
  </si>
  <si>
    <t>square root of f20</t>
  </si>
  <si>
    <t>s = 2.16712</t>
  </si>
  <si>
    <t>group</t>
  </si>
  <si>
    <t>group size</t>
  </si>
  <si>
    <t>mean weight</t>
  </si>
  <si>
    <t>kuwaiti men</t>
  </si>
  <si>
    <t>swedish men</t>
  </si>
  <si>
    <t>se</t>
  </si>
  <si>
    <t>subject</t>
  </si>
  <si>
    <t>before</t>
  </si>
  <si>
    <t>after</t>
  </si>
  <si>
    <t>sample mean</t>
  </si>
  <si>
    <t>x1</t>
  </si>
  <si>
    <t>x2</t>
  </si>
  <si>
    <t>sd2</t>
  </si>
  <si>
    <t>sd1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</si>
</sst>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3032-FF8A-4050-92BB-13382DE9DE82}">
  <dimension ref="A1:I23"/>
  <sheetViews>
    <sheetView zoomScale="113" workbookViewId="0">
      <selection activeCell="C12" sqref="C12"/>
    </sheetView>
  </sheetViews>
  <sheetFormatPr defaultRowHeight="14.4" x14ac:dyDescent="0.3"/>
  <sheetData>
    <row r="1" spans="1:9" x14ac:dyDescent="0.3">
      <c r="A1" t="s">
        <v>0</v>
      </c>
      <c r="B1">
        <v>77</v>
      </c>
      <c r="C1">
        <v>80</v>
      </c>
      <c r="D1">
        <v>69</v>
      </c>
      <c r="E1">
        <v>73</v>
      </c>
      <c r="F1">
        <v>73</v>
      </c>
      <c r="G1">
        <v>72</v>
      </c>
      <c r="H1">
        <v>75</v>
      </c>
      <c r="I1">
        <v>77</v>
      </c>
    </row>
    <row r="2" spans="1:9" x14ac:dyDescent="0.3">
      <c r="A2" t="s">
        <v>1</v>
      </c>
      <c r="B2">
        <v>72</v>
      </c>
      <c r="C2">
        <v>81</v>
      </c>
      <c r="D2">
        <v>68</v>
      </c>
      <c r="E2">
        <v>73</v>
      </c>
      <c r="F2">
        <v>75</v>
      </c>
      <c r="G2">
        <v>70</v>
      </c>
      <c r="H2">
        <v>73</v>
      </c>
      <c r="I2">
        <v>75</v>
      </c>
    </row>
    <row r="3" spans="1:9" x14ac:dyDescent="0.3">
      <c r="A3" t="s">
        <v>4</v>
      </c>
      <c r="B3">
        <v>5</v>
      </c>
      <c r="C3">
        <v>-1</v>
      </c>
      <c r="D3">
        <v>1</v>
      </c>
      <c r="E3">
        <v>0</v>
      </c>
      <c r="F3">
        <v>-2</v>
      </c>
      <c r="G3">
        <v>2</v>
      </c>
      <c r="H3">
        <v>2</v>
      </c>
      <c r="I3">
        <v>2</v>
      </c>
    </row>
    <row r="5" spans="1:9" x14ac:dyDescent="0.3">
      <c r="A5" t="s">
        <v>2</v>
      </c>
      <c r="B5">
        <f>AVERAGE(B3:I3)</f>
        <v>1.125</v>
      </c>
    </row>
    <row r="6" spans="1:9" x14ac:dyDescent="0.3">
      <c r="A6" t="s">
        <v>3</v>
      </c>
      <c r="B6">
        <f>_xlfn.STDEV.S(B3:I3)</f>
        <v>2.1671244937540095</v>
      </c>
    </row>
    <row r="7" spans="1:9" x14ac:dyDescent="0.3">
      <c r="A7" t="s">
        <v>5</v>
      </c>
      <c r="B7">
        <f>B3-B5</f>
        <v>3.875</v>
      </c>
      <c r="C7">
        <f t="shared" ref="C7:I7" si="0">C3-C5</f>
        <v>-1</v>
      </c>
      <c r="D7">
        <f t="shared" si="0"/>
        <v>1</v>
      </c>
      <c r="E7">
        <f t="shared" si="0"/>
        <v>0</v>
      </c>
      <c r="F7">
        <f t="shared" si="0"/>
        <v>-2</v>
      </c>
      <c r="G7">
        <f t="shared" si="0"/>
        <v>2</v>
      </c>
      <c r="H7">
        <f t="shared" si="0"/>
        <v>2</v>
      </c>
      <c r="I7">
        <f t="shared" si="0"/>
        <v>2</v>
      </c>
    </row>
    <row r="8" spans="1:9" x14ac:dyDescent="0.3">
      <c r="A8" t="s">
        <v>6</v>
      </c>
    </row>
    <row r="11" spans="1:9" x14ac:dyDescent="0.3">
      <c r="A11" t="s">
        <v>4</v>
      </c>
      <c r="C11" t="s">
        <v>7</v>
      </c>
      <c r="E11" t="s">
        <v>6</v>
      </c>
    </row>
    <row r="12" spans="1:9" x14ac:dyDescent="0.3">
      <c r="A12">
        <v>5</v>
      </c>
      <c r="C12">
        <f>A12-$A$21</f>
        <v>3.875</v>
      </c>
      <c r="E12">
        <f>C12^2</f>
        <v>15.015625</v>
      </c>
    </row>
    <row r="13" spans="1:9" x14ac:dyDescent="0.3">
      <c r="A13">
        <v>-1</v>
      </c>
      <c r="C13">
        <f t="shared" ref="C13:C19" si="1">A13-$A$21</f>
        <v>-2.125</v>
      </c>
      <c r="E13">
        <f t="shared" ref="E13:E19" si="2">C13^2</f>
        <v>4.515625</v>
      </c>
    </row>
    <row r="14" spans="1:9" x14ac:dyDescent="0.3">
      <c r="A14">
        <v>1</v>
      </c>
      <c r="C14">
        <f t="shared" si="1"/>
        <v>-0.125</v>
      </c>
      <c r="E14">
        <f t="shared" si="2"/>
        <v>1.5625E-2</v>
      </c>
    </row>
    <row r="15" spans="1:9" x14ac:dyDescent="0.3">
      <c r="A15">
        <v>0</v>
      </c>
      <c r="C15">
        <f t="shared" si="1"/>
        <v>-1.125</v>
      </c>
      <c r="E15">
        <f t="shared" si="2"/>
        <v>1.265625</v>
      </c>
    </row>
    <row r="16" spans="1:9" x14ac:dyDescent="0.3">
      <c r="A16">
        <v>-2</v>
      </c>
      <c r="C16">
        <f t="shared" si="1"/>
        <v>-3.125</v>
      </c>
      <c r="E16">
        <f t="shared" si="2"/>
        <v>9.765625</v>
      </c>
    </row>
    <row r="17" spans="1:9" x14ac:dyDescent="0.3">
      <c r="A17">
        <v>2</v>
      </c>
      <c r="C17">
        <f t="shared" si="1"/>
        <v>0.875</v>
      </c>
      <c r="E17">
        <f t="shared" si="2"/>
        <v>0.765625</v>
      </c>
    </row>
    <row r="18" spans="1:9" x14ac:dyDescent="0.3">
      <c r="A18">
        <v>2</v>
      </c>
      <c r="C18">
        <f t="shared" si="1"/>
        <v>0.875</v>
      </c>
      <c r="E18">
        <f t="shared" si="2"/>
        <v>0.765625</v>
      </c>
    </row>
    <row r="19" spans="1:9" x14ac:dyDescent="0.3">
      <c r="A19">
        <v>2</v>
      </c>
      <c r="C19">
        <f t="shared" si="1"/>
        <v>0.875</v>
      </c>
      <c r="E19">
        <f t="shared" si="2"/>
        <v>0.765625</v>
      </c>
    </row>
    <row r="20" spans="1:9" x14ac:dyDescent="0.3">
      <c r="E20" t="s">
        <v>8</v>
      </c>
      <c r="F20" t="s">
        <v>9</v>
      </c>
      <c r="H20" s="1" t="s">
        <v>10</v>
      </c>
      <c r="I20" s="1"/>
    </row>
    <row r="21" spans="1:9" x14ac:dyDescent="0.3">
      <c r="A21">
        <f>AVERAGE(A12:A19)</f>
        <v>1.125</v>
      </c>
      <c r="E21">
        <f>SUM(E12:E19)</f>
        <v>32.875</v>
      </c>
      <c r="F21">
        <f>E21/(8-1)</f>
        <v>4.6964285714285712</v>
      </c>
      <c r="H21">
        <f>SQRT(F21)</f>
        <v>2.1671244937540095</v>
      </c>
    </row>
    <row r="23" spans="1:9" x14ac:dyDescent="0.3">
      <c r="H23" s="1" t="s">
        <v>11</v>
      </c>
      <c r="I23" s="1"/>
    </row>
  </sheetData>
  <mergeCells count="2">
    <mergeCell ref="H20:I20"/>
    <mergeCell ref="H23:I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E53D2-A527-4669-8217-D541D066942F}">
  <dimension ref="A1:K28"/>
  <sheetViews>
    <sheetView tabSelected="1" topLeftCell="A9" workbookViewId="0">
      <selection activeCell="G25" sqref="G25"/>
    </sheetView>
  </sheetViews>
  <sheetFormatPr defaultRowHeight="14.4" x14ac:dyDescent="0.3"/>
  <sheetData>
    <row r="1" spans="1:7" x14ac:dyDescent="0.3">
      <c r="A1" t="s">
        <v>12</v>
      </c>
      <c r="C1" t="s">
        <v>13</v>
      </c>
      <c r="E1" t="s">
        <v>14</v>
      </c>
      <c r="G1" t="s">
        <v>3</v>
      </c>
    </row>
    <row r="2" spans="1:7" x14ac:dyDescent="0.3">
      <c r="A2" t="s">
        <v>15</v>
      </c>
      <c r="C2">
        <v>15</v>
      </c>
      <c r="E2">
        <v>81.569999999999993</v>
      </c>
      <c r="G2">
        <v>26.6</v>
      </c>
    </row>
    <row r="3" spans="1:7" x14ac:dyDescent="0.3">
      <c r="A3" t="s">
        <v>16</v>
      </c>
      <c r="C3">
        <v>15</v>
      </c>
      <c r="E3">
        <v>70.73</v>
      </c>
      <c r="G3">
        <v>12.56</v>
      </c>
    </row>
    <row r="4" spans="1:7" x14ac:dyDescent="0.3">
      <c r="A4" t="s">
        <v>4</v>
      </c>
      <c r="C4">
        <v>0</v>
      </c>
      <c r="E4">
        <f>E2-E3</f>
        <v>10.839999999999989</v>
      </c>
      <c r="G4">
        <f>G2-G3</f>
        <v>14.040000000000001</v>
      </c>
    </row>
    <row r="7" spans="1:7" x14ac:dyDescent="0.3">
      <c r="A7" t="s">
        <v>17</v>
      </c>
    </row>
    <row r="8" spans="1:7" x14ac:dyDescent="0.3">
      <c r="A8">
        <f>G2/F13</f>
        <v>6.8680904672744862</v>
      </c>
    </row>
    <row r="13" spans="1:7" x14ac:dyDescent="0.3">
      <c r="F13">
        <f>SQRT(C2)</f>
        <v>3.872983346207417</v>
      </c>
    </row>
    <row r="19" spans="1:11" x14ac:dyDescent="0.3">
      <c r="A19" t="s">
        <v>18</v>
      </c>
      <c r="C19" t="s">
        <v>19</v>
      </c>
      <c r="E19" t="s">
        <v>20</v>
      </c>
      <c r="G19" t="s">
        <v>4</v>
      </c>
      <c r="I19" t="s">
        <v>21</v>
      </c>
      <c r="K19">
        <f>_xlfn.STDEV.P(G20:G22)</f>
        <v>4.0824829046386304</v>
      </c>
    </row>
    <row r="20" spans="1:11" x14ac:dyDescent="0.3">
      <c r="A20">
        <v>1</v>
      </c>
      <c r="C20">
        <v>150</v>
      </c>
      <c r="E20">
        <v>130</v>
      </c>
      <c r="G20">
        <f>C20-E20</f>
        <v>20</v>
      </c>
      <c r="I20">
        <f>AVERAGE(G20:G22)</f>
        <v>20</v>
      </c>
    </row>
    <row r="21" spans="1:11" x14ac:dyDescent="0.3">
      <c r="A21">
        <v>2</v>
      </c>
      <c r="C21">
        <v>165</v>
      </c>
      <c r="E21">
        <v>140</v>
      </c>
      <c r="G21">
        <f>C21-E21</f>
        <v>25</v>
      </c>
    </row>
    <row r="22" spans="1:11" x14ac:dyDescent="0.3">
      <c r="A22">
        <v>3</v>
      </c>
      <c r="C22">
        <v>135</v>
      </c>
      <c r="E22">
        <v>120</v>
      </c>
      <c r="G22">
        <f>C22-E22</f>
        <v>15</v>
      </c>
    </row>
    <row r="25" spans="1:11" x14ac:dyDescent="0.3">
      <c r="A25" t="s">
        <v>4</v>
      </c>
      <c r="B25" t="s">
        <v>5</v>
      </c>
      <c r="E25" t="s">
        <v>22</v>
      </c>
      <c r="F25" t="s">
        <v>23</v>
      </c>
      <c r="G25" t="s">
        <v>25</v>
      </c>
      <c r="H25" t="s">
        <v>24</v>
      </c>
    </row>
    <row r="26" spans="1:11" x14ac:dyDescent="0.3">
      <c r="A26">
        <f>AVERAGE(Sheet2!G20:G22)</f>
        <v>20</v>
      </c>
      <c r="B26">
        <f>G20-$A$26</f>
        <v>0</v>
      </c>
      <c r="E26">
        <f>AVERAGE(C20:C22)</f>
        <v>150</v>
      </c>
      <c r="F26">
        <f>AVERAGE(E20:E22)</f>
        <v>130</v>
      </c>
      <c r="G26">
        <f>_xlfn.STDEV.S(C20:C22)</f>
        <v>15</v>
      </c>
      <c r="H26">
        <f>_xlfn.STDEV.S(E20:E22)</f>
        <v>10</v>
      </c>
    </row>
    <row r="27" spans="1:11" x14ac:dyDescent="0.3">
      <c r="B27">
        <f>G21-$A$26</f>
        <v>5</v>
      </c>
    </row>
    <row r="28" spans="1:11" x14ac:dyDescent="0.3">
      <c r="B28">
        <f>G22-$A$26</f>
        <v>-5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D / q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T D /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/ 6 l g o i k e 4 D g A A A B E A A A A T A B w A R m 9 y b X V s Y X M v U 2 V j d G l v b j E u b S C i G A A o o B Q A A A A A A A A A A A A A A A A A A A A A A A A A A A A r T k 0 u y c z P U w i G 0 I b W A F B L A Q I t A B Q A A g A I A E w / 6 l h F A O j 7 p A A A A P Y A A A A S A A A A A A A A A A A A A A A A A A A A A A B D b 2 5 m a W c v U G F j a 2 F n Z S 5 4 b W x Q S w E C L Q A U A A I A C A B M P + p Y D 8 r p q 6 Q A A A D p A A A A E w A A A A A A A A A A A A A A A A D w A A A A W 0 N v b n R l b n R f V H l w Z X N d L n h t b F B L A Q I t A B Q A A g A I A E w / 6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L V l O m R B J 6 Q r m E G F S f g Q L K A A A A A A I A A A A A A B B m A A A A A Q A A I A A A A K 0 R m r G L A P s W 6 p 2 g R N H b G u 5 8 b V k D D i k e P x P w w 0 L U 8 / 1 j A A A A A A 6 A A A A A A g A A I A A A A K e A x j 6 k i x g b T d x B e V e + V T X g 5 5 V z + k D j s i 7 0 6 y 8 1 2 t f 9 U A A A A B t a t V o P G w p S M X u m K T 3 c w O S U o M G J Z f 0 Q 9 I H W w 5 b E I H 0 d q A j Y R u T 4 M j 2 9 D 8 Y W U M P z 3 w G 6 O K E H b N D y e h I q Q j r 2 m P q h H a W 8 6 t 9 C Z f B l 4 9 b O T L y F Q A A A A H B z t n R / K G 6 i F Z N N f 7 3 z R f H Y i J s P J E G T Z p 7 i L t N J / k s 6 3 k 1 W E z a v G z A Q m V 7 a q Z J F F 9 1 e P 1 U w 6 s z k e 6 F / N 6 z D H 9 Q = < / D a t a M a s h u p > 
</file>

<file path=customXml/itemProps1.xml><?xml version="1.0" encoding="utf-8"?>
<ds:datastoreItem xmlns:ds="http://schemas.openxmlformats.org/officeDocument/2006/customXml" ds:itemID="{AE811AE6-881C-412F-B238-6D9A1B623E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Kirby Asan</dc:creator>
  <cp:lastModifiedBy>Kirby Asan</cp:lastModifiedBy>
  <dcterms:created xsi:type="dcterms:W3CDTF">2024-07-09T23:50:28Z</dcterms:created>
  <dcterms:modified xsi:type="dcterms:W3CDTF">2024-07-10T02:01:25Z</dcterms:modified>
</cp:coreProperties>
</file>