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/>
  </bookViews>
  <sheets>
    <sheet name="1111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O24" i="2" s="1"/>
  <c r="B24" i="2"/>
  <c r="H24" i="2" s="1"/>
  <c r="O23" i="2"/>
  <c r="N23" i="2"/>
  <c r="H23" i="2"/>
  <c r="B23" i="2"/>
  <c r="N22" i="2"/>
  <c r="O22" i="2" s="1"/>
  <c r="B22" i="2"/>
  <c r="H22" i="2" s="1"/>
  <c r="O21" i="2"/>
  <c r="N21" i="2"/>
  <c r="H21" i="2"/>
  <c r="B21" i="2"/>
  <c r="N20" i="2"/>
  <c r="O20" i="2" s="1"/>
  <c r="B20" i="2"/>
  <c r="H20" i="2" s="1"/>
  <c r="O19" i="2"/>
  <c r="N19" i="2"/>
  <c r="H19" i="2"/>
  <c r="B19" i="2"/>
  <c r="N18" i="2"/>
  <c r="O18" i="2" s="1"/>
  <c r="B18" i="2"/>
  <c r="H18" i="2" s="1"/>
  <c r="O17" i="2"/>
  <c r="N17" i="2"/>
  <c r="H17" i="2"/>
  <c r="B17" i="2"/>
  <c r="N16" i="2"/>
  <c r="O16" i="2" s="1"/>
  <c r="B16" i="2"/>
  <c r="H16" i="2" s="1"/>
  <c r="O15" i="2"/>
  <c r="N15" i="2"/>
  <c r="H15" i="2"/>
  <c r="B15" i="2"/>
  <c r="N14" i="2"/>
  <c r="O14" i="2" s="1"/>
  <c r="B14" i="2"/>
  <c r="H14" i="2" s="1"/>
  <c r="O13" i="2"/>
  <c r="N13" i="2"/>
  <c r="H13" i="2"/>
  <c r="B13" i="2"/>
  <c r="N12" i="2"/>
  <c r="O12" i="2" s="1"/>
  <c r="B12" i="2"/>
  <c r="H12" i="2" s="1"/>
  <c r="O11" i="2"/>
  <c r="N11" i="2"/>
  <c r="H11" i="2"/>
  <c r="B11" i="2"/>
  <c r="N10" i="2"/>
  <c r="O10" i="2" s="1"/>
  <c r="B10" i="2"/>
  <c r="H10" i="2" s="1"/>
  <c r="O9" i="2"/>
  <c r="N9" i="2"/>
  <c r="H9" i="2"/>
  <c r="B9" i="2"/>
  <c r="N8" i="2"/>
  <c r="O8" i="2" s="1"/>
  <c r="B8" i="2"/>
  <c r="H8" i="2" s="1"/>
  <c r="O7" i="2"/>
  <c r="N7" i="2"/>
  <c r="H7" i="2"/>
  <c r="B7" i="2"/>
  <c r="N6" i="2"/>
  <c r="O6" i="2" s="1"/>
  <c r="B6" i="2"/>
  <c r="H6" i="2" s="1"/>
  <c r="O5" i="2"/>
  <c r="N5" i="2"/>
  <c r="H5" i="2"/>
  <c r="B5" i="2"/>
  <c r="N4" i="2"/>
  <c r="O4" i="2" s="1"/>
  <c r="B4" i="2"/>
  <c r="H4" i="2" s="1"/>
  <c r="O3" i="2"/>
  <c r="N3" i="2"/>
  <c r="H3" i="2"/>
  <c r="E3" i="2"/>
  <c r="B3" i="2"/>
  <c r="N2" i="2"/>
  <c r="O2" i="2" s="1"/>
  <c r="F2" i="2"/>
  <c r="E2" i="2"/>
  <c r="B2" i="2"/>
  <c r="H2" i="2" s="1"/>
  <c r="J2" i="2" s="1"/>
  <c r="N1" i="2"/>
  <c r="F1" i="2"/>
  <c r="B1" i="2"/>
  <c r="H1" i="2" s="1"/>
  <c r="J1" i="2" s="1"/>
  <c r="L1" i="2" l="1"/>
  <c r="O1" i="2"/>
  <c r="E4" i="2"/>
  <c r="F3" i="2"/>
  <c r="J3" i="2" s="1"/>
  <c r="L2" i="2" s="1"/>
  <c r="Q2" i="2" s="1"/>
  <c r="F4" i="2" l="1"/>
  <c r="J4" i="2" s="1"/>
  <c r="L3" i="2" s="1"/>
  <c r="Q3" i="2" s="1"/>
  <c r="E5" i="2"/>
  <c r="Q1" i="2"/>
  <c r="E6" i="2" l="1"/>
  <c r="F5" i="2"/>
  <c r="J5" i="2" s="1"/>
  <c r="L4" i="2" s="1"/>
  <c r="Q4" i="2" s="1"/>
  <c r="E7" i="2" l="1"/>
  <c r="F6" i="2"/>
  <c r="J6" i="2" s="1"/>
  <c r="L5" i="2" s="1"/>
  <c r="Q5" i="2" s="1"/>
  <c r="E8" i="2" l="1"/>
  <c r="F7" i="2"/>
  <c r="J7" i="2" s="1"/>
  <c r="L6" i="2" s="1"/>
  <c r="Q6" i="2" s="1"/>
  <c r="F8" i="2" l="1"/>
  <c r="J8" i="2" s="1"/>
  <c r="L7" i="2" s="1"/>
  <c r="Q7" i="2" s="1"/>
  <c r="E9" i="2"/>
  <c r="E10" i="2" l="1"/>
  <c r="F9" i="2"/>
  <c r="J9" i="2" s="1"/>
  <c r="L8" i="2" s="1"/>
  <c r="Q8" i="2" s="1"/>
  <c r="E11" i="2" l="1"/>
  <c r="F10" i="2"/>
  <c r="J10" i="2" s="1"/>
  <c r="L9" i="2" s="1"/>
  <c r="Q9" i="2" s="1"/>
  <c r="E12" i="2" l="1"/>
  <c r="F11" i="2"/>
  <c r="J11" i="2" s="1"/>
  <c r="L10" i="2" s="1"/>
  <c r="Q10" i="2" s="1"/>
  <c r="F12" i="2" l="1"/>
  <c r="J12" i="2" s="1"/>
  <c r="L11" i="2" s="1"/>
  <c r="Q11" i="2" s="1"/>
  <c r="E13" i="2"/>
  <c r="E14" i="2" l="1"/>
  <c r="F13" i="2"/>
  <c r="J13" i="2" s="1"/>
  <c r="L12" i="2" s="1"/>
  <c r="Q12" i="2" s="1"/>
  <c r="E15" i="2" l="1"/>
  <c r="F14" i="2"/>
  <c r="J14" i="2" s="1"/>
  <c r="L13" i="2" s="1"/>
  <c r="Q13" i="2" s="1"/>
  <c r="E16" i="2" l="1"/>
  <c r="F15" i="2"/>
  <c r="J15" i="2" s="1"/>
  <c r="L14" i="2" s="1"/>
  <c r="Q14" i="2" s="1"/>
  <c r="F16" i="2" l="1"/>
  <c r="J16" i="2" s="1"/>
  <c r="L15" i="2" s="1"/>
  <c r="Q15" i="2" s="1"/>
  <c r="E17" i="2"/>
  <c r="E18" i="2" l="1"/>
  <c r="F17" i="2"/>
  <c r="J17" i="2" s="1"/>
  <c r="L16" i="2" s="1"/>
  <c r="Q16" i="2" s="1"/>
  <c r="E19" i="2" l="1"/>
  <c r="F18" i="2"/>
  <c r="J18" i="2" s="1"/>
  <c r="L17" i="2" s="1"/>
  <c r="Q17" i="2" s="1"/>
  <c r="E20" i="2" l="1"/>
  <c r="F19" i="2"/>
  <c r="J19" i="2" s="1"/>
  <c r="L18" i="2" s="1"/>
  <c r="Q18" i="2" s="1"/>
  <c r="F20" i="2" l="1"/>
  <c r="J20" i="2" s="1"/>
  <c r="L19" i="2" s="1"/>
  <c r="Q19" i="2" s="1"/>
  <c r="E21" i="2"/>
  <c r="E22" i="2" l="1"/>
  <c r="F21" i="2"/>
  <c r="J21" i="2" s="1"/>
  <c r="L20" i="2" s="1"/>
  <c r="Q20" i="2" s="1"/>
  <c r="E23" i="2" l="1"/>
  <c r="F22" i="2"/>
  <c r="J22" i="2" s="1"/>
  <c r="L21" i="2" s="1"/>
  <c r="Q21" i="2" s="1"/>
  <c r="E24" i="2" l="1"/>
  <c r="F24" i="2" s="1"/>
  <c r="J24" i="2" s="1"/>
  <c r="F23" i="2"/>
  <c r="J23" i="2" s="1"/>
  <c r="L22" i="2" s="1"/>
  <c r="Q22" i="2" s="1"/>
  <c r="L24" i="2" l="1"/>
  <c r="Q24" i="2" s="1"/>
  <c r="L23" i="2"/>
  <c r="Q23" i="2" s="1"/>
</calcChain>
</file>

<file path=xl/sharedStrings.xml><?xml version="1.0" encoding="utf-8"?>
<sst xmlns="http://schemas.openxmlformats.org/spreadsheetml/2006/main" count="12" uniqueCount="12">
  <si>
    <t xml:space="preserve">линейная скорость </t>
  </si>
  <si>
    <t>шаг с рисунка</t>
  </si>
  <si>
    <t>высота</t>
  </si>
  <si>
    <t>потенциальная</t>
  </si>
  <si>
    <t>кинетическая</t>
  </si>
  <si>
    <t>энергия</t>
  </si>
  <si>
    <t>изменение энергии</t>
  </si>
  <si>
    <t xml:space="preserve">радиус, м </t>
  </si>
  <si>
    <t>радиус новый</t>
  </si>
  <si>
    <t>cила сопротивления</t>
  </si>
  <si>
    <t>m = 0,009 кг</t>
  </si>
  <si>
    <t>h = 1,35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</si>
</sst>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2"/>
    <xf numFmtId="164" fontId="2" fillId="0" borderId="0" xfId="2" applyNumberFormat="1"/>
    <xf numFmtId="2" fontId="2" fillId="0" borderId="0" xfId="2" applyNumberFormat="1"/>
    <xf numFmtId="165" fontId="1" fillId="0" borderId="0" xfId="1" applyNumberFormat="1"/>
    <xf numFmtId="0" fontId="3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2142699514975656E-2"/>
                  <c:y val="0.16603164187809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'1111'!$B$1:$B$24</c:f>
              <c:numCache>
                <c:formatCode>0.0000</c:formatCode>
                <c:ptCount val="24"/>
                <c:pt idx="0">
                  <c:v>0.36638781102707446</c:v>
                </c:pt>
                <c:pt idx="1">
                  <c:v>0.6087955216284987</c:v>
                </c:pt>
                <c:pt idx="2">
                  <c:v>0.80574237674551163</c:v>
                </c:pt>
                <c:pt idx="3">
                  <c:v>0.96575456407516258</c:v>
                </c:pt>
                <c:pt idx="4">
                  <c:v>1.0953516050624428</c:v>
                </c:pt>
                <c:pt idx="5">
                  <c:v>1.1996038945618617</c:v>
                </c:pt>
                <c:pt idx="6">
                  <c:v>1.2825141357330336</c:v>
                </c:pt>
                <c:pt idx="7">
                  <c:v>1.3472843200113986</c:v>
                </c:pt>
                <c:pt idx="8">
                  <c:v>1.3965064115611643</c:v>
                </c:pt>
                <c:pt idx="9">
                  <c:v>1.4323010167735251</c:v>
                </c:pt>
                <c:pt idx="10">
                  <c:v>1.4564198723905097</c:v>
                </c:pt>
                <c:pt idx="11">
                  <c:v>1.4703227070347287</c:v>
                </c:pt>
                <c:pt idx="12">
                  <c:v>1.4752356528181456</c:v>
                </c:pt>
                <c:pt idx="13">
                  <c:v>1.472196175132884</c:v>
                </c:pt>
                <c:pt idx="14">
                  <c:v>1.4620880164635115</c:v>
                </c:pt>
                <c:pt idx="15">
                  <c:v>1.4456686510965246</c:v>
                </c:pt>
                <c:pt idx="16">
                  <c:v>1.4235910587079343</c:v>
                </c:pt>
                <c:pt idx="17">
                  <c:v>1.3964211426129076</c:v>
                </c:pt>
                <c:pt idx="18">
                  <c:v>1.3646517762764834</c:v>
                </c:pt>
                <c:pt idx="19">
                  <c:v>1.3287142157517475</c:v>
                </c:pt>
                <c:pt idx="20">
                  <c:v>1.2889874368605105</c:v>
                </c:pt>
                <c:pt idx="21">
                  <c:v>1.2458058244290802</c:v>
                </c:pt>
                <c:pt idx="22">
                  <c:v>1.199465543208369</c:v>
                </c:pt>
                <c:pt idx="23">
                  <c:v>1.1502298468479166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96800"/>
        <c:axId val="-2133393536"/>
      </c:scatterChart>
      <c:valAx>
        <c:axId val="-21333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393536"/>
        <c:crosses val="autoZero"/>
        <c:crossBetween val="midCat"/>
      </c:valAx>
      <c:valAx>
        <c:axId val="-2133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3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работы силы сопротивления от номера витка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0616141732283464E-2"/>
                  <c:y val="-0.3056164333624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'1111'!$L$1:$L$23</c:f>
              <c:numCache>
                <c:formatCode>0.0000</c:formatCode>
                <c:ptCount val="23"/>
                <c:pt idx="0">
                  <c:v>-2.1114361841143431E-3</c:v>
                </c:pt>
                <c:pt idx="1">
                  <c:v>-1.9215504426213365E-3</c:v>
                </c:pt>
                <c:pt idx="2">
                  <c:v>-1.8996250484317467E-3</c:v>
                </c:pt>
                <c:pt idx="3">
                  <c:v>-2.5023903269361242E-3</c:v>
                </c:pt>
                <c:pt idx="4">
                  <c:v>-2.6277553568919837E-3</c:v>
                </c:pt>
                <c:pt idx="5">
                  <c:v>-3.307531479718212E-3</c:v>
                </c:pt>
                <c:pt idx="6">
                  <c:v>-3.4671036123291449E-3</c:v>
                </c:pt>
                <c:pt idx="7">
                  <c:v>-3.6258519663771166E-3</c:v>
                </c:pt>
                <c:pt idx="8">
                  <c:v>-4.307147796964339E-3</c:v>
                </c:pt>
                <c:pt idx="9">
                  <c:v>-4.4492731108041889E-3</c:v>
                </c:pt>
                <c:pt idx="10">
                  <c:v>-4.5796949184242625E-3</c:v>
                </c:pt>
                <c:pt idx="11">
                  <c:v>-5.2268788416426903E-3</c:v>
                </c:pt>
                <c:pt idx="12">
                  <c:v>-5.332313939714492E-3</c:v>
                </c:pt>
                <c:pt idx="13">
                  <c:v>-5.4254709458536055E-3</c:v>
                </c:pt>
                <c:pt idx="14">
                  <c:v>-5.5068458360533201E-3</c:v>
                </c:pt>
                <c:pt idx="15">
                  <c:v>-6.1062585584853168E-3</c:v>
                </c:pt>
                <c:pt idx="16">
                  <c:v>-6.1659877270357766E-3</c:v>
                </c:pt>
                <c:pt idx="17">
                  <c:v>-6.2159289166879989E-3</c:v>
                </c:pt>
                <c:pt idx="18">
                  <c:v>-6.2567685150920066E-3</c:v>
                </c:pt>
                <c:pt idx="19">
                  <c:v>-6.2891678464044865E-3</c:v>
                </c:pt>
                <c:pt idx="20">
                  <c:v>-6.3137540709126382E-3</c:v>
                </c:pt>
                <c:pt idx="21">
                  <c:v>-6.3311155327677275E-3</c:v>
                </c:pt>
                <c:pt idx="22">
                  <c:v>-5.8125999994396455E-3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00064"/>
        <c:axId val="-2133397888"/>
      </c:scatterChart>
      <c:valAx>
        <c:axId val="-21334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397888"/>
        <c:crosses val="autoZero"/>
        <c:crossBetween val="midCat"/>
      </c:valAx>
      <c:valAx>
        <c:axId val="-21333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4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4661636045494312E-2"/>
                  <c:y val="0.222544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'1111'!$Q$1:$Q$23</c:f>
              <c:numCache>
                <c:formatCode>0.0000</c:formatCode>
                <c:ptCount val="23"/>
                <c:pt idx="0">
                  <c:v>-4.5290487447073912E-3</c:v>
                </c:pt>
                <c:pt idx="1">
                  <c:v>-2.6571092193549404E-3</c:v>
                </c:pt>
                <c:pt idx="2">
                  <c:v>-1.9658233638810969E-3</c:v>
                </c:pt>
                <c:pt idx="3">
                  <c:v>-2.0929035016175016E-3</c:v>
                </c:pt>
                <c:pt idx="4">
                  <c:v>-1.8621219458264697E-3</c:v>
                </c:pt>
                <c:pt idx="5">
                  <c:v>-2.0507421506107816E-3</c:v>
                </c:pt>
                <c:pt idx="6">
                  <c:v>-1.9254115589043071E-3</c:v>
                </c:pt>
                <c:pt idx="7">
                  <c:v>-1.8361097143016738E-3</c:v>
                </c:pt>
                <c:pt idx="8">
                  <c:v>-2.0174340211004736E-3</c:v>
                </c:pt>
                <c:pt idx="9">
                  <c:v>-1.9502745627807574E-3</c:v>
                </c:pt>
                <c:pt idx="10">
                  <c:v>-1.8971956827655392E-3</c:v>
                </c:pt>
                <c:pt idx="11">
                  <c:v>-2.0637760845579065E-3</c:v>
                </c:pt>
                <c:pt idx="12">
                  <c:v>-2.0216511472932182E-3</c:v>
                </c:pt>
                <c:pt idx="13">
                  <c:v>-1.9882937760202844E-3</c:v>
                </c:pt>
                <c:pt idx="14">
                  <c:v>-1.9625337772506781E-3</c:v>
                </c:pt>
                <c:pt idx="15">
                  <c:v>-2.1280269242504035E-3</c:v>
                </c:pt>
                <c:pt idx="16">
                  <c:v>-2.1123038508327435E-3</c:v>
                </c:pt>
                <c:pt idx="17">
                  <c:v>-2.1036040627664958E-3</c:v>
                </c:pt>
                <c:pt idx="18">
                  <c:v>-2.1017834664014967E-3</c:v>
                </c:pt>
                <c:pt idx="19">
                  <c:v>-2.1068862811945387E-3</c:v>
                </c:pt>
                <c:pt idx="20">
                  <c:v>-2.1191370872338596E-3</c:v>
                </c:pt>
                <c:pt idx="21">
                  <c:v>-2.1389472526744976E-3</c:v>
                </c:pt>
                <c:pt idx="22">
                  <c:v>-1.9861127235110236E-3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92992"/>
        <c:axId val="-2133391904"/>
      </c:scatterChart>
      <c:valAx>
        <c:axId val="-21333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391904"/>
        <c:crosses val="autoZero"/>
        <c:crossBetween val="midCat"/>
      </c:valAx>
      <c:valAx>
        <c:axId val="-2133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3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61912</xdr:rowOff>
    </xdr:from>
    <xdr:to>
      <xdr:col>6</xdr:col>
      <xdr:colOff>314325</xdr:colOff>
      <xdr:row>39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25</xdr:row>
      <xdr:rowOff>138112</xdr:rowOff>
    </xdr:from>
    <xdr:to>
      <xdr:col>13</xdr:col>
      <xdr:colOff>66675</xdr:colOff>
      <xdr:row>40</xdr:row>
      <xdr:rowOff>23812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25</xdr:row>
      <xdr:rowOff>176212</xdr:rowOff>
    </xdr:from>
    <xdr:to>
      <xdr:col>18</xdr:col>
      <xdr:colOff>552450</xdr:colOff>
      <xdr:row>40</xdr:row>
      <xdr:rowOff>61912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8;&#1072;&#1089;&#1095;&#1077;&#1090;%20&#1089;&#1080;&#1083;&#1099;%20&#1089;&#1086;&#1087;&#1088;&#1086;&#1090;&#1074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1111"/>
    </sheetNames>
    <sheetDataSet>
      <sheetData sheetId="0" refreshError="1"/>
      <sheetData sheetId="1">
        <row r="1">
          <cell r="B1">
            <v>0.36638781102707446</v>
          </cell>
          <cell r="L1">
            <v>-2.1114361841143431E-3</v>
          </cell>
          <cell r="Q1">
            <v>-4.5290487447073912E-3</v>
          </cell>
        </row>
        <row r="2">
          <cell r="B2">
            <v>0.6087955216284987</v>
          </cell>
          <cell r="L2">
            <v>-1.9215504426213365E-3</v>
          </cell>
          <cell r="Q2">
            <v>-2.6571092193549404E-3</v>
          </cell>
        </row>
        <row r="3">
          <cell r="B3">
            <v>0.80574237674551163</v>
          </cell>
          <cell r="L3">
            <v>-1.8996250484317467E-3</v>
          </cell>
          <cell r="Q3">
            <v>-1.9658233638810969E-3</v>
          </cell>
        </row>
        <row r="4">
          <cell r="B4">
            <v>0.96575456407516258</v>
          </cell>
          <cell r="L4">
            <v>-2.5023903269361242E-3</v>
          </cell>
          <cell r="Q4">
            <v>-2.0929035016175016E-3</v>
          </cell>
        </row>
        <row r="5">
          <cell r="B5">
            <v>1.0953516050624428</v>
          </cell>
          <cell r="L5">
            <v>-2.6277553568919837E-3</v>
          </cell>
          <cell r="Q5">
            <v>-1.8621219458264697E-3</v>
          </cell>
        </row>
        <row r="6">
          <cell r="B6">
            <v>1.1996038945618617</v>
          </cell>
          <cell r="L6">
            <v>-3.307531479718212E-3</v>
          </cell>
          <cell r="Q6">
            <v>-2.0507421506107816E-3</v>
          </cell>
        </row>
        <row r="7">
          <cell r="B7">
            <v>1.2825141357330336</v>
          </cell>
          <cell r="L7">
            <v>-3.4671036123291449E-3</v>
          </cell>
          <cell r="Q7">
            <v>-1.9254115589043071E-3</v>
          </cell>
        </row>
        <row r="8">
          <cell r="B8">
            <v>1.3472843200113986</v>
          </cell>
          <cell r="L8">
            <v>-3.6258519663771166E-3</v>
          </cell>
          <cell r="Q8">
            <v>-1.8361097143016738E-3</v>
          </cell>
        </row>
        <row r="9">
          <cell r="B9">
            <v>1.3965064115611643</v>
          </cell>
          <cell r="L9">
            <v>-4.307147796964339E-3</v>
          </cell>
          <cell r="Q9">
            <v>-2.0174340211004736E-3</v>
          </cell>
        </row>
        <row r="10">
          <cell r="B10">
            <v>1.4323010167735251</v>
          </cell>
          <cell r="L10">
            <v>-4.4492731108041889E-3</v>
          </cell>
          <cell r="Q10">
            <v>-1.9502745627807574E-3</v>
          </cell>
        </row>
        <row r="11">
          <cell r="B11">
            <v>1.4564198723905097</v>
          </cell>
          <cell r="L11">
            <v>-4.5796949184242625E-3</v>
          </cell>
          <cell r="Q11">
            <v>-1.8971956827655392E-3</v>
          </cell>
        </row>
        <row r="12">
          <cell r="B12">
            <v>1.4703227070347287</v>
          </cell>
          <cell r="L12">
            <v>-5.2268788416426903E-3</v>
          </cell>
          <cell r="Q12">
            <v>-2.0637760845579065E-3</v>
          </cell>
        </row>
        <row r="13">
          <cell r="B13">
            <v>1.4752356528181456</v>
          </cell>
          <cell r="L13">
            <v>-5.332313939714492E-3</v>
          </cell>
          <cell r="Q13">
            <v>-2.0216511472932182E-3</v>
          </cell>
        </row>
        <row r="14">
          <cell r="B14">
            <v>1.472196175132884</v>
          </cell>
          <cell r="L14">
            <v>-5.4254709458536055E-3</v>
          </cell>
          <cell r="Q14">
            <v>-1.9882937760202844E-3</v>
          </cell>
        </row>
        <row r="15">
          <cell r="B15">
            <v>1.4620880164635115</v>
          </cell>
          <cell r="L15">
            <v>-5.5068458360533201E-3</v>
          </cell>
          <cell r="Q15">
            <v>-1.9625337772506781E-3</v>
          </cell>
        </row>
        <row r="16">
          <cell r="B16">
            <v>1.4456686510965246</v>
          </cell>
          <cell r="L16">
            <v>-6.1062585584853168E-3</v>
          </cell>
          <cell r="Q16">
            <v>-2.1280269242504035E-3</v>
          </cell>
        </row>
        <row r="17">
          <cell r="B17">
            <v>1.4235910587079343</v>
          </cell>
          <cell r="L17">
            <v>-6.1659877270357766E-3</v>
          </cell>
          <cell r="Q17">
            <v>-2.1123038508327435E-3</v>
          </cell>
        </row>
        <row r="18">
          <cell r="B18">
            <v>1.3964211426129076</v>
          </cell>
          <cell r="L18">
            <v>-6.2159289166879989E-3</v>
          </cell>
          <cell r="Q18">
            <v>-2.1036040627664958E-3</v>
          </cell>
        </row>
        <row r="19">
          <cell r="B19">
            <v>1.3646517762764834</v>
          </cell>
          <cell r="L19">
            <v>-6.2567685150920066E-3</v>
          </cell>
          <cell r="Q19">
            <v>-2.1017834664014967E-3</v>
          </cell>
        </row>
        <row r="20">
          <cell r="B20">
            <v>1.3287142157517475</v>
          </cell>
          <cell r="L20">
            <v>-6.2891678464044865E-3</v>
          </cell>
          <cell r="Q20">
            <v>-2.1068862811945387E-3</v>
          </cell>
        </row>
        <row r="21">
          <cell r="B21">
            <v>1.2889874368605105</v>
          </cell>
          <cell r="L21">
            <v>-6.3137540709126382E-3</v>
          </cell>
          <cell r="Q21">
            <v>-2.1191370872338596E-3</v>
          </cell>
        </row>
        <row r="22">
          <cell r="B22">
            <v>1.2458058244290802</v>
          </cell>
          <cell r="L22">
            <v>-6.3311155327677275E-3</v>
          </cell>
          <cell r="Q22">
            <v>-2.1389472526744976E-3</v>
          </cell>
        </row>
        <row r="23">
          <cell r="B23">
            <v>1.199465543208369</v>
          </cell>
          <cell r="L23">
            <v>-5.8125999994396455E-3</v>
          </cell>
          <cell r="Q23">
            <v>-1.9861127235110236E-3</v>
          </cell>
        </row>
        <row r="24">
          <cell r="B24">
            <v>1.1502298468479166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Q1" sqref="Q1:Q23"/>
    </sheetView>
  </sheetViews>
  <sheetFormatPr defaultRowHeight="15" x14ac:dyDescent="0.25"/>
  <cols>
    <col min="1" max="1" width="9.140625" style="1"/>
    <col min="2" max="2" width="18.140625" style="1" customWidth="1"/>
    <col min="3" max="3" width="9.140625" style="1"/>
    <col min="4" max="4" width="14.140625" style="1" customWidth="1"/>
    <col min="5" max="5" width="9.140625" style="1"/>
    <col min="6" max="6" width="15.42578125" style="2" customWidth="1"/>
    <col min="7" max="7" width="9.140625" style="1"/>
    <col min="8" max="8" width="12.85546875" style="1" customWidth="1"/>
    <col min="9" max="11" width="9.140625" style="1"/>
    <col min="12" max="12" width="18.42578125" style="1" customWidth="1"/>
    <col min="13" max="13" width="9.140625" style="1"/>
    <col min="14" max="14" width="11.140625" style="1" customWidth="1"/>
    <col min="15" max="15" width="13.140625" style="1" customWidth="1"/>
    <col min="16" max="16" width="9.140625" style="1"/>
    <col min="17" max="17" width="19.140625" style="1" customWidth="1"/>
    <col min="18" max="16384" width="9.140625" style="1"/>
  </cols>
  <sheetData>
    <row r="1" spans="1:17" x14ac:dyDescent="0.25">
      <c r="A1" s="1">
        <v>1</v>
      </c>
      <c r="B1" s="2">
        <f t="shared" ref="B1:B24" si="0">(6.283*(-0.0011*A1*A1+0.0453*A1+0.009))/(0.0702*A1+0.8421)</f>
        <v>0.36638781102707446</v>
      </c>
      <c r="D1" s="3">
        <v>0.6</v>
      </c>
      <c r="E1" s="3">
        <v>1.35</v>
      </c>
      <c r="F1" s="4">
        <f>0.009*9.8*E1</f>
        <v>0.11907000000000001</v>
      </c>
      <c r="H1" s="2">
        <f>0.009*B1*B1/2</f>
        <v>6.0408012631145045E-4</v>
      </c>
      <c r="J1" s="2">
        <f>H1+F1</f>
        <v>0.11967408012631146</v>
      </c>
      <c r="L1" s="2">
        <f>J2-J1</f>
        <v>-2.1114361841143431E-3</v>
      </c>
      <c r="N1" s="2">
        <f>(-0.0011*A1*A1+0.0453*A1+0.009)</f>
        <v>5.3200000000000004E-2</v>
      </c>
      <c r="O1" s="1">
        <f>(N1+N2)/2</f>
        <v>7.4200000000000002E-2</v>
      </c>
      <c r="Q1" s="2">
        <f>L1/(6.283*O1)</f>
        <v>-4.5290487447073912E-3</v>
      </c>
    </row>
    <row r="2" spans="1:17" x14ac:dyDescent="0.25">
      <c r="A2" s="1">
        <v>2</v>
      </c>
      <c r="B2" s="2">
        <f t="shared" si="0"/>
        <v>0.6087955216284987</v>
      </c>
      <c r="D2" s="3">
        <v>0.6</v>
      </c>
      <c r="E2" s="5">
        <f>E1-D1*0.06</f>
        <v>1.3140000000000001</v>
      </c>
      <c r="F2" s="4">
        <f t="shared" ref="F2:F24" si="1">0.009*9.8*E2</f>
        <v>0.11589480000000001</v>
      </c>
      <c r="H2" s="2">
        <f t="shared" ref="H2:H24" si="2">0.009*B2*B2/2</f>
        <v>1.6678439421971211E-3</v>
      </c>
      <c r="J2" s="2">
        <f t="shared" ref="J2:J24" si="3">H2+F2</f>
        <v>0.11756264394219712</v>
      </c>
      <c r="L2" s="2">
        <f t="shared" ref="L2:L24" si="4">J3-J2</f>
        <v>-1.9215504426213365E-3</v>
      </c>
      <c r="N2" s="2">
        <f t="shared" ref="N2:N24" si="5">(-0.0011*A2*A2+0.0453*A2+0.009)</f>
        <v>9.5199999999999993E-2</v>
      </c>
      <c r="O2" s="1">
        <f t="shared" ref="O2:O24" si="6">(N2+N3)/2</f>
        <v>0.11510000000000001</v>
      </c>
      <c r="Q2" s="2">
        <f t="shared" ref="Q2:Q24" si="7">L2/(6.283*O2)</f>
        <v>-2.6571092193549404E-3</v>
      </c>
    </row>
    <row r="3" spans="1:17" x14ac:dyDescent="0.25">
      <c r="A3" s="1">
        <v>3</v>
      </c>
      <c r="B3" s="2">
        <f t="shared" si="0"/>
        <v>0.80574237674551163</v>
      </c>
      <c r="D3" s="3">
        <v>0.6</v>
      </c>
      <c r="E3" s="5">
        <f t="shared" ref="E3:E24" si="8">E2-D2*0.06</f>
        <v>1.278</v>
      </c>
      <c r="F3" s="4">
        <f t="shared" si="1"/>
        <v>0.1127196</v>
      </c>
      <c r="H3" s="2">
        <f t="shared" si="2"/>
        <v>2.9214934995757768E-3</v>
      </c>
      <c r="J3" s="2">
        <f t="shared" si="3"/>
        <v>0.11564109349957578</v>
      </c>
      <c r="L3" s="2">
        <f t="shared" si="4"/>
        <v>-1.8996250484317467E-3</v>
      </c>
      <c r="N3" s="2">
        <f t="shared" si="5"/>
        <v>0.13500000000000001</v>
      </c>
      <c r="O3" s="1">
        <f t="shared" si="6"/>
        <v>0.15379999999999999</v>
      </c>
      <c r="Q3" s="2">
        <f t="shared" si="7"/>
        <v>-1.9658233638810969E-3</v>
      </c>
    </row>
    <row r="4" spans="1:17" x14ac:dyDescent="0.25">
      <c r="A4" s="1">
        <v>4</v>
      </c>
      <c r="B4" s="2">
        <f t="shared" si="0"/>
        <v>0.96575456407516258</v>
      </c>
      <c r="D4" s="3">
        <v>0.7</v>
      </c>
      <c r="E4" s="5">
        <f t="shared" si="8"/>
        <v>1.242</v>
      </c>
      <c r="F4" s="4">
        <f t="shared" si="1"/>
        <v>0.1095444</v>
      </c>
      <c r="H4" s="2">
        <f t="shared" si="2"/>
        <v>4.1970684511440327E-3</v>
      </c>
      <c r="J4" s="2">
        <f t="shared" si="3"/>
        <v>0.11374146845114404</v>
      </c>
      <c r="L4" s="2">
        <f t="shared" si="4"/>
        <v>-2.5023903269361242E-3</v>
      </c>
      <c r="N4" s="2">
        <f t="shared" si="5"/>
        <v>0.1726</v>
      </c>
      <c r="O4" s="1">
        <f t="shared" si="6"/>
        <v>0.19030000000000002</v>
      </c>
      <c r="Q4" s="2">
        <f t="shared" si="7"/>
        <v>-2.0929035016175016E-3</v>
      </c>
    </row>
    <row r="5" spans="1:17" x14ac:dyDescent="0.25">
      <c r="A5" s="1">
        <v>5</v>
      </c>
      <c r="B5" s="2">
        <f t="shared" si="0"/>
        <v>1.0953516050624428</v>
      </c>
      <c r="D5" s="3">
        <v>0.7</v>
      </c>
      <c r="E5" s="5">
        <f t="shared" si="8"/>
        <v>1.2</v>
      </c>
      <c r="F5" s="4">
        <f t="shared" si="1"/>
        <v>0.10584</v>
      </c>
      <c r="H5" s="2">
        <f t="shared" si="2"/>
        <v>5.3990781242079129E-3</v>
      </c>
      <c r="J5" s="2">
        <f t="shared" si="3"/>
        <v>0.11123907812420791</v>
      </c>
      <c r="L5" s="2">
        <f t="shared" si="4"/>
        <v>-2.6277553568919837E-3</v>
      </c>
      <c r="N5" s="2">
        <f t="shared" si="5"/>
        <v>0.20800000000000002</v>
      </c>
      <c r="O5" s="1">
        <f t="shared" si="6"/>
        <v>0.22460000000000002</v>
      </c>
      <c r="Q5" s="2">
        <f t="shared" si="7"/>
        <v>-1.8621219458264697E-3</v>
      </c>
    </row>
    <row r="6" spans="1:17" x14ac:dyDescent="0.25">
      <c r="A6" s="1">
        <v>6</v>
      </c>
      <c r="B6" s="2">
        <f t="shared" si="0"/>
        <v>1.1996038945618617</v>
      </c>
      <c r="D6" s="3">
        <v>0.8</v>
      </c>
      <c r="E6" s="5">
        <f t="shared" si="8"/>
        <v>1.1579999999999999</v>
      </c>
      <c r="F6" s="4">
        <f t="shared" si="1"/>
        <v>0.10213559999999999</v>
      </c>
      <c r="H6" s="2">
        <f t="shared" si="2"/>
        <v>6.4757227673159371E-3</v>
      </c>
      <c r="J6" s="2">
        <f t="shared" si="3"/>
        <v>0.10861132276731593</v>
      </c>
      <c r="L6" s="2">
        <f t="shared" si="4"/>
        <v>-3.307531479718212E-3</v>
      </c>
      <c r="N6" s="2">
        <f t="shared" si="5"/>
        <v>0.2412</v>
      </c>
      <c r="O6" s="1">
        <f t="shared" si="6"/>
        <v>0.25669999999999998</v>
      </c>
      <c r="Q6" s="2">
        <f t="shared" si="7"/>
        <v>-2.0507421506107816E-3</v>
      </c>
    </row>
    <row r="7" spans="1:17" x14ac:dyDescent="0.25">
      <c r="A7" s="1">
        <v>7</v>
      </c>
      <c r="B7" s="2">
        <f t="shared" si="0"/>
        <v>1.2825141357330336</v>
      </c>
      <c r="D7" s="3">
        <v>0.8</v>
      </c>
      <c r="E7" s="5">
        <f t="shared" si="8"/>
        <v>1.1099999999999999</v>
      </c>
      <c r="F7" s="4">
        <f t="shared" si="1"/>
        <v>9.7901999999999989E-2</v>
      </c>
      <c r="H7" s="2">
        <f t="shared" si="2"/>
        <v>7.4017912875977247E-3</v>
      </c>
      <c r="J7" s="2">
        <f t="shared" si="3"/>
        <v>0.10530379128759772</v>
      </c>
      <c r="L7" s="2">
        <f t="shared" si="4"/>
        <v>-3.4671036123291449E-3</v>
      </c>
      <c r="N7" s="2">
        <f t="shared" si="5"/>
        <v>0.2722</v>
      </c>
      <c r="O7" s="1">
        <f t="shared" si="6"/>
        <v>0.28659999999999997</v>
      </c>
      <c r="Q7" s="2">
        <f t="shared" si="7"/>
        <v>-1.9254115589043071E-3</v>
      </c>
    </row>
    <row r="8" spans="1:17" x14ac:dyDescent="0.25">
      <c r="A8" s="1">
        <v>8</v>
      </c>
      <c r="B8" s="2">
        <f t="shared" si="0"/>
        <v>1.3472843200113986</v>
      </c>
      <c r="D8" s="3">
        <v>0.8</v>
      </c>
      <c r="E8" s="5">
        <f t="shared" si="8"/>
        <v>1.0619999999999998</v>
      </c>
      <c r="F8" s="4">
        <f t="shared" si="1"/>
        <v>9.3668399999999985E-2</v>
      </c>
      <c r="H8" s="2">
        <f t="shared" si="2"/>
        <v>8.1682876752685943E-3</v>
      </c>
      <c r="J8" s="2">
        <f t="shared" si="3"/>
        <v>0.10183668767526857</v>
      </c>
      <c r="L8" s="2">
        <f t="shared" si="4"/>
        <v>-3.6258519663771166E-3</v>
      </c>
      <c r="N8" s="2">
        <f t="shared" si="5"/>
        <v>0.30099999999999999</v>
      </c>
      <c r="O8" s="1">
        <f t="shared" si="6"/>
        <v>0.31430000000000002</v>
      </c>
      <c r="Q8" s="2">
        <f t="shared" si="7"/>
        <v>-1.8361097143016738E-3</v>
      </c>
    </row>
    <row r="9" spans="1:17" x14ac:dyDescent="0.25">
      <c r="A9" s="1">
        <v>9</v>
      </c>
      <c r="B9" s="2">
        <f t="shared" si="0"/>
        <v>1.3965064115611643</v>
      </c>
      <c r="D9" s="3">
        <v>0.9</v>
      </c>
      <c r="E9" s="5">
        <f t="shared" si="8"/>
        <v>1.0139999999999998</v>
      </c>
      <c r="F9" s="4">
        <f t="shared" si="1"/>
        <v>8.9434799999999981E-2</v>
      </c>
      <c r="H9" s="2">
        <f t="shared" si="2"/>
        <v>8.7760357088914782E-3</v>
      </c>
      <c r="J9" s="2">
        <f t="shared" si="3"/>
        <v>9.8210835708891456E-2</v>
      </c>
      <c r="L9" s="2">
        <f t="shared" si="4"/>
        <v>-4.307147796964339E-3</v>
      </c>
      <c r="N9" s="2">
        <f t="shared" si="5"/>
        <v>0.3276</v>
      </c>
      <c r="O9" s="1">
        <f t="shared" si="6"/>
        <v>0.33979999999999999</v>
      </c>
      <c r="Q9" s="2">
        <f t="shared" si="7"/>
        <v>-2.0174340211004736E-3</v>
      </c>
    </row>
    <row r="10" spans="1:17" x14ac:dyDescent="0.25">
      <c r="A10" s="1">
        <v>10</v>
      </c>
      <c r="B10" s="2">
        <f t="shared" si="0"/>
        <v>1.4323010167735251</v>
      </c>
      <c r="D10" s="3">
        <v>0.9</v>
      </c>
      <c r="E10" s="5">
        <f t="shared" si="8"/>
        <v>0.95999999999999974</v>
      </c>
      <c r="F10" s="4">
        <f t="shared" si="1"/>
        <v>8.4671999999999983E-2</v>
      </c>
      <c r="H10" s="2">
        <f t="shared" si="2"/>
        <v>9.2316879119271316E-3</v>
      </c>
      <c r="J10" s="2">
        <f t="shared" si="3"/>
        <v>9.3903687911927117E-2</v>
      </c>
      <c r="L10" s="2">
        <f t="shared" si="4"/>
        <v>-4.4492731108041889E-3</v>
      </c>
      <c r="N10" s="2">
        <f t="shared" si="5"/>
        <v>0.35199999999999998</v>
      </c>
      <c r="O10" s="1">
        <f t="shared" si="6"/>
        <v>0.36309999999999998</v>
      </c>
      <c r="Q10" s="2">
        <f t="shared" si="7"/>
        <v>-1.9502745627807574E-3</v>
      </c>
    </row>
    <row r="11" spans="1:17" x14ac:dyDescent="0.25">
      <c r="A11" s="1">
        <v>11</v>
      </c>
      <c r="B11" s="2">
        <f t="shared" si="0"/>
        <v>1.4564198723905097</v>
      </c>
      <c r="D11" s="3">
        <v>0.9</v>
      </c>
      <c r="E11" s="5">
        <f t="shared" si="8"/>
        <v>0.90599999999999969</v>
      </c>
      <c r="F11" s="4">
        <f t="shared" si="1"/>
        <v>7.9909199999999972E-2</v>
      </c>
      <c r="H11" s="2">
        <f t="shared" si="2"/>
        <v>9.545214801122949E-3</v>
      </c>
      <c r="J11" s="2">
        <f t="shared" si="3"/>
        <v>8.9454414801122928E-2</v>
      </c>
      <c r="L11" s="2">
        <f t="shared" si="4"/>
        <v>-4.5796949184242625E-3</v>
      </c>
      <c r="N11" s="2">
        <f t="shared" si="5"/>
        <v>0.37419999999999998</v>
      </c>
      <c r="O11" s="1">
        <f t="shared" si="6"/>
        <v>0.38419999999999999</v>
      </c>
      <c r="Q11" s="2">
        <f t="shared" si="7"/>
        <v>-1.8971956827655392E-3</v>
      </c>
    </row>
    <row r="12" spans="1:17" x14ac:dyDescent="0.25">
      <c r="A12" s="1">
        <v>12</v>
      </c>
      <c r="B12" s="2">
        <f t="shared" si="0"/>
        <v>1.4703227070347287</v>
      </c>
      <c r="D12" s="3">
        <v>1</v>
      </c>
      <c r="E12" s="5">
        <f t="shared" si="8"/>
        <v>0.85199999999999965</v>
      </c>
      <c r="F12" s="4">
        <f t="shared" si="1"/>
        <v>7.5146399999999974E-2</v>
      </c>
      <c r="H12" s="2">
        <f t="shared" si="2"/>
        <v>9.7283198826986963E-3</v>
      </c>
      <c r="J12" s="2">
        <f t="shared" si="3"/>
        <v>8.4874719882698665E-2</v>
      </c>
      <c r="L12" s="2">
        <f t="shared" si="4"/>
        <v>-5.2268788416426903E-3</v>
      </c>
      <c r="N12" s="2">
        <f t="shared" si="5"/>
        <v>0.39419999999999999</v>
      </c>
      <c r="O12" s="1">
        <f t="shared" si="6"/>
        <v>0.40310000000000001</v>
      </c>
      <c r="Q12" s="2">
        <f t="shared" si="7"/>
        <v>-2.0637760845579065E-3</v>
      </c>
    </row>
    <row r="13" spans="1:17" x14ac:dyDescent="0.25">
      <c r="A13" s="1">
        <v>13</v>
      </c>
      <c r="B13" s="2">
        <f t="shared" si="0"/>
        <v>1.4752356528181456</v>
      </c>
      <c r="D13" s="3">
        <v>1</v>
      </c>
      <c r="E13" s="5">
        <f t="shared" si="8"/>
        <v>0.79199999999999959</v>
      </c>
      <c r="F13" s="4">
        <f t="shared" si="1"/>
        <v>6.9854399999999969E-2</v>
      </c>
      <c r="H13" s="2">
        <f t="shared" si="2"/>
        <v>9.793441041056011E-3</v>
      </c>
      <c r="J13" s="2">
        <f t="shared" si="3"/>
        <v>7.9647841041055975E-2</v>
      </c>
      <c r="L13" s="2">
        <f t="shared" si="4"/>
        <v>-5.332313939714492E-3</v>
      </c>
      <c r="N13" s="2">
        <f t="shared" si="5"/>
        <v>0.41199999999999998</v>
      </c>
      <c r="O13" s="1">
        <f t="shared" si="6"/>
        <v>0.41979999999999995</v>
      </c>
      <c r="Q13" s="2">
        <f t="shared" si="7"/>
        <v>-2.0216511472932182E-3</v>
      </c>
    </row>
    <row r="14" spans="1:17" x14ac:dyDescent="0.25">
      <c r="A14" s="1">
        <v>14</v>
      </c>
      <c r="B14" s="2">
        <f t="shared" si="0"/>
        <v>1.472196175132884</v>
      </c>
      <c r="D14" s="3">
        <v>1</v>
      </c>
      <c r="E14" s="5">
        <f t="shared" si="8"/>
        <v>0.73199999999999954</v>
      </c>
      <c r="F14" s="4">
        <f t="shared" si="1"/>
        <v>6.4562399999999964E-2</v>
      </c>
      <c r="H14" s="2">
        <f t="shared" si="2"/>
        <v>9.7531271013415188E-3</v>
      </c>
      <c r="J14" s="2">
        <f t="shared" si="3"/>
        <v>7.4315527101341483E-2</v>
      </c>
      <c r="L14" s="2">
        <f t="shared" si="4"/>
        <v>-5.4254709458536055E-3</v>
      </c>
      <c r="N14" s="2">
        <f t="shared" si="5"/>
        <v>0.42759999999999998</v>
      </c>
      <c r="O14" s="1">
        <f t="shared" si="6"/>
        <v>0.43430000000000002</v>
      </c>
      <c r="Q14" s="2">
        <f t="shared" si="7"/>
        <v>-1.9882937760202844E-3</v>
      </c>
    </row>
    <row r="15" spans="1:17" x14ac:dyDescent="0.25">
      <c r="A15" s="1">
        <v>15</v>
      </c>
      <c r="B15" s="2">
        <f t="shared" si="0"/>
        <v>1.4620880164635115</v>
      </c>
      <c r="D15" s="3">
        <v>1</v>
      </c>
      <c r="E15" s="5">
        <f t="shared" si="8"/>
        <v>0.67199999999999949</v>
      </c>
      <c r="F15" s="4">
        <f t="shared" si="1"/>
        <v>5.9270399999999952E-2</v>
      </c>
      <c r="H15" s="2">
        <f t="shared" si="2"/>
        <v>9.6196561554879236E-3</v>
      </c>
      <c r="J15" s="2">
        <f t="shared" si="3"/>
        <v>6.8890056155487878E-2</v>
      </c>
      <c r="L15" s="2">
        <f t="shared" si="4"/>
        <v>-5.5068458360533201E-3</v>
      </c>
      <c r="N15" s="2">
        <f t="shared" si="5"/>
        <v>0.441</v>
      </c>
      <c r="O15" s="1">
        <f t="shared" si="6"/>
        <v>0.4466</v>
      </c>
      <c r="Q15" s="2">
        <f t="shared" si="7"/>
        <v>-1.9625337772506781E-3</v>
      </c>
    </row>
    <row r="16" spans="1:17" x14ac:dyDescent="0.25">
      <c r="A16" s="1">
        <v>16</v>
      </c>
      <c r="B16" s="2">
        <f t="shared" si="0"/>
        <v>1.4456686510965246</v>
      </c>
      <c r="D16" s="3">
        <v>1.1000000000000001</v>
      </c>
      <c r="E16" s="5">
        <f t="shared" si="8"/>
        <v>0.61199999999999943</v>
      </c>
      <c r="F16" s="4">
        <f t="shared" si="1"/>
        <v>5.3978399999999947E-2</v>
      </c>
      <c r="H16" s="2">
        <f t="shared" si="2"/>
        <v>9.4048103194346033E-3</v>
      </c>
      <c r="J16" s="2">
        <f t="shared" si="3"/>
        <v>6.3383210319434558E-2</v>
      </c>
      <c r="L16" s="2">
        <f t="shared" si="4"/>
        <v>-6.1062585584853168E-3</v>
      </c>
      <c r="N16" s="2">
        <f t="shared" si="5"/>
        <v>0.45219999999999999</v>
      </c>
      <c r="O16" s="1">
        <f t="shared" si="6"/>
        <v>0.45669999999999999</v>
      </c>
      <c r="Q16" s="2">
        <f t="shared" si="7"/>
        <v>-2.1280269242504035E-3</v>
      </c>
    </row>
    <row r="17" spans="1:17" x14ac:dyDescent="0.25">
      <c r="A17" s="1">
        <v>17</v>
      </c>
      <c r="B17" s="2">
        <f t="shared" si="0"/>
        <v>1.4235910587079343</v>
      </c>
      <c r="D17" s="3">
        <v>1.1000000000000001</v>
      </c>
      <c r="E17" s="5">
        <f t="shared" si="8"/>
        <v>0.54599999999999937</v>
      </c>
      <c r="F17" s="4">
        <f t="shared" si="1"/>
        <v>4.8157199999999942E-2</v>
      </c>
      <c r="H17" s="2">
        <f t="shared" si="2"/>
        <v>9.1197517609492972E-3</v>
      </c>
      <c r="J17" s="2">
        <f t="shared" si="3"/>
        <v>5.7276951760949241E-2</v>
      </c>
      <c r="L17" s="2">
        <f t="shared" si="4"/>
        <v>-6.1659877270357766E-3</v>
      </c>
      <c r="N17" s="2">
        <f t="shared" si="5"/>
        <v>0.4612</v>
      </c>
      <c r="O17" s="1">
        <f t="shared" si="6"/>
        <v>0.46460000000000001</v>
      </c>
      <c r="Q17" s="2">
        <f t="shared" si="7"/>
        <v>-2.1123038508327435E-3</v>
      </c>
    </row>
    <row r="18" spans="1:17" x14ac:dyDescent="0.25">
      <c r="A18" s="1">
        <v>18</v>
      </c>
      <c r="B18" s="2">
        <f t="shared" si="0"/>
        <v>1.3964211426129076</v>
      </c>
      <c r="D18" s="3">
        <v>1.1000000000000001</v>
      </c>
      <c r="E18" s="5">
        <f t="shared" si="8"/>
        <v>0.47999999999999937</v>
      </c>
      <c r="F18" s="4">
        <f t="shared" si="1"/>
        <v>4.2335999999999943E-2</v>
      </c>
      <c r="H18" s="2">
        <f t="shared" si="2"/>
        <v>8.7749640339135227E-3</v>
      </c>
      <c r="J18" s="2">
        <f t="shared" si="3"/>
        <v>5.1110964033913464E-2</v>
      </c>
      <c r="L18" s="2">
        <f t="shared" si="4"/>
        <v>-6.2159289166879989E-3</v>
      </c>
      <c r="N18" s="2">
        <f t="shared" si="5"/>
        <v>0.46799999999999997</v>
      </c>
      <c r="O18" s="1">
        <f t="shared" si="6"/>
        <v>0.4703</v>
      </c>
      <c r="Q18" s="2">
        <f t="shared" si="7"/>
        <v>-2.1036040627664958E-3</v>
      </c>
    </row>
    <row r="19" spans="1:17" x14ac:dyDescent="0.25">
      <c r="A19" s="1">
        <v>19</v>
      </c>
      <c r="B19" s="2">
        <f t="shared" si="0"/>
        <v>1.3646517762764834</v>
      </c>
      <c r="D19" s="3">
        <v>1.1000000000000001</v>
      </c>
      <c r="E19" s="5">
        <f t="shared" si="8"/>
        <v>0.41399999999999937</v>
      </c>
      <c r="F19" s="4">
        <f t="shared" si="1"/>
        <v>3.6514799999999945E-2</v>
      </c>
      <c r="H19" s="2">
        <f t="shared" si="2"/>
        <v>8.3802351172255242E-3</v>
      </c>
      <c r="J19" s="2">
        <f t="shared" si="3"/>
        <v>4.4895035117225465E-2</v>
      </c>
      <c r="L19" s="2">
        <f t="shared" si="4"/>
        <v>-6.2567685150920066E-3</v>
      </c>
      <c r="N19" s="2">
        <f t="shared" si="5"/>
        <v>0.47260000000000002</v>
      </c>
      <c r="O19" s="1">
        <f t="shared" si="6"/>
        <v>0.4738</v>
      </c>
      <c r="Q19" s="2">
        <f t="shared" si="7"/>
        <v>-2.1017834664014967E-3</v>
      </c>
    </row>
    <row r="20" spans="1:17" x14ac:dyDescent="0.25">
      <c r="A20" s="1">
        <v>20</v>
      </c>
      <c r="B20" s="2">
        <f t="shared" si="0"/>
        <v>1.3287142157517475</v>
      </c>
      <c r="D20" s="3">
        <v>1.1000000000000001</v>
      </c>
      <c r="E20" s="5">
        <f t="shared" si="8"/>
        <v>0.34799999999999937</v>
      </c>
      <c r="F20" s="4">
        <f t="shared" si="1"/>
        <v>3.0693599999999946E-2</v>
      </c>
      <c r="H20" s="2">
        <f t="shared" si="2"/>
        <v>7.9446666021335162E-3</v>
      </c>
      <c r="J20" s="2">
        <f t="shared" si="3"/>
        <v>3.8638266602133459E-2</v>
      </c>
      <c r="L20" s="2">
        <f t="shared" si="4"/>
        <v>-6.2891678464044865E-3</v>
      </c>
      <c r="N20" s="2">
        <f t="shared" si="5"/>
        <v>0.47499999999999998</v>
      </c>
      <c r="O20" s="1">
        <f t="shared" si="6"/>
        <v>0.47509999999999997</v>
      </c>
      <c r="Q20" s="2">
        <f t="shared" si="7"/>
        <v>-2.1068862811945387E-3</v>
      </c>
    </row>
    <row r="21" spans="1:17" x14ac:dyDescent="0.25">
      <c r="A21" s="1">
        <v>21</v>
      </c>
      <c r="B21" s="2">
        <f t="shared" si="0"/>
        <v>1.2889874368605105</v>
      </c>
      <c r="D21" s="3">
        <v>1.1000000000000001</v>
      </c>
      <c r="E21" s="5">
        <f t="shared" si="8"/>
        <v>0.28199999999999936</v>
      </c>
      <c r="F21" s="4">
        <f t="shared" si="1"/>
        <v>2.4872399999999944E-2</v>
      </c>
      <c r="H21" s="2">
        <f t="shared" si="2"/>
        <v>7.4766987557290283E-3</v>
      </c>
      <c r="J21" s="2">
        <f t="shared" si="3"/>
        <v>3.2349098755728972E-2</v>
      </c>
      <c r="L21" s="2">
        <f t="shared" si="4"/>
        <v>-6.3137540709126382E-3</v>
      </c>
      <c r="N21" s="2">
        <f t="shared" si="5"/>
        <v>0.47520000000000001</v>
      </c>
      <c r="O21" s="1">
        <f t="shared" si="6"/>
        <v>0.47419999999999995</v>
      </c>
      <c r="Q21" s="2">
        <f t="shared" si="7"/>
        <v>-2.1191370872338596E-3</v>
      </c>
    </row>
    <row r="22" spans="1:17" x14ac:dyDescent="0.25">
      <c r="A22" s="1">
        <v>22</v>
      </c>
      <c r="B22" s="2">
        <f t="shared" si="0"/>
        <v>1.2458058244290802</v>
      </c>
      <c r="D22" s="3">
        <v>1.1000000000000001</v>
      </c>
      <c r="E22" s="5">
        <f t="shared" si="8"/>
        <v>0.21599999999999936</v>
      </c>
      <c r="F22" s="4">
        <f t="shared" si="1"/>
        <v>1.9051199999999945E-2</v>
      </c>
      <c r="H22" s="2">
        <f t="shared" si="2"/>
        <v>6.9841446848163896E-3</v>
      </c>
      <c r="J22" s="2">
        <f t="shared" si="3"/>
        <v>2.6035344684816334E-2</v>
      </c>
      <c r="L22" s="2">
        <f t="shared" si="4"/>
        <v>-6.3311155327677275E-3</v>
      </c>
      <c r="N22" s="2">
        <f t="shared" si="5"/>
        <v>0.47319999999999995</v>
      </c>
      <c r="O22" s="1">
        <f t="shared" si="6"/>
        <v>0.47109999999999996</v>
      </c>
      <c r="Q22" s="2">
        <f t="shared" si="7"/>
        <v>-2.1389472526744976E-3</v>
      </c>
    </row>
    <row r="23" spans="1:17" x14ac:dyDescent="0.25">
      <c r="A23" s="1">
        <v>23</v>
      </c>
      <c r="B23" s="2">
        <f t="shared" si="0"/>
        <v>1.199465543208369</v>
      </c>
      <c r="D23" s="3">
        <v>1</v>
      </c>
      <c r="E23" s="5">
        <f t="shared" si="8"/>
        <v>0.14999999999999936</v>
      </c>
      <c r="F23" s="4">
        <f t="shared" si="1"/>
        <v>1.3229999999999943E-2</v>
      </c>
      <c r="H23" s="2">
        <f t="shared" si="2"/>
        <v>6.4742291520486633E-3</v>
      </c>
      <c r="J23" s="2">
        <f t="shared" si="3"/>
        <v>1.9704229152048607E-2</v>
      </c>
      <c r="L23" s="2">
        <f t="shared" si="4"/>
        <v>-5.8125999994396455E-3</v>
      </c>
      <c r="N23" s="2">
        <f t="shared" si="5"/>
        <v>0.46899999999999997</v>
      </c>
      <c r="O23" s="1">
        <f t="shared" si="6"/>
        <v>0.46579999999999999</v>
      </c>
      <c r="Q23" s="2">
        <f t="shared" si="7"/>
        <v>-1.9861127235110236E-3</v>
      </c>
    </row>
    <row r="24" spans="1:17" x14ac:dyDescent="0.25">
      <c r="A24" s="1">
        <v>24</v>
      </c>
      <c r="B24" s="2">
        <f t="shared" si="0"/>
        <v>1.1502298468479166</v>
      </c>
      <c r="D24" s="3">
        <v>1</v>
      </c>
      <c r="E24" s="5">
        <f t="shared" si="8"/>
        <v>8.9999999999999358E-2</v>
      </c>
      <c r="F24" s="4">
        <f t="shared" si="1"/>
        <v>7.9379999999999434E-3</v>
      </c>
      <c r="H24" s="2">
        <f t="shared" si="2"/>
        <v>5.9536291526090176E-3</v>
      </c>
      <c r="J24" s="2">
        <f t="shared" si="3"/>
        <v>1.3891629152608961E-2</v>
      </c>
      <c r="L24" s="6" t="e">
        <f t="shared" si="4"/>
        <v>#VALUE!</v>
      </c>
      <c r="N24" s="2">
        <f t="shared" si="5"/>
        <v>0.46260000000000001</v>
      </c>
      <c r="O24" s="1" t="e">
        <f t="shared" si="6"/>
        <v>#VALUE!</v>
      </c>
      <c r="Q24" s="2" t="e">
        <f t="shared" si="7"/>
        <v>#VALUE!</v>
      </c>
    </row>
    <row r="25" spans="1:17" x14ac:dyDescent="0.25">
      <c r="B25" s="1" t="s">
        <v>0</v>
      </c>
      <c r="D25" s="3" t="s">
        <v>1</v>
      </c>
      <c r="E25" s="3" t="s">
        <v>2</v>
      </c>
      <c r="F25" s="4" t="s">
        <v>3</v>
      </c>
      <c r="H25" s="1" t="s">
        <v>4</v>
      </c>
      <c r="J25" s="1" t="s">
        <v>5</v>
      </c>
      <c r="L25" s="1" t="s">
        <v>6</v>
      </c>
      <c r="N25" s="1" t="s">
        <v>7</v>
      </c>
      <c r="O25" s="1" t="s">
        <v>8</v>
      </c>
      <c r="Q25" s="1" t="s">
        <v>9</v>
      </c>
    </row>
    <row r="31" spans="1:17" x14ac:dyDescent="0.25">
      <c r="H31" s="7" t="s">
        <v>10</v>
      </c>
      <c r="I31" s="8"/>
    </row>
    <row r="32" spans="1:17" x14ac:dyDescent="0.25">
      <c r="H32" s="8"/>
      <c r="I32" s="8"/>
    </row>
    <row r="33" spans="8:9" x14ac:dyDescent="0.25">
      <c r="H33" s="8"/>
      <c r="I33" s="8"/>
    </row>
    <row r="34" spans="8:9" x14ac:dyDescent="0.25">
      <c r="H34" s="9" t="s">
        <v>11</v>
      </c>
      <c r="I34" s="9"/>
    </row>
    <row r="35" spans="8:9" x14ac:dyDescent="0.25">
      <c r="H35" s="9"/>
      <c r="I35" s="9"/>
    </row>
    <row r="36" spans="8:9" x14ac:dyDescent="0.25">
      <c r="H36" s="9"/>
      <c r="I36" s="9"/>
    </row>
  </sheetData>
  <mergeCells count="2">
    <mergeCell ref="H31:I33"/>
    <mergeCell ref="H34:I3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2020-09-18T16:17:33Z</dcterms:created>
  <dcterms:modified xsi:type="dcterms:W3CDTF">2020-09-18T16:19:28Z</dcterms:modified>
</cp:coreProperties>
</file>