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iril\YandexDisk\ВКР\tests\"/>
    </mc:Choice>
  </mc:AlternateContent>
  <xr:revisionPtr revIDLastSave="0" documentId="13_ncr:1_{C03B8232-CBA6-4498-9F9B-BC4FD346FAB4}" xr6:coauthVersionLast="47" xr6:coauthVersionMax="47" xr10:uidLastSave="{00000000-0000-0000-0000-000000000000}"/>
  <bookViews>
    <workbookView xWindow="7200" yWindow="2130" windowWidth="21600" windowHeight="11295" activeTab="2" xr2:uid="{00000000-000D-0000-FFFF-FFFF00000000}"/>
  </bookViews>
  <sheets>
    <sheet name="Последовательное LSB" sheetId="1" r:id="rId1"/>
    <sheet name="Рандомное LSB" sheetId="2" r:id="rId2"/>
    <sheet name="Кох-Жа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C194" i="3" s="1"/>
  <c r="D158" i="3"/>
  <c r="E158" i="3" s="1"/>
  <c r="D157" i="3"/>
  <c r="E157" i="3" s="1"/>
  <c r="D161" i="3"/>
  <c r="E161" i="3" s="1"/>
  <c r="D162" i="3"/>
  <c r="E162" i="3" s="1"/>
  <c r="U162" i="3"/>
  <c r="V162" i="3" s="1"/>
  <c r="M162" i="3"/>
  <c r="N162" i="3" s="1"/>
  <c r="U161" i="3"/>
  <c r="V161" i="3" s="1"/>
  <c r="M161" i="3"/>
  <c r="N161" i="3" s="1"/>
  <c r="U160" i="3"/>
  <c r="V160" i="3" s="1"/>
  <c r="M160" i="3"/>
  <c r="N160" i="3" s="1"/>
  <c r="D160" i="3"/>
  <c r="E160" i="3" s="1"/>
  <c r="U159" i="3"/>
  <c r="V159" i="3" s="1"/>
  <c r="M159" i="3"/>
  <c r="N159" i="3" s="1"/>
  <c r="D159" i="3"/>
  <c r="E159" i="3" s="1"/>
  <c r="U158" i="3"/>
  <c r="V158" i="3" s="1"/>
  <c r="M158" i="3"/>
  <c r="N158" i="3" s="1"/>
  <c r="U157" i="3"/>
  <c r="V157" i="3" s="1"/>
  <c r="M157" i="3"/>
  <c r="N157" i="3" s="1"/>
  <c r="U156" i="3"/>
  <c r="V156" i="3" s="1"/>
  <c r="M156" i="3"/>
  <c r="N156" i="3" s="1"/>
  <c r="D156" i="3"/>
  <c r="E156" i="3" s="1"/>
  <c r="U155" i="3"/>
  <c r="V155" i="3" s="1"/>
  <c r="M155" i="3"/>
  <c r="N155" i="3" s="1"/>
  <c r="D155" i="3"/>
  <c r="E155" i="3" s="1"/>
  <c r="U154" i="3"/>
  <c r="M154" i="3"/>
  <c r="N154" i="3" s="1"/>
  <c r="D154" i="3"/>
  <c r="E154" i="3" s="1"/>
  <c r="Y153" i="3"/>
  <c r="G195" i="3" s="1"/>
  <c r="U153" i="3"/>
  <c r="Q153" i="3"/>
  <c r="G194" i="3" s="1"/>
  <c r="M153" i="3"/>
  <c r="H153" i="3"/>
  <c r="G193" i="3" s="1"/>
  <c r="D153" i="3"/>
  <c r="U132" i="3"/>
  <c r="V132" i="3" s="1"/>
  <c r="M132" i="3"/>
  <c r="N132" i="3" s="1"/>
  <c r="D132" i="3"/>
  <c r="E132" i="3" s="1"/>
  <c r="U131" i="3"/>
  <c r="V131" i="3" s="1"/>
  <c r="M131" i="3"/>
  <c r="N131" i="3" s="1"/>
  <c r="D131" i="3"/>
  <c r="E131" i="3" s="1"/>
  <c r="U130" i="3"/>
  <c r="V130" i="3" s="1"/>
  <c r="M130" i="3"/>
  <c r="N130" i="3" s="1"/>
  <c r="D130" i="3"/>
  <c r="E130" i="3" s="1"/>
  <c r="U129" i="3"/>
  <c r="V129" i="3" s="1"/>
  <c r="M129" i="3"/>
  <c r="N129" i="3" s="1"/>
  <c r="D129" i="3"/>
  <c r="E129" i="3" s="1"/>
  <c r="U128" i="3"/>
  <c r="V128" i="3" s="1"/>
  <c r="M128" i="3"/>
  <c r="N128" i="3" s="1"/>
  <c r="D128" i="3"/>
  <c r="E128" i="3" s="1"/>
  <c r="U127" i="3"/>
  <c r="M127" i="3"/>
  <c r="N127" i="3" s="1"/>
  <c r="D127" i="3"/>
  <c r="E127" i="3" s="1"/>
  <c r="U126" i="3"/>
  <c r="V126" i="3" s="1"/>
  <c r="M126" i="3"/>
  <c r="N126" i="3" s="1"/>
  <c r="D126" i="3"/>
  <c r="E126" i="3" s="1"/>
  <c r="U125" i="3"/>
  <c r="V125" i="3" s="1"/>
  <c r="M125" i="3"/>
  <c r="N125" i="3" s="1"/>
  <c r="D125" i="3"/>
  <c r="E125" i="3" s="1"/>
  <c r="U124" i="3"/>
  <c r="V124" i="3" s="1"/>
  <c r="M124" i="3"/>
  <c r="N124" i="3" s="1"/>
  <c r="D124" i="3"/>
  <c r="E124" i="3" s="1"/>
  <c r="Y123" i="3"/>
  <c r="F195" i="3" s="1"/>
  <c r="U123" i="3"/>
  <c r="Q123" i="3"/>
  <c r="E195" i="3" s="1"/>
  <c r="M123" i="3"/>
  <c r="H123" i="3"/>
  <c r="D195" i="3" s="1"/>
  <c r="D123" i="3"/>
  <c r="U93" i="3"/>
  <c r="V93" i="3" s="1"/>
  <c r="M93" i="3"/>
  <c r="N93" i="3" s="1"/>
  <c r="D93" i="3"/>
  <c r="E93" i="3" s="1"/>
  <c r="U92" i="3"/>
  <c r="V92" i="3" s="1"/>
  <c r="M92" i="3"/>
  <c r="N92" i="3" s="1"/>
  <c r="D92" i="3"/>
  <c r="E92" i="3" s="1"/>
  <c r="U91" i="3"/>
  <c r="V91" i="3" s="1"/>
  <c r="M91" i="3"/>
  <c r="N91" i="3" s="1"/>
  <c r="D91" i="3"/>
  <c r="E91" i="3" s="1"/>
  <c r="U90" i="3"/>
  <c r="V90" i="3" s="1"/>
  <c r="M90" i="3"/>
  <c r="N90" i="3" s="1"/>
  <c r="D90" i="3"/>
  <c r="E90" i="3" s="1"/>
  <c r="U89" i="3"/>
  <c r="V89" i="3" s="1"/>
  <c r="M89" i="3"/>
  <c r="N89" i="3" s="1"/>
  <c r="D89" i="3"/>
  <c r="E89" i="3" s="1"/>
  <c r="U88" i="3"/>
  <c r="V88" i="3" s="1"/>
  <c r="M88" i="3"/>
  <c r="N88" i="3" s="1"/>
  <c r="D88" i="3"/>
  <c r="E88" i="3" s="1"/>
  <c r="U87" i="3"/>
  <c r="V87" i="3" s="1"/>
  <c r="M87" i="3"/>
  <c r="N87" i="3" s="1"/>
  <c r="D87" i="3"/>
  <c r="E87" i="3" s="1"/>
  <c r="U86" i="3"/>
  <c r="V86" i="3" s="1"/>
  <c r="M86" i="3"/>
  <c r="N86" i="3" s="1"/>
  <c r="D86" i="3"/>
  <c r="E86" i="3" s="1"/>
  <c r="U85" i="3"/>
  <c r="V85" i="3" s="1"/>
  <c r="M85" i="3"/>
  <c r="N85" i="3" s="1"/>
  <c r="D85" i="3"/>
  <c r="E85" i="3" s="1"/>
  <c r="Y84" i="3"/>
  <c r="F194" i="3" s="1"/>
  <c r="U84" i="3"/>
  <c r="Q84" i="3"/>
  <c r="E194" i="3" s="1"/>
  <c r="M84" i="3"/>
  <c r="H84" i="3"/>
  <c r="D194" i="3" s="1"/>
  <c r="D84" i="3"/>
  <c r="D50" i="3"/>
  <c r="E50" i="3" s="1"/>
  <c r="D46" i="3"/>
  <c r="E46" i="3" s="1"/>
  <c r="D47" i="3"/>
  <c r="E47" i="3" s="1"/>
  <c r="D48" i="3"/>
  <c r="E48" i="3" s="1"/>
  <c r="D49" i="3"/>
  <c r="E49" i="3" s="1"/>
  <c r="D51" i="3"/>
  <c r="E51" i="3" s="1"/>
  <c r="D52" i="3"/>
  <c r="E52" i="3" s="1"/>
  <c r="D53" i="3"/>
  <c r="E53" i="3" s="1"/>
  <c r="U54" i="3"/>
  <c r="V54" i="3" s="1"/>
  <c r="U53" i="3"/>
  <c r="V53" i="3" s="1"/>
  <c r="U52" i="3"/>
  <c r="V52" i="3" s="1"/>
  <c r="U51" i="3"/>
  <c r="V51" i="3" s="1"/>
  <c r="U50" i="3"/>
  <c r="V50" i="3" s="1"/>
  <c r="U49" i="3"/>
  <c r="V49" i="3" s="1"/>
  <c r="U48" i="3"/>
  <c r="V48" i="3" s="1"/>
  <c r="U47" i="3"/>
  <c r="V47" i="3" s="1"/>
  <c r="U46" i="3"/>
  <c r="V46" i="3" s="1"/>
  <c r="Y45" i="3"/>
  <c r="F193" i="3" s="1"/>
  <c r="U45" i="3"/>
  <c r="M54" i="3"/>
  <c r="N54" i="3" s="1"/>
  <c r="M53" i="3"/>
  <c r="N53" i="3" s="1"/>
  <c r="M52" i="3"/>
  <c r="N52" i="3" s="1"/>
  <c r="M51" i="3"/>
  <c r="N51" i="3" s="1"/>
  <c r="M50" i="3"/>
  <c r="N50" i="3" s="1"/>
  <c r="M49" i="3"/>
  <c r="N49" i="3" s="1"/>
  <c r="M48" i="3"/>
  <c r="N48" i="3" s="1"/>
  <c r="M47" i="3"/>
  <c r="N47" i="3" s="1"/>
  <c r="M46" i="3"/>
  <c r="N46" i="3" s="1"/>
  <c r="Q45" i="3"/>
  <c r="E193" i="3" s="1"/>
  <c r="M45" i="3"/>
  <c r="D54" i="3"/>
  <c r="E54" i="3" s="1"/>
  <c r="H45" i="3"/>
  <c r="D193" i="3" s="1"/>
  <c r="D45" i="3"/>
  <c r="H16" i="1"/>
  <c r="H15" i="1"/>
  <c r="H14" i="1"/>
  <c r="H13" i="1"/>
  <c r="H12" i="1"/>
  <c r="H11" i="1"/>
  <c r="H10" i="1"/>
  <c r="H9" i="1"/>
  <c r="H8" i="1"/>
  <c r="AC95" i="2"/>
  <c r="AD95" i="2" s="1"/>
  <c r="AC94" i="2"/>
  <c r="AD94" i="2" s="1"/>
  <c r="AC93" i="2"/>
  <c r="AD93" i="2" s="1"/>
  <c r="AC92" i="2"/>
  <c r="AD92" i="2" s="1"/>
  <c r="AC91" i="2"/>
  <c r="AD91" i="2" s="1"/>
  <c r="AC90" i="2"/>
  <c r="AD90" i="2" s="1"/>
  <c r="AC89" i="2"/>
  <c r="AD89" i="2" s="1"/>
  <c r="AC88" i="2"/>
  <c r="AD88" i="2" s="1"/>
  <c r="AC87" i="2"/>
  <c r="AD87" i="2" s="1"/>
  <c r="AH86" i="2"/>
  <c r="V89" i="1" s="1"/>
  <c r="AC86" i="2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V86" i="2"/>
  <c r="U89" i="1" s="1"/>
  <c r="Q86" i="2"/>
  <c r="AA118" i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F118" i="1"/>
  <c r="U88" i="1" s="1"/>
  <c r="O119" i="1"/>
  <c r="P119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O121" i="1"/>
  <c r="P121" i="1" s="1"/>
  <c r="O120" i="1"/>
  <c r="P120" i="1" s="1"/>
  <c r="T118" i="1"/>
  <c r="V88" i="1" s="1"/>
  <c r="O118" i="1"/>
  <c r="N92" i="1"/>
  <c r="S88" i="1"/>
  <c r="P88" i="1"/>
  <c r="Y3" i="3"/>
  <c r="P92" i="1" s="1"/>
  <c r="Q3" i="3"/>
  <c r="C193" i="3" s="1"/>
  <c r="I86" i="2"/>
  <c r="T89" i="1" s="1"/>
  <c r="AG44" i="2"/>
  <c r="S89" i="1" s="1"/>
  <c r="I45" i="2"/>
  <c r="Q89" i="1" s="1"/>
  <c r="W44" i="2"/>
  <c r="R89" i="1" s="1"/>
  <c r="AI3" i="2"/>
  <c r="P89" i="1" s="1"/>
  <c r="X3" i="2"/>
  <c r="O89" i="1" s="1"/>
  <c r="I3" i="2"/>
  <c r="N89" i="1" s="1"/>
  <c r="I88" i="1"/>
  <c r="T88" i="1" s="1"/>
  <c r="AG44" i="1"/>
  <c r="W44" i="1"/>
  <c r="R88" i="1" s="1"/>
  <c r="I45" i="1"/>
  <c r="Q88" i="1" s="1"/>
  <c r="AG3" i="1"/>
  <c r="W3" i="1"/>
  <c r="O88" i="1" s="1"/>
  <c r="I3" i="1"/>
  <c r="N88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U4" i="3"/>
  <c r="V4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3" i="3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D11" i="3"/>
  <c r="E11" i="3" s="1"/>
  <c r="D12" i="3"/>
  <c r="E12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AD12" i="2"/>
  <c r="AE12" i="2" s="1"/>
  <c r="AD11" i="2"/>
  <c r="AE11" i="2" s="1"/>
  <c r="AD10" i="2"/>
  <c r="AE10" i="2" s="1"/>
  <c r="AD9" i="2"/>
  <c r="AE9" i="2" s="1"/>
  <c r="AD8" i="2"/>
  <c r="AE8" i="2" s="1"/>
  <c r="AD7" i="2"/>
  <c r="AE7" i="2" s="1"/>
  <c r="AD6" i="2"/>
  <c r="AE6" i="2" s="1"/>
  <c r="AD5" i="2"/>
  <c r="AE5" i="2" s="1"/>
  <c r="AD4" i="2"/>
  <c r="AE4" i="2" s="1"/>
  <c r="AD3" i="2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D10" i="2"/>
  <c r="E10" i="2" s="1"/>
  <c r="D11" i="2"/>
  <c r="E11" i="2" s="1"/>
  <c r="D4" i="2"/>
  <c r="E4" i="2" s="1"/>
  <c r="D53" i="1"/>
  <c r="E53" i="1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D54" i="2"/>
  <c r="D46" i="2"/>
  <c r="E53" i="2"/>
  <c r="E54" i="2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S4" i="2"/>
  <c r="T4" i="2" s="1"/>
  <c r="S3" i="2"/>
  <c r="D12" i="2"/>
  <c r="E12" i="2" s="1"/>
  <c r="D9" i="2"/>
  <c r="E9" i="2" s="1"/>
  <c r="D8" i="2"/>
  <c r="E8" i="2" s="1"/>
  <c r="D7" i="2"/>
  <c r="E7" i="2" s="1"/>
  <c r="D6" i="2"/>
  <c r="E6" i="2" s="1"/>
  <c r="D5" i="2"/>
  <c r="E5" i="2" s="1"/>
  <c r="D3" i="2"/>
  <c r="D45" i="2"/>
  <c r="R45" i="2"/>
  <c r="AB45" i="2"/>
  <c r="E46" i="2"/>
  <c r="R46" i="2"/>
  <c r="S46" i="2" s="1"/>
  <c r="AB46" i="2"/>
  <c r="AC46" i="2" s="1"/>
  <c r="R47" i="2"/>
  <c r="S47" i="2" s="1"/>
  <c r="AB47" i="2"/>
  <c r="AC47" i="2" s="1"/>
  <c r="R48" i="2"/>
  <c r="S48" i="2" s="1"/>
  <c r="AB48" i="2"/>
  <c r="AC48" i="2" s="1"/>
  <c r="R49" i="2"/>
  <c r="S49" i="2" s="1"/>
  <c r="AB49" i="2"/>
  <c r="AC49" i="2" s="1"/>
  <c r="R50" i="2"/>
  <c r="S50" i="2" s="1"/>
  <c r="AB50" i="2"/>
  <c r="AC50" i="2" s="1"/>
  <c r="R51" i="2"/>
  <c r="S51" i="2" s="1"/>
  <c r="AB51" i="2"/>
  <c r="AC51" i="2" s="1"/>
  <c r="R52" i="2"/>
  <c r="S52" i="2" s="1"/>
  <c r="AB52" i="2"/>
  <c r="AC52" i="2" s="1"/>
  <c r="R53" i="2"/>
  <c r="S53" i="2" s="1"/>
  <c r="AB53" i="2"/>
  <c r="AC53" i="2" s="1"/>
  <c r="R54" i="2"/>
  <c r="S54" i="2" s="1"/>
  <c r="AB54" i="2"/>
  <c r="AC54" i="2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AB54" i="1"/>
  <c r="AC54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D54" i="1"/>
  <c r="E54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AB3" i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F3" i="1" s="1"/>
  <c r="I8" i="1" s="1"/>
  <c r="AF3" i="2" l="1"/>
  <c r="M9" i="2" s="1"/>
  <c r="J10" i="1" s="1"/>
  <c r="F3" i="2"/>
  <c r="M7" i="2" s="1"/>
  <c r="J8" i="1" s="1"/>
  <c r="I7" i="2"/>
  <c r="C195" i="3"/>
  <c r="O92" i="1"/>
  <c r="W153" i="3"/>
  <c r="G202" i="3" s="1"/>
  <c r="V154" i="3"/>
  <c r="F153" i="3"/>
  <c r="G200" i="3" s="1"/>
  <c r="O153" i="3"/>
  <c r="G201" i="3" s="1"/>
  <c r="W123" i="3"/>
  <c r="F202" i="3" s="1"/>
  <c r="F123" i="3"/>
  <c r="D202" i="3" s="1"/>
  <c r="O123" i="3"/>
  <c r="E202" i="3" s="1"/>
  <c r="V127" i="3"/>
  <c r="W84" i="3"/>
  <c r="F201" i="3" s="1"/>
  <c r="O84" i="3"/>
  <c r="E201" i="3" s="1"/>
  <c r="F84" i="3"/>
  <c r="D201" i="3" s="1"/>
  <c r="W45" i="3"/>
  <c r="F200" i="3" s="1"/>
  <c r="O45" i="3"/>
  <c r="E200" i="3" s="1"/>
  <c r="F45" i="3"/>
  <c r="D200" i="3" s="1"/>
  <c r="AE86" i="2"/>
  <c r="M14" i="2" s="1"/>
  <c r="J15" i="1" s="1"/>
  <c r="S86" i="2"/>
  <c r="M15" i="2" s="1"/>
  <c r="J16" i="1" s="1"/>
  <c r="AC118" i="1"/>
  <c r="I16" i="1" s="1"/>
  <c r="Q118" i="1"/>
  <c r="I15" i="1" s="1"/>
  <c r="P122" i="1"/>
  <c r="U3" i="2"/>
  <c r="M8" i="2" s="1"/>
  <c r="J9" i="1" s="1"/>
  <c r="AD3" i="1"/>
  <c r="I10" i="1" s="1"/>
  <c r="T3" i="1"/>
  <c r="I9" i="1" s="1"/>
  <c r="W3" i="3"/>
  <c r="C202" i="3" s="1"/>
  <c r="O3" i="3"/>
  <c r="C200" i="3" s="1"/>
  <c r="F3" i="3"/>
  <c r="C201" i="3" s="1"/>
  <c r="F86" i="2"/>
  <c r="M13" i="2" s="1"/>
  <c r="J14" i="1" s="1"/>
  <c r="AD45" i="2"/>
  <c r="M12" i="2" s="1"/>
  <c r="J13" i="1" s="1"/>
  <c r="T45" i="2"/>
  <c r="M11" i="2" s="1"/>
  <c r="J12" i="1" s="1"/>
  <c r="F45" i="2"/>
  <c r="M10" i="2" s="1"/>
  <c r="J11" i="1" s="1"/>
  <c r="F88" i="1"/>
  <c r="I14" i="1" s="1"/>
  <c r="AD45" i="1"/>
  <c r="I13" i="1" s="1"/>
  <c r="T45" i="1"/>
  <c r="I12" i="1" s="1"/>
  <c r="F45" i="1"/>
  <c r="I11" i="1" s="1"/>
</calcChain>
</file>

<file path=xl/sharedStrings.xml><?xml version="1.0" encoding="utf-8"?>
<sst xmlns="http://schemas.openxmlformats.org/spreadsheetml/2006/main" count="340" uniqueCount="59">
  <si>
    <t>Фактическая заполненность</t>
  </si>
  <si>
    <t>PNG</t>
  </si>
  <si>
    <t>Разность</t>
  </si>
  <si>
    <t>Рассчитанная заполненность</t>
  </si>
  <si>
    <t>Номер</t>
  </si>
  <si>
    <t>BMP</t>
  </si>
  <si>
    <t>Погрешность</t>
  </si>
  <si>
    <t>JPG</t>
  </si>
  <si>
    <t>720p</t>
  </si>
  <si>
    <t>Отклонение</t>
  </si>
  <si>
    <t>-</t>
  </si>
  <si>
    <t>1080p</t>
  </si>
  <si>
    <t>2k</t>
  </si>
  <si>
    <t>4x4</t>
  </si>
  <si>
    <t>2x2</t>
  </si>
  <si>
    <t>8x8</t>
  </si>
  <si>
    <t>корреляция PNG</t>
  </si>
  <si>
    <t>корреляция BMP</t>
  </si>
  <si>
    <t>корреляция JPG</t>
  </si>
  <si>
    <t>корреляция 720p</t>
  </si>
  <si>
    <t>корреляция 1080p</t>
  </si>
  <si>
    <t>корреляция 2k</t>
  </si>
  <si>
    <t>корреляция ЧБ</t>
  </si>
  <si>
    <t>Блок 4x4</t>
  </si>
  <si>
    <t>Блок 2x2</t>
  </si>
  <si>
    <t>Случайное</t>
  </si>
  <si>
    <t>Последовательное</t>
  </si>
  <si>
    <t>Кох-Жао</t>
  </si>
  <si>
    <t>чб png</t>
  </si>
  <si>
    <t>чб jpg</t>
  </si>
  <si>
    <t>чб bmp</t>
  </si>
  <si>
    <t>ЧБ PNG</t>
  </si>
  <si>
    <t>ЧБ BMP</t>
  </si>
  <si>
    <t>ЧБ JPG</t>
  </si>
  <si>
    <t>чб PNG</t>
  </si>
  <si>
    <t>чб BMP</t>
  </si>
  <si>
    <t>чб JPG</t>
  </si>
  <si>
    <t>Последовательное LSB</t>
  </si>
  <si>
    <t>Случайное LSB</t>
  </si>
  <si>
    <t>4x4 цвет</t>
  </si>
  <si>
    <t>2x2 цвет</t>
  </si>
  <si>
    <t>8x8 цвет</t>
  </si>
  <si>
    <t>2x2 720p</t>
  </si>
  <si>
    <t>2x2 1080p</t>
  </si>
  <si>
    <t>2x2 2k</t>
  </si>
  <si>
    <t>4x4 720p</t>
  </si>
  <si>
    <t>4x4 1080p</t>
  </si>
  <si>
    <t>4x4 2k</t>
  </si>
  <si>
    <t>8x8 720p</t>
  </si>
  <si>
    <t>8x8 1080p</t>
  </si>
  <si>
    <t>8x8 2k</t>
  </si>
  <si>
    <t>Блок 8x8</t>
  </si>
  <si>
    <t>2x2 ч/б</t>
  </si>
  <si>
    <t>4x4 ч/б</t>
  </si>
  <si>
    <t>8x8 ч/б</t>
  </si>
  <si>
    <t>Цветные изображения разного размера</t>
  </si>
  <si>
    <t>Размер блока/эксперимент</t>
  </si>
  <si>
    <t>Цветное JPG 604x433</t>
  </si>
  <si>
    <t>Ч/б JPG 604x433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</si>
</sst>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 </a:t>
            </a:r>
            <a:r>
              <a:rPr lang="en-US"/>
              <a:t>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LSB'!$B$2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LSB'!$B$3:$B$12</c:f>
              <c:numCache>
                <c:formatCode>General</c:formatCode>
                <c:ptCount val="10"/>
                <c:pt idx="0">
                  <c:v>0</c:v>
                </c:pt>
                <c:pt idx="1">
                  <c:v>14.81</c:v>
                </c:pt>
                <c:pt idx="2">
                  <c:v>29</c:v>
                </c:pt>
                <c:pt idx="3">
                  <c:v>38.47</c:v>
                </c:pt>
                <c:pt idx="4">
                  <c:v>48.7</c:v>
                </c:pt>
                <c:pt idx="5">
                  <c:v>57.25</c:v>
                </c:pt>
                <c:pt idx="6">
                  <c:v>64.02</c:v>
                </c:pt>
                <c:pt idx="7">
                  <c:v>72.12</c:v>
                </c:pt>
                <c:pt idx="8">
                  <c:v>85.22</c:v>
                </c:pt>
                <c:pt idx="9">
                  <c:v>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2-4A53-8EF2-BC44CCA3A799}"/>
            </c:ext>
          </c:extLst>
        </c:ser>
        <c:ser>
          <c:idx val="1"/>
          <c:order val="1"/>
          <c:tx>
            <c:strRef>
              <c:f>'Последовательное LSB'!$C$2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LSB'!$C$3:$C$12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16.3</c:v>
                </c:pt>
                <c:pt idx="2">
                  <c:v>33.9</c:v>
                </c:pt>
                <c:pt idx="3">
                  <c:v>41.5</c:v>
                </c:pt>
                <c:pt idx="4">
                  <c:v>44.1</c:v>
                </c:pt>
                <c:pt idx="5">
                  <c:v>62.01</c:v>
                </c:pt>
                <c:pt idx="6">
                  <c:v>72.430000000000007</c:v>
                </c:pt>
                <c:pt idx="7">
                  <c:v>77.56</c:v>
                </c:pt>
                <c:pt idx="8">
                  <c:v>92.7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2-4A53-8EF2-BC44CCA3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</a:t>
            </a:r>
            <a:r>
              <a:rPr lang="ru-RU" baseline="0"/>
              <a:t> </a:t>
            </a:r>
            <a:r>
              <a:rPr lang="en-US" baseline="0"/>
              <a:t>JPG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LSB'!$M$117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LSB'!$M$118:$M$127</c:f>
              <c:numCache>
                <c:formatCode>General</c:formatCode>
                <c:ptCount val="10"/>
                <c:pt idx="0">
                  <c:v>0</c:v>
                </c:pt>
                <c:pt idx="1">
                  <c:v>5.93</c:v>
                </c:pt>
                <c:pt idx="2">
                  <c:v>19.95</c:v>
                </c:pt>
                <c:pt idx="3">
                  <c:v>30.96</c:v>
                </c:pt>
                <c:pt idx="4">
                  <c:v>44.12</c:v>
                </c:pt>
                <c:pt idx="5">
                  <c:v>55.71</c:v>
                </c:pt>
                <c:pt idx="6">
                  <c:v>63.46</c:v>
                </c:pt>
                <c:pt idx="7">
                  <c:v>75.59</c:v>
                </c:pt>
                <c:pt idx="8">
                  <c:v>85.88</c:v>
                </c:pt>
                <c:pt idx="9">
                  <c:v>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C-40D1-B4E4-A2E8C10343B0}"/>
            </c:ext>
          </c:extLst>
        </c:ser>
        <c:ser>
          <c:idx val="1"/>
          <c:order val="1"/>
          <c:tx>
            <c:strRef>
              <c:f>'Последовательное LSB'!$N$117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LSB'!$N$118:$N$127</c:f>
              <c:numCache>
                <c:formatCode>General</c:formatCode>
                <c:ptCount val="10"/>
                <c:pt idx="0">
                  <c:v>0</c:v>
                </c:pt>
                <c:pt idx="1">
                  <c:v>9.69</c:v>
                </c:pt>
                <c:pt idx="2">
                  <c:v>30.09</c:v>
                </c:pt>
                <c:pt idx="3">
                  <c:v>33.71</c:v>
                </c:pt>
                <c:pt idx="4">
                  <c:v>59.58</c:v>
                </c:pt>
                <c:pt idx="5">
                  <c:v>65.12</c:v>
                </c:pt>
                <c:pt idx="6">
                  <c:v>71.59</c:v>
                </c:pt>
                <c:pt idx="7">
                  <c:v>97.92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C-40D1-B4E4-A2E8C103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</a:t>
            </a:r>
            <a:r>
              <a:rPr lang="ru-RU" baseline="0"/>
              <a:t> </a:t>
            </a:r>
            <a:r>
              <a:rPr lang="en-US" baseline="0"/>
              <a:t>BMP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LSB'!$Y$117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LSB'!$Y$118:$Y$127</c:f>
              <c:numCache>
                <c:formatCode>General</c:formatCode>
                <c:ptCount val="10"/>
                <c:pt idx="0">
                  <c:v>0</c:v>
                </c:pt>
                <c:pt idx="1">
                  <c:v>9.2899999999999991</c:v>
                </c:pt>
                <c:pt idx="2">
                  <c:v>18.29</c:v>
                </c:pt>
                <c:pt idx="3">
                  <c:v>29.74</c:v>
                </c:pt>
                <c:pt idx="4">
                  <c:v>42.26</c:v>
                </c:pt>
                <c:pt idx="5">
                  <c:v>53.36</c:v>
                </c:pt>
                <c:pt idx="6">
                  <c:v>67.52</c:v>
                </c:pt>
                <c:pt idx="7">
                  <c:v>76.55</c:v>
                </c:pt>
                <c:pt idx="8">
                  <c:v>84.79</c:v>
                </c:pt>
                <c:pt idx="9">
                  <c:v>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4-4264-862E-E5F37A6F3328}"/>
            </c:ext>
          </c:extLst>
        </c:ser>
        <c:ser>
          <c:idx val="1"/>
          <c:order val="1"/>
          <c:tx>
            <c:strRef>
              <c:f>'Последовательное LSB'!$Z$117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LSB'!$Z$118:$Z$127</c:f>
              <c:numCache>
                <c:formatCode>General</c:formatCode>
                <c:ptCount val="10"/>
                <c:pt idx="0">
                  <c:v>0</c:v>
                </c:pt>
                <c:pt idx="1">
                  <c:v>12.93</c:v>
                </c:pt>
                <c:pt idx="2">
                  <c:v>30.71</c:v>
                </c:pt>
                <c:pt idx="3">
                  <c:v>32.79</c:v>
                </c:pt>
                <c:pt idx="4">
                  <c:v>58.89</c:v>
                </c:pt>
                <c:pt idx="5">
                  <c:v>65.349999999999994</c:v>
                </c:pt>
                <c:pt idx="6">
                  <c:v>79.91</c:v>
                </c:pt>
                <c:pt idx="7">
                  <c:v>88.38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4-4264-862E-E5F37A6F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Рассчитаная</a:t>
            </a:r>
            <a:r>
              <a:rPr lang="ru-RU" baseline="0"/>
              <a:t> погрегность в экспериментах</a:t>
            </a:r>
            <a:endParaRPr lang="ru-RU"/>
          </a:p>
        </c:rich>
      </c:tx>
      <c:layout>
        <c:manualLayout>
          <c:xMode val="edge"/>
          <c:yMode val="edge"/>
          <c:x val="0.331680446194225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'Последовательное LSB'!$I$7</c:f>
              <c:strCache>
                <c:ptCount val="1"/>
                <c:pt idx="0">
                  <c:v>Последовательное LSB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'Последовательное LSB'!$H$8:$H$16</c:f>
              <c:strCache>
                <c:ptCount val="9"/>
                <c:pt idx="0">
                  <c:v>PNG</c:v>
                </c:pt>
                <c:pt idx="1">
                  <c:v>BMP</c:v>
                </c:pt>
                <c:pt idx="2">
                  <c:v>JPG</c:v>
                </c:pt>
                <c:pt idx="3">
                  <c:v>720p</c:v>
                </c:pt>
                <c:pt idx="4">
                  <c:v>1080p</c:v>
                </c:pt>
                <c:pt idx="5">
                  <c:v>2k</c:v>
                </c:pt>
                <c:pt idx="6">
                  <c:v>чб png</c:v>
                </c:pt>
                <c:pt idx="7">
                  <c:v>чб jpg</c:v>
                </c:pt>
                <c:pt idx="8">
                  <c:v>чб bmp</c:v>
                </c:pt>
              </c:strCache>
            </c:strRef>
          </c:cat>
          <c:val>
            <c:numRef>
              <c:f>'Последовательное LSB'!$I$8:$I$16</c:f>
              <c:numCache>
                <c:formatCode>General</c:formatCode>
                <c:ptCount val="9"/>
                <c:pt idx="0">
                  <c:v>4.4714000000000009</c:v>
                </c:pt>
                <c:pt idx="1">
                  <c:v>8.7010000000000023</c:v>
                </c:pt>
                <c:pt idx="2">
                  <c:v>9.4290000000000003</c:v>
                </c:pt>
                <c:pt idx="3">
                  <c:v>3.2213999999999983</c:v>
                </c:pt>
                <c:pt idx="4">
                  <c:v>4.5380000000000011</c:v>
                </c:pt>
                <c:pt idx="5">
                  <c:v>6.6069999999999993</c:v>
                </c:pt>
                <c:pt idx="6">
                  <c:v>3.8429999999999991</c:v>
                </c:pt>
                <c:pt idx="7">
                  <c:v>8.8949999999999996</c:v>
                </c:pt>
                <c:pt idx="8">
                  <c:v>9.0489999999999995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1-4121-B46C-31CB987ADC87}"/>
            </c:ext>
          </c:extLst>
        </c:ser>
        <c:ser>
          <c:idx val="1"/>
          <c:order val="1"/>
          <c:tx>
            <c:strRef>
              <c:f>'Последовательное LSB'!$J$7</c:f>
              <c:strCache>
                <c:ptCount val="1"/>
                <c:pt idx="0">
                  <c:v>Случайное LSB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'Последовательное LSB'!$H$8:$H$16</c:f>
              <c:strCache>
                <c:ptCount val="9"/>
                <c:pt idx="0">
                  <c:v>PNG</c:v>
                </c:pt>
                <c:pt idx="1">
                  <c:v>BMP</c:v>
                </c:pt>
                <c:pt idx="2">
                  <c:v>JPG</c:v>
                </c:pt>
                <c:pt idx="3">
                  <c:v>720p</c:v>
                </c:pt>
                <c:pt idx="4">
                  <c:v>1080p</c:v>
                </c:pt>
                <c:pt idx="5">
                  <c:v>2k</c:v>
                </c:pt>
                <c:pt idx="6">
                  <c:v>чб png</c:v>
                </c:pt>
                <c:pt idx="7">
                  <c:v>чб jpg</c:v>
                </c:pt>
                <c:pt idx="8">
                  <c:v>чб bmp</c:v>
                </c:pt>
              </c:strCache>
            </c:strRef>
          </c:cat>
          <c:val>
            <c:numRef>
              <c:f>'Последовательное LSB'!$J$8:$J$16</c:f>
              <c:numCache>
                <c:formatCode>General</c:formatCode>
                <c:ptCount val="9"/>
                <c:pt idx="0">
                  <c:v>2.2159999999999989</c:v>
                </c:pt>
                <c:pt idx="1">
                  <c:v>1.6419999999999995</c:v>
                </c:pt>
                <c:pt idx="2">
                  <c:v>5.5659999999999981</c:v>
                </c:pt>
                <c:pt idx="3">
                  <c:v>1.6859999999999999</c:v>
                </c:pt>
                <c:pt idx="4">
                  <c:v>1.5880000000000014</c:v>
                </c:pt>
                <c:pt idx="5">
                  <c:v>1.4299999999999993</c:v>
                </c:pt>
                <c:pt idx="6">
                  <c:v>3.7539999999999987</c:v>
                </c:pt>
                <c:pt idx="7">
                  <c:v>1.3320000000000012</c:v>
                </c:pt>
                <c:pt idx="8">
                  <c:v>1.0040000000000009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1-4121-B46C-31CB987A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3087"/>
        <c:axId val="96138367"/>
      </c:barChart>
      <c:catAx>
        <c:axId val="961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38367"/>
        <c:crosses val="autoZero"/>
        <c:auto val="1"/>
        <c:lblAlgn val="ctr"/>
        <c:lblOffset val="100"/>
        <c:noMultiLvlLbl val="0"/>
      </c:catAx>
      <c:valAx>
        <c:axId val="961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 </a:t>
            </a:r>
            <a:r>
              <a:rPr lang="en-US"/>
              <a:t>PNG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LSB'!$B$2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LSB'!$B$3:$B$12</c:f>
              <c:numCache>
                <c:formatCode>General</c:formatCode>
                <c:ptCount val="10"/>
                <c:pt idx="0">
                  <c:v>0</c:v>
                </c:pt>
                <c:pt idx="1">
                  <c:v>6.55</c:v>
                </c:pt>
                <c:pt idx="2">
                  <c:v>18.89</c:v>
                </c:pt>
                <c:pt idx="3">
                  <c:v>30.89</c:v>
                </c:pt>
                <c:pt idx="4">
                  <c:v>40.119999999999997</c:v>
                </c:pt>
                <c:pt idx="5">
                  <c:v>50.82</c:v>
                </c:pt>
                <c:pt idx="6">
                  <c:v>62.83</c:v>
                </c:pt>
                <c:pt idx="7">
                  <c:v>79.989999999999995</c:v>
                </c:pt>
                <c:pt idx="8">
                  <c:v>95.81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D-4A18-A26A-F29B98206172}"/>
            </c:ext>
          </c:extLst>
        </c:ser>
        <c:ser>
          <c:idx val="1"/>
          <c:order val="1"/>
          <c:tx>
            <c:strRef>
              <c:f>'Рандомное LSB'!$C$2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LSB'!$C$3:$C$12</c:f>
              <c:numCache>
                <c:formatCode>General</c:formatCode>
                <c:ptCount val="10"/>
                <c:pt idx="0">
                  <c:v>0</c:v>
                </c:pt>
                <c:pt idx="1">
                  <c:v>6.59</c:v>
                </c:pt>
                <c:pt idx="2">
                  <c:v>18.3</c:v>
                </c:pt>
                <c:pt idx="3">
                  <c:v>30.7</c:v>
                </c:pt>
                <c:pt idx="4">
                  <c:v>39.799999999999997</c:v>
                </c:pt>
                <c:pt idx="5">
                  <c:v>50.2</c:v>
                </c:pt>
                <c:pt idx="6">
                  <c:v>62</c:v>
                </c:pt>
                <c:pt idx="7">
                  <c:v>77</c:v>
                </c:pt>
                <c:pt idx="8">
                  <c:v>89.23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A18-A26A-F29B9820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</a:t>
            </a:r>
            <a:r>
              <a:rPr lang="en-US"/>
              <a:t> BMP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LSB'!$Q$2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LSB'!$Q$3:$Q$12</c:f>
              <c:numCache>
                <c:formatCode>General</c:formatCode>
                <c:ptCount val="10"/>
                <c:pt idx="0">
                  <c:v>0</c:v>
                </c:pt>
                <c:pt idx="1">
                  <c:v>8.84</c:v>
                </c:pt>
                <c:pt idx="2">
                  <c:v>21.71</c:v>
                </c:pt>
                <c:pt idx="3">
                  <c:v>32.799999999999997</c:v>
                </c:pt>
                <c:pt idx="4">
                  <c:v>43.9</c:v>
                </c:pt>
                <c:pt idx="5">
                  <c:v>51.98</c:v>
                </c:pt>
                <c:pt idx="6">
                  <c:v>62.55</c:v>
                </c:pt>
                <c:pt idx="7">
                  <c:v>76.180000000000007</c:v>
                </c:pt>
                <c:pt idx="8">
                  <c:v>84.76</c:v>
                </c:pt>
                <c:pt idx="9">
                  <c:v>97.88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398-9820-168DE69C9184}"/>
            </c:ext>
          </c:extLst>
        </c:ser>
        <c:ser>
          <c:idx val="1"/>
          <c:order val="1"/>
          <c:tx>
            <c:strRef>
              <c:f>'Рандомное LSB'!$R$2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LSB'!$R$3:$R$12</c:f>
              <c:numCache>
                <c:formatCode>General</c:formatCode>
                <c:ptCount val="10"/>
                <c:pt idx="0">
                  <c:v>0</c:v>
                </c:pt>
                <c:pt idx="1">
                  <c:v>8.81</c:v>
                </c:pt>
                <c:pt idx="2">
                  <c:v>21.51</c:v>
                </c:pt>
                <c:pt idx="3">
                  <c:v>32.49</c:v>
                </c:pt>
                <c:pt idx="4">
                  <c:v>43.37</c:v>
                </c:pt>
                <c:pt idx="5">
                  <c:v>51.52</c:v>
                </c:pt>
                <c:pt idx="6">
                  <c:v>61.71</c:v>
                </c:pt>
                <c:pt idx="7">
                  <c:v>74.239999999999995</c:v>
                </c:pt>
                <c:pt idx="8">
                  <c:v>81.53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F-4398-9820-168DE69C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</a:t>
            </a:r>
            <a:r>
              <a:rPr lang="en-US"/>
              <a:t>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LSB'!$AB$2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LSB'!$AB$3:$AB$12</c:f>
              <c:numCache>
                <c:formatCode>General</c:formatCode>
                <c:ptCount val="10"/>
                <c:pt idx="0">
                  <c:v>1</c:v>
                </c:pt>
                <c:pt idx="1">
                  <c:v>6.08</c:v>
                </c:pt>
                <c:pt idx="2">
                  <c:v>21.05</c:v>
                </c:pt>
                <c:pt idx="3">
                  <c:v>33.54</c:v>
                </c:pt>
                <c:pt idx="4">
                  <c:v>47.12</c:v>
                </c:pt>
                <c:pt idx="5">
                  <c:v>55.68</c:v>
                </c:pt>
                <c:pt idx="6">
                  <c:v>67.45</c:v>
                </c:pt>
                <c:pt idx="7">
                  <c:v>75.42</c:v>
                </c:pt>
                <c:pt idx="8">
                  <c:v>93.56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A-467D-8950-FCEC3A52183A}"/>
            </c:ext>
          </c:extLst>
        </c:ser>
        <c:ser>
          <c:idx val="1"/>
          <c:order val="1"/>
          <c:tx>
            <c:strRef>
              <c:f>'Рандомное LSB'!$AC$2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LSB'!$AC$3:$AC$12</c:f>
              <c:numCache>
                <c:formatCode>General</c:formatCode>
                <c:ptCount val="10"/>
                <c:pt idx="0">
                  <c:v>11.01</c:v>
                </c:pt>
                <c:pt idx="1">
                  <c:v>16.03</c:v>
                </c:pt>
                <c:pt idx="2">
                  <c:v>25.4</c:v>
                </c:pt>
                <c:pt idx="3">
                  <c:v>36.299999999999997</c:v>
                </c:pt>
                <c:pt idx="4">
                  <c:v>49.8</c:v>
                </c:pt>
                <c:pt idx="5">
                  <c:v>60.5</c:v>
                </c:pt>
                <c:pt idx="6">
                  <c:v>70.3</c:v>
                </c:pt>
                <c:pt idx="7">
                  <c:v>76.8</c:v>
                </c:pt>
                <c:pt idx="8">
                  <c:v>87.8</c:v>
                </c:pt>
                <c:pt idx="9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467D-8950-FCEC3A52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 </a:t>
            </a:r>
            <a:r>
              <a:rPr lang="en-US"/>
              <a:t>PNG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LSB'!$B$44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LSB'!$B$45:$B$54</c:f>
              <c:numCache>
                <c:formatCode>General</c:formatCode>
                <c:ptCount val="10"/>
                <c:pt idx="0">
                  <c:v>0</c:v>
                </c:pt>
                <c:pt idx="1">
                  <c:v>14.4</c:v>
                </c:pt>
                <c:pt idx="2">
                  <c:v>28.81</c:v>
                </c:pt>
                <c:pt idx="3">
                  <c:v>38.880000000000003</c:v>
                </c:pt>
                <c:pt idx="4">
                  <c:v>47.98</c:v>
                </c:pt>
                <c:pt idx="5">
                  <c:v>52.8</c:v>
                </c:pt>
                <c:pt idx="6">
                  <c:v>60.73</c:v>
                </c:pt>
                <c:pt idx="7">
                  <c:v>78.37</c:v>
                </c:pt>
                <c:pt idx="8">
                  <c:v>86.36</c:v>
                </c:pt>
                <c:pt idx="9">
                  <c:v>95.96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C-48DB-8979-0DCE699B2D73}"/>
            </c:ext>
          </c:extLst>
        </c:ser>
        <c:ser>
          <c:idx val="1"/>
          <c:order val="1"/>
          <c:tx>
            <c:strRef>
              <c:f>'Рандомное LSB'!$C$44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LSB'!$C$45:$C$54</c:f>
              <c:numCache>
                <c:formatCode>General</c:formatCode>
                <c:ptCount val="10"/>
                <c:pt idx="0">
                  <c:v>0</c:v>
                </c:pt>
                <c:pt idx="1">
                  <c:v>15.03</c:v>
                </c:pt>
                <c:pt idx="2">
                  <c:v>29</c:v>
                </c:pt>
                <c:pt idx="3">
                  <c:v>38.44</c:v>
                </c:pt>
                <c:pt idx="4">
                  <c:v>47.7</c:v>
                </c:pt>
                <c:pt idx="5">
                  <c:v>52.4</c:v>
                </c:pt>
                <c:pt idx="6">
                  <c:v>60.01</c:v>
                </c:pt>
                <c:pt idx="7">
                  <c:v>76.069999999999993</c:v>
                </c:pt>
                <c:pt idx="8">
                  <c:v>82.52</c:v>
                </c:pt>
                <c:pt idx="9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C-48DB-8979-0DCE699B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3180580469892451E-2"/>
              <c:y val="0.16543856723791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в </a:t>
            </a:r>
            <a:r>
              <a:rPr lang="en-US"/>
              <a:t>PNG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LSB'!$P$44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LSB'!$P$45:$P$54</c:f>
              <c:numCache>
                <c:formatCode>General</c:formatCode>
                <c:ptCount val="10"/>
                <c:pt idx="0">
                  <c:v>0</c:v>
                </c:pt>
                <c:pt idx="1">
                  <c:v>11.35</c:v>
                </c:pt>
                <c:pt idx="2">
                  <c:v>26.99</c:v>
                </c:pt>
                <c:pt idx="3">
                  <c:v>33.39</c:v>
                </c:pt>
                <c:pt idx="4">
                  <c:v>43.34</c:v>
                </c:pt>
                <c:pt idx="5">
                  <c:v>52.58</c:v>
                </c:pt>
                <c:pt idx="6">
                  <c:v>65.52</c:v>
                </c:pt>
                <c:pt idx="7">
                  <c:v>77.040000000000006</c:v>
                </c:pt>
                <c:pt idx="8">
                  <c:v>85.68</c:v>
                </c:pt>
                <c:pt idx="9">
                  <c:v>97.21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E-450F-8A6F-B6B4B66CA7BB}"/>
            </c:ext>
          </c:extLst>
        </c:ser>
        <c:ser>
          <c:idx val="1"/>
          <c:order val="1"/>
          <c:tx>
            <c:strRef>
              <c:f>'Рандомное LSB'!$Q$44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LSB'!$Q$45:$Q$54</c:f>
              <c:numCache>
                <c:formatCode>General</c:formatCode>
                <c:ptCount val="10"/>
                <c:pt idx="0">
                  <c:v>0</c:v>
                </c:pt>
                <c:pt idx="1">
                  <c:v>11.56</c:v>
                </c:pt>
                <c:pt idx="2">
                  <c:v>27.47</c:v>
                </c:pt>
                <c:pt idx="3">
                  <c:v>33.82</c:v>
                </c:pt>
                <c:pt idx="4">
                  <c:v>43.61</c:v>
                </c:pt>
                <c:pt idx="5">
                  <c:v>52.6</c:v>
                </c:pt>
                <c:pt idx="6">
                  <c:v>64.989999999999995</c:v>
                </c:pt>
                <c:pt idx="7">
                  <c:v>75.2</c:v>
                </c:pt>
                <c:pt idx="8">
                  <c:v>82.16</c:v>
                </c:pt>
                <c:pt idx="9">
                  <c:v>88.63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E-450F-8A6F-B6B4B66C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3180580469892451E-2"/>
              <c:y val="0.16543856723791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Рассчитанная и фактическая заполненность контейнера </a:t>
            </a:r>
            <a:r>
              <a:rPr lang="ru-RU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 разрешением </a:t>
            </a:r>
            <a:r>
              <a:rPr lang="ru-RU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2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LSB'!$Z$44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LSB'!$Z$45:$Z$54</c:f>
              <c:numCache>
                <c:formatCode>General</c:formatCode>
                <c:ptCount val="10"/>
                <c:pt idx="0">
                  <c:v>0</c:v>
                </c:pt>
                <c:pt idx="1">
                  <c:v>11.98</c:v>
                </c:pt>
                <c:pt idx="2">
                  <c:v>27.15</c:v>
                </c:pt>
                <c:pt idx="3">
                  <c:v>37.92</c:v>
                </c:pt>
                <c:pt idx="4">
                  <c:v>45.1</c:v>
                </c:pt>
                <c:pt idx="5">
                  <c:v>57.08</c:v>
                </c:pt>
                <c:pt idx="6">
                  <c:v>63.87</c:v>
                </c:pt>
                <c:pt idx="7">
                  <c:v>74.64</c:v>
                </c:pt>
                <c:pt idx="8">
                  <c:v>81.84</c:v>
                </c:pt>
                <c:pt idx="9">
                  <c:v>92.58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A-4CB0-8C8F-C5546B0DA599}"/>
            </c:ext>
          </c:extLst>
        </c:ser>
        <c:ser>
          <c:idx val="1"/>
          <c:order val="1"/>
          <c:tx>
            <c:strRef>
              <c:f>'Рандомное LSB'!$AA$44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LSB'!$AA$45:$AA$54</c:f>
              <c:numCache>
                <c:formatCode>General</c:formatCode>
                <c:ptCount val="10"/>
                <c:pt idx="0">
                  <c:v>0</c:v>
                </c:pt>
                <c:pt idx="1">
                  <c:v>12.53</c:v>
                </c:pt>
                <c:pt idx="2">
                  <c:v>27.79</c:v>
                </c:pt>
                <c:pt idx="3">
                  <c:v>38.479999999999997</c:v>
                </c:pt>
                <c:pt idx="4">
                  <c:v>45.42</c:v>
                </c:pt>
                <c:pt idx="5">
                  <c:v>56.92</c:v>
                </c:pt>
                <c:pt idx="6">
                  <c:v>63.34</c:v>
                </c:pt>
                <c:pt idx="7">
                  <c:v>72.83</c:v>
                </c:pt>
                <c:pt idx="8">
                  <c:v>78.7</c:v>
                </c:pt>
                <c:pt idx="9">
                  <c:v>85.99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A-4CB0-8C8F-C5546B0D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3180580469892451E-2"/>
              <c:y val="0.16543856723791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</a:t>
            </a:r>
            <a:r>
              <a:rPr lang="ru-RU" baseline="0"/>
              <a:t>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LSB'!$B$85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LSB'!$B$86:$B$95</c:f>
              <c:numCache>
                <c:formatCode>General</c:formatCode>
                <c:ptCount val="10"/>
                <c:pt idx="0">
                  <c:v>0</c:v>
                </c:pt>
                <c:pt idx="1">
                  <c:v>12.1</c:v>
                </c:pt>
                <c:pt idx="2">
                  <c:v>22.14</c:v>
                </c:pt>
                <c:pt idx="3">
                  <c:v>31.08</c:v>
                </c:pt>
                <c:pt idx="4">
                  <c:v>42.14</c:v>
                </c:pt>
                <c:pt idx="5">
                  <c:v>51.09</c:v>
                </c:pt>
                <c:pt idx="6">
                  <c:v>63.71</c:v>
                </c:pt>
                <c:pt idx="7">
                  <c:v>77.42</c:v>
                </c:pt>
                <c:pt idx="8">
                  <c:v>85.35</c:v>
                </c:pt>
                <c:pt idx="9">
                  <c:v>94.83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ECA-8983-78262303F279}"/>
            </c:ext>
          </c:extLst>
        </c:ser>
        <c:ser>
          <c:idx val="1"/>
          <c:order val="1"/>
          <c:tx>
            <c:strRef>
              <c:f>'Рандомное LSB'!$C$85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LSB'!$C$86:$C$95</c:f>
              <c:numCache>
                <c:formatCode>General</c:formatCode>
                <c:ptCount val="10"/>
                <c:pt idx="0">
                  <c:v>0</c:v>
                </c:pt>
                <c:pt idx="1">
                  <c:v>19</c:v>
                </c:pt>
                <c:pt idx="2">
                  <c:v>28.1</c:v>
                </c:pt>
                <c:pt idx="3">
                  <c:v>36.53</c:v>
                </c:pt>
                <c:pt idx="4">
                  <c:v>46.61</c:v>
                </c:pt>
                <c:pt idx="5">
                  <c:v>54.64</c:v>
                </c:pt>
                <c:pt idx="6">
                  <c:v>65.67</c:v>
                </c:pt>
                <c:pt idx="7">
                  <c:v>77.180000000000007</c:v>
                </c:pt>
                <c:pt idx="8">
                  <c:v>83.08</c:v>
                </c:pt>
                <c:pt idx="9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ECA-8983-78262303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</a:t>
            </a:r>
            <a:r>
              <a:rPr lang="ru-RU"/>
              <a:t>в</a:t>
            </a:r>
            <a:r>
              <a:rPr lang="ru-RU" baseline="0"/>
              <a:t> </a:t>
            </a:r>
            <a:r>
              <a:rPr lang="en-US" baseline="0"/>
              <a:t>bmp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LSB'!$P$2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LSB'!$P$3:$P$12</c:f>
              <c:numCache>
                <c:formatCode>General</c:formatCode>
                <c:ptCount val="10"/>
                <c:pt idx="0">
                  <c:v>0</c:v>
                </c:pt>
                <c:pt idx="1">
                  <c:v>9.7899999999999991</c:v>
                </c:pt>
                <c:pt idx="2">
                  <c:v>23.2</c:v>
                </c:pt>
                <c:pt idx="3">
                  <c:v>33.270000000000003</c:v>
                </c:pt>
                <c:pt idx="4">
                  <c:v>40.32</c:v>
                </c:pt>
                <c:pt idx="5">
                  <c:v>49.9</c:v>
                </c:pt>
                <c:pt idx="6">
                  <c:v>63</c:v>
                </c:pt>
                <c:pt idx="7">
                  <c:v>73.569999999999993</c:v>
                </c:pt>
                <c:pt idx="8">
                  <c:v>87.67</c:v>
                </c:pt>
                <c:pt idx="9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D-4204-912F-7A2D62BDAB86}"/>
            </c:ext>
          </c:extLst>
        </c:ser>
        <c:ser>
          <c:idx val="1"/>
          <c:order val="1"/>
          <c:tx>
            <c:strRef>
              <c:f>'Последовательное LSB'!$Q$2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LSB'!$Q$3:$Q$12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32.1</c:v>
                </c:pt>
                <c:pt idx="3">
                  <c:v>38.33</c:v>
                </c:pt>
                <c:pt idx="4">
                  <c:v>50.34</c:v>
                </c:pt>
                <c:pt idx="5">
                  <c:v>64.430000000000007</c:v>
                </c:pt>
                <c:pt idx="6">
                  <c:v>70.900000000000006</c:v>
                </c:pt>
                <c:pt idx="7">
                  <c:v>98.38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D-4204-912F-7A2D62BD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Процент</a:t>
                </a:r>
                <a:r>
                  <a:rPr lang="ru-RU" sz="12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7142767764951798E-2"/>
              <c:y val="0.1277915084143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 </a:t>
            </a:r>
            <a:r>
              <a:rPr lang="en-US"/>
              <a:t>BMP</a:t>
            </a:r>
            <a:r>
              <a:rPr lang="ru-RU" baseline="0"/>
              <a:t>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LSB'!$O$85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LSB'!$O$86:$O$95</c:f>
              <c:numCache>
                <c:formatCode>General</c:formatCode>
                <c:ptCount val="10"/>
                <c:pt idx="0">
                  <c:v>0</c:v>
                </c:pt>
                <c:pt idx="1">
                  <c:v>16.059999999999999</c:v>
                </c:pt>
                <c:pt idx="2">
                  <c:v>24.12</c:v>
                </c:pt>
                <c:pt idx="3">
                  <c:v>34.64</c:v>
                </c:pt>
                <c:pt idx="4">
                  <c:v>43.25</c:v>
                </c:pt>
                <c:pt idx="5">
                  <c:v>55.14</c:v>
                </c:pt>
                <c:pt idx="6">
                  <c:v>62.67</c:v>
                </c:pt>
                <c:pt idx="7">
                  <c:v>70.790000000000006</c:v>
                </c:pt>
                <c:pt idx="8">
                  <c:v>79.180000000000007</c:v>
                </c:pt>
                <c:pt idx="9">
                  <c:v>93.09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BEB-8143-30A86D3D2B4E}"/>
            </c:ext>
          </c:extLst>
        </c:ser>
        <c:ser>
          <c:idx val="1"/>
          <c:order val="1"/>
          <c:tx>
            <c:strRef>
              <c:f>'Рандомное LSB'!$P$85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LSB'!$P$86:$P$95</c:f>
              <c:numCache>
                <c:formatCode>General</c:formatCode>
                <c:ptCount val="10"/>
                <c:pt idx="0">
                  <c:v>0</c:v>
                </c:pt>
                <c:pt idx="1">
                  <c:v>15.99</c:v>
                </c:pt>
                <c:pt idx="2">
                  <c:v>24.17</c:v>
                </c:pt>
                <c:pt idx="3">
                  <c:v>34.549999999999997</c:v>
                </c:pt>
                <c:pt idx="4">
                  <c:v>43.2</c:v>
                </c:pt>
                <c:pt idx="5">
                  <c:v>54.73</c:v>
                </c:pt>
                <c:pt idx="6">
                  <c:v>62.03</c:v>
                </c:pt>
                <c:pt idx="7">
                  <c:v>69.680000000000007</c:v>
                </c:pt>
                <c:pt idx="8">
                  <c:v>77.150000000000006</c:v>
                </c:pt>
                <c:pt idx="9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BEB-8143-30A86D3D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 </a:t>
            </a:r>
            <a:r>
              <a:rPr lang="en-US"/>
              <a:t>JPG</a:t>
            </a:r>
            <a:r>
              <a:rPr lang="ru-RU" baseline="0"/>
              <a:t>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'Рандомное LSB'!$AA$85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'Рандомное LSB'!$AA$86:$AA$95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22.86</c:v>
                </c:pt>
                <c:pt idx="3">
                  <c:v>30.21</c:v>
                </c:pt>
                <c:pt idx="4">
                  <c:v>41.09</c:v>
                </c:pt>
                <c:pt idx="5">
                  <c:v>53.88</c:v>
                </c:pt>
                <c:pt idx="6">
                  <c:v>62.52</c:v>
                </c:pt>
                <c:pt idx="7">
                  <c:v>73.75</c:v>
                </c:pt>
                <c:pt idx="8">
                  <c:v>85.46</c:v>
                </c:pt>
                <c:pt idx="9">
                  <c:v>95.27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9-446D-ADE3-EB9ACB130DED}"/>
            </c:ext>
          </c:extLst>
        </c:ser>
        <c:ser>
          <c:idx val="1"/>
          <c:order val="1"/>
          <c:tx>
            <c:strRef>
              <c:f>'Рандомное LSB'!$AB$85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'Рандомное LSB'!$AB$86:$AB$95</c:f>
              <c:numCache>
                <c:formatCode>General</c:formatCode>
                <c:ptCount val="10"/>
                <c:pt idx="0">
                  <c:v>0</c:v>
                </c:pt>
                <c:pt idx="1">
                  <c:v>5.89</c:v>
                </c:pt>
                <c:pt idx="2">
                  <c:v>22.74</c:v>
                </c:pt>
                <c:pt idx="3">
                  <c:v>30.15</c:v>
                </c:pt>
                <c:pt idx="4">
                  <c:v>41</c:v>
                </c:pt>
                <c:pt idx="5">
                  <c:v>53.39</c:v>
                </c:pt>
                <c:pt idx="6">
                  <c:v>60.9</c:v>
                </c:pt>
                <c:pt idx="7">
                  <c:v>72.5</c:v>
                </c:pt>
                <c:pt idx="8">
                  <c:v>82.44</c:v>
                </c:pt>
                <c:pt idx="9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9-446D-ADE3-EB9ACB13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Процент</a:t>
                </a:r>
                <a:r>
                  <a:rPr lang="ru-RU" sz="10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для</a:t>
            </a:r>
            <a:r>
              <a:rPr lang="ru-RU" baseline="0"/>
              <a:t> блока </a:t>
            </a:r>
            <a:r>
              <a:rPr lang="en-US" baseline="0"/>
              <a:t>2x2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'Кох-Жао'!$K$2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'Кох-Жао'!$K$3:$K$12</c:f>
              <c:numCache>
                <c:formatCode>General</c:formatCode>
                <c:ptCount val="10"/>
                <c:pt idx="0">
                  <c:v>0</c:v>
                </c:pt>
                <c:pt idx="1">
                  <c:v>10.65</c:v>
                </c:pt>
                <c:pt idx="2">
                  <c:v>22.65</c:v>
                </c:pt>
                <c:pt idx="3">
                  <c:v>34.92</c:v>
                </c:pt>
                <c:pt idx="4">
                  <c:v>41.58</c:v>
                </c:pt>
                <c:pt idx="5">
                  <c:v>53.26</c:v>
                </c:pt>
                <c:pt idx="6">
                  <c:v>65.36</c:v>
                </c:pt>
                <c:pt idx="7">
                  <c:v>79.63</c:v>
                </c:pt>
                <c:pt idx="8">
                  <c:v>89.56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9-41BB-A2D2-C129E3A2C86D}"/>
            </c:ext>
          </c:extLst>
        </c:ser>
        <c:ser>
          <c:idx val="1"/>
          <c:order val="1"/>
          <c:tx>
            <c:strRef>
              <c:f>'Кох-Жао'!$L$2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'Кох-Жао'!$L$3:$L$12</c:f>
              <c:numCache>
                <c:formatCode>General</c:formatCode>
                <c:ptCount val="10"/>
                <c:pt idx="0">
                  <c:v>0</c:v>
                </c:pt>
                <c:pt idx="1">
                  <c:v>10.59</c:v>
                </c:pt>
                <c:pt idx="2">
                  <c:v>22.52</c:v>
                </c:pt>
                <c:pt idx="3">
                  <c:v>34.71</c:v>
                </c:pt>
                <c:pt idx="4">
                  <c:v>41.33</c:v>
                </c:pt>
                <c:pt idx="5">
                  <c:v>52.29</c:v>
                </c:pt>
                <c:pt idx="6">
                  <c:v>64.98</c:v>
                </c:pt>
                <c:pt idx="7">
                  <c:v>79.180000000000007</c:v>
                </c:pt>
                <c:pt idx="8">
                  <c:v>89.05</c:v>
                </c:pt>
                <c:pt idx="9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9-41BB-A2D2-C129E3A2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для</a:t>
            </a:r>
            <a:r>
              <a:rPr lang="ru-RU" baseline="0"/>
              <a:t> блока </a:t>
            </a:r>
            <a:r>
              <a:rPr lang="en-US" baseline="0"/>
              <a:t>4x4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'Кох-Жао'!$B$2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'Кох-Жао'!$B$3:$B$12</c:f>
              <c:numCache>
                <c:formatCode>General</c:formatCode>
                <c:ptCount val="10"/>
                <c:pt idx="0">
                  <c:v>0</c:v>
                </c:pt>
                <c:pt idx="1">
                  <c:v>8.77</c:v>
                </c:pt>
                <c:pt idx="2">
                  <c:v>22.65</c:v>
                </c:pt>
                <c:pt idx="3">
                  <c:v>32.36</c:v>
                </c:pt>
                <c:pt idx="4">
                  <c:v>41.63</c:v>
                </c:pt>
                <c:pt idx="5">
                  <c:v>56.35</c:v>
                </c:pt>
                <c:pt idx="6">
                  <c:v>64.209999999999994</c:v>
                </c:pt>
                <c:pt idx="7">
                  <c:v>72.3</c:v>
                </c:pt>
                <c:pt idx="8">
                  <c:v>85.6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B-455A-8E6A-CDF1D08AFB22}"/>
            </c:ext>
          </c:extLst>
        </c:ser>
        <c:ser>
          <c:idx val="1"/>
          <c:order val="1"/>
          <c:tx>
            <c:strRef>
              <c:f>'Кох-Жао'!$C$2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'Кох-Жао'!$C$3:$C$12</c:f>
              <c:numCache>
                <c:formatCode>General</c:formatCode>
                <c:ptCount val="10"/>
                <c:pt idx="0">
                  <c:v>0</c:v>
                </c:pt>
                <c:pt idx="1">
                  <c:v>8.64</c:v>
                </c:pt>
                <c:pt idx="2">
                  <c:v>22.39</c:v>
                </c:pt>
                <c:pt idx="3">
                  <c:v>31.76</c:v>
                </c:pt>
                <c:pt idx="4">
                  <c:v>41.58</c:v>
                </c:pt>
                <c:pt idx="5">
                  <c:v>56.33</c:v>
                </c:pt>
                <c:pt idx="6">
                  <c:v>64.14</c:v>
                </c:pt>
                <c:pt idx="7">
                  <c:v>71.400000000000006</c:v>
                </c:pt>
                <c:pt idx="8">
                  <c:v>84.9</c:v>
                </c:pt>
                <c:pt idx="9">
                  <c:v>98.77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B-455A-8E6A-CDF1D08A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для</a:t>
            </a:r>
            <a:r>
              <a:rPr lang="ru-RU" baseline="0"/>
              <a:t> блока </a:t>
            </a:r>
            <a:r>
              <a:rPr lang="en-US" baseline="0"/>
              <a:t>8x8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'Кох-Жао'!$S$2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'Кох-Жао'!$S$3:$S$12</c:f>
              <c:numCache>
                <c:formatCode>General</c:formatCode>
                <c:ptCount val="10"/>
                <c:pt idx="0">
                  <c:v>0</c:v>
                </c:pt>
                <c:pt idx="1">
                  <c:v>11.98</c:v>
                </c:pt>
                <c:pt idx="2">
                  <c:v>21.66</c:v>
                </c:pt>
                <c:pt idx="3">
                  <c:v>35.869999999999997</c:v>
                </c:pt>
                <c:pt idx="4">
                  <c:v>46.12</c:v>
                </c:pt>
                <c:pt idx="5">
                  <c:v>53.68</c:v>
                </c:pt>
                <c:pt idx="6">
                  <c:v>64.22</c:v>
                </c:pt>
                <c:pt idx="7">
                  <c:v>73.33</c:v>
                </c:pt>
                <c:pt idx="8">
                  <c:v>86.56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D-4CD1-BAA4-4CC353E429AA}"/>
            </c:ext>
          </c:extLst>
        </c:ser>
        <c:ser>
          <c:idx val="1"/>
          <c:order val="1"/>
          <c:tx>
            <c:strRef>
              <c:f>'Кох-Жао'!$T$2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'Кох-Жао'!$T$3:$T$12</c:f>
              <c:numCache>
                <c:formatCode>General</c:formatCode>
                <c:ptCount val="10"/>
                <c:pt idx="0">
                  <c:v>0</c:v>
                </c:pt>
                <c:pt idx="1">
                  <c:v>10.92</c:v>
                </c:pt>
                <c:pt idx="2">
                  <c:v>21</c:v>
                </c:pt>
                <c:pt idx="3">
                  <c:v>24.29</c:v>
                </c:pt>
                <c:pt idx="4">
                  <c:v>43.68</c:v>
                </c:pt>
                <c:pt idx="5">
                  <c:v>50.47</c:v>
                </c:pt>
                <c:pt idx="6">
                  <c:v>60.46</c:v>
                </c:pt>
                <c:pt idx="7">
                  <c:v>69.010000000000005</c:v>
                </c:pt>
                <c:pt idx="8">
                  <c:v>85.51</c:v>
                </c:pt>
                <c:pt idx="9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D-4CD1-BAA4-4CC353E4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720p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2x2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'Кох-Жао'!$B$44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'Кох-Жао'!$B$45:$B$54</c:f>
              <c:numCache>
                <c:formatCode>General</c:formatCode>
                <c:ptCount val="10"/>
                <c:pt idx="0">
                  <c:v>0</c:v>
                </c:pt>
                <c:pt idx="1">
                  <c:v>13.98</c:v>
                </c:pt>
                <c:pt idx="2">
                  <c:v>25.47</c:v>
                </c:pt>
                <c:pt idx="3">
                  <c:v>36.54</c:v>
                </c:pt>
                <c:pt idx="4">
                  <c:v>43.13</c:v>
                </c:pt>
                <c:pt idx="5">
                  <c:v>51.65</c:v>
                </c:pt>
                <c:pt idx="6">
                  <c:v>61.39</c:v>
                </c:pt>
                <c:pt idx="7">
                  <c:v>71.3</c:v>
                </c:pt>
                <c:pt idx="8">
                  <c:v>82.94</c:v>
                </c:pt>
                <c:pt idx="9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5-4D60-BBE2-7828B5BCDA4D}"/>
            </c:ext>
          </c:extLst>
        </c:ser>
        <c:ser>
          <c:idx val="1"/>
          <c:order val="1"/>
          <c:tx>
            <c:strRef>
              <c:f>'Кох-Жао'!$C$44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'Кох-Жао'!$C$45:$C$54</c:f>
              <c:numCache>
                <c:formatCode>General</c:formatCode>
                <c:ptCount val="10"/>
                <c:pt idx="0">
                  <c:v>0</c:v>
                </c:pt>
                <c:pt idx="1">
                  <c:v>14.34</c:v>
                </c:pt>
                <c:pt idx="2">
                  <c:v>25.17</c:v>
                </c:pt>
                <c:pt idx="3">
                  <c:v>36.04</c:v>
                </c:pt>
                <c:pt idx="4">
                  <c:v>43.46</c:v>
                </c:pt>
                <c:pt idx="5">
                  <c:v>51.3</c:v>
                </c:pt>
                <c:pt idx="6">
                  <c:v>61.18</c:v>
                </c:pt>
                <c:pt idx="7">
                  <c:v>71.06</c:v>
                </c:pt>
                <c:pt idx="8">
                  <c:v>83.86</c:v>
                </c:pt>
                <c:pt idx="9">
                  <c:v>92.79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5-4D60-BBE2-7828B5BC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1080p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2x2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'Кох-Жао'!$K$44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'Кох-Жао'!$K$45:$K$54</c:f>
              <c:numCache>
                <c:formatCode>General</c:formatCode>
                <c:ptCount val="10"/>
                <c:pt idx="0">
                  <c:v>0</c:v>
                </c:pt>
                <c:pt idx="1">
                  <c:v>14.97</c:v>
                </c:pt>
                <c:pt idx="2">
                  <c:v>26.78</c:v>
                </c:pt>
                <c:pt idx="3">
                  <c:v>35.54</c:v>
                </c:pt>
                <c:pt idx="4">
                  <c:v>43.86</c:v>
                </c:pt>
                <c:pt idx="5">
                  <c:v>53.47</c:v>
                </c:pt>
                <c:pt idx="6">
                  <c:v>64.7</c:v>
                </c:pt>
                <c:pt idx="7">
                  <c:v>76.27</c:v>
                </c:pt>
                <c:pt idx="8">
                  <c:v>87.54</c:v>
                </c:pt>
                <c:pt idx="9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3-4731-8819-FEEAD2CC71CF}"/>
            </c:ext>
          </c:extLst>
        </c:ser>
        <c:ser>
          <c:idx val="1"/>
          <c:order val="1"/>
          <c:tx>
            <c:strRef>
              <c:f>'Кох-Жао'!$L$44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'Кох-Жао'!$L$45:$L$54</c:f>
              <c:numCache>
                <c:formatCode>General</c:formatCode>
                <c:ptCount val="10"/>
                <c:pt idx="0">
                  <c:v>0</c:v>
                </c:pt>
                <c:pt idx="1">
                  <c:v>15.24</c:v>
                </c:pt>
                <c:pt idx="2">
                  <c:v>27.06</c:v>
                </c:pt>
                <c:pt idx="3">
                  <c:v>35.36</c:v>
                </c:pt>
                <c:pt idx="4">
                  <c:v>43.38</c:v>
                </c:pt>
                <c:pt idx="5">
                  <c:v>53</c:v>
                </c:pt>
                <c:pt idx="6">
                  <c:v>64</c:v>
                </c:pt>
                <c:pt idx="7">
                  <c:v>76.069999999999993</c:v>
                </c:pt>
                <c:pt idx="8">
                  <c:v>86.85</c:v>
                </c:pt>
                <c:pt idx="9">
                  <c:v>91.92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3-4731-8819-FEEAD2CC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2k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2x2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'Кох-Жао'!$S$44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'Кох-Жао'!$S$45:$S$54</c:f>
              <c:numCache>
                <c:formatCode>General</c:formatCode>
                <c:ptCount val="10"/>
                <c:pt idx="0">
                  <c:v>0</c:v>
                </c:pt>
                <c:pt idx="1">
                  <c:v>13.67</c:v>
                </c:pt>
                <c:pt idx="2">
                  <c:v>22.78</c:v>
                </c:pt>
                <c:pt idx="3">
                  <c:v>33.049999999999997</c:v>
                </c:pt>
                <c:pt idx="4">
                  <c:v>41.98</c:v>
                </c:pt>
                <c:pt idx="5">
                  <c:v>53.76</c:v>
                </c:pt>
                <c:pt idx="6">
                  <c:v>68.37</c:v>
                </c:pt>
                <c:pt idx="7">
                  <c:v>73.97</c:v>
                </c:pt>
                <c:pt idx="8">
                  <c:v>88.54</c:v>
                </c:pt>
                <c:pt idx="9">
                  <c:v>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F-4104-BB1E-8825163228F9}"/>
            </c:ext>
          </c:extLst>
        </c:ser>
        <c:ser>
          <c:idx val="1"/>
          <c:order val="1"/>
          <c:tx>
            <c:strRef>
              <c:f>'Кох-Жао'!$T$44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'Кох-Жао'!$T$45:$T$54</c:f>
              <c:numCache>
                <c:formatCode>General</c:formatCode>
                <c:ptCount val="10"/>
                <c:pt idx="0">
                  <c:v>0</c:v>
                </c:pt>
                <c:pt idx="1">
                  <c:v>14.01</c:v>
                </c:pt>
                <c:pt idx="2">
                  <c:v>23.22</c:v>
                </c:pt>
                <c:pt idx="3">
                  <c:v>33.44</c:v>
                </c:pt>
                <c:pt idx="4">
                  <c:v>42.65</c:v>
                </c:pt>
                <c:pt idx="5">
                  <c:v>53.25</c:v>
                </c:pt>
                <c:pt idx="6">
                  <c:v>68.05</c:v>
                </c:pt>
                <c:pt idx="7">
                  <c:v>74.28</c:v>
                </c:pt>
                <c:pt idx="8">
                  <c:v>88.18</c:v>
                </c:pt>
                <c:pt idx="9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F-4104-BB1E-8825163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720p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4x4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'Кох-Жао'!$B$83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'Кох-Жао'!$B$84:$B$93</c:f>
              <c:numCache>
                <c:formatCode>General</c:formatCode>
                <c:ptCount val="10"/>
                <c:pt idx="0">
                  <c:v>0</c:v>
                </c:pt>
                <c:pt idx="1">
                  <c:v>17.54</c:v>
                </c:pt>
                <c:pt idx="2">
                  <c:v>26.11</c:v>
                </c:pt>
                <c:pt idx="3">
                  <c:v>31.42</c:v>
                </c:pt>
                <c:pt idx="4">
                  <c:v>45.76</c:v>
                </c:pt>
                <c:pt idx="5">
                  <c:v>50.87</c:v>
                </c:pt>
                <c:pt idx="6">
                  <c:v>61.79</c:v>
                </c:pt>
                <c:pt idx="7">
                  <c:v>71.03</c:v>
                </c:pt>
                <c:pt idx="8">
                  <c:v>82.22</c:v>
                </c:pt>
                <c:pt idx="9">
                  <c:v>96.94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F-45E1-9F15-820F3CDB296E}"/>
            </c:ext>
          </c:extLst>
        </c:ser>
        <c:ser>
          <c:idx val="1"/>
          <c:order val="1"/>
          <c:tx>
            <c:strRef>
              <c:f>'Кох-Жао'!$C$83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'Кох-Жао'!$C$84:$C$93</c:f>
              <c:numCache>
                <c:formatCode>General</c:formatCode>
                <c:ptCount val="10"/>
                <c:pt idx="0">
                  <c:v>0</c:v>
                </c:pt>
                <c:pt idx="1">
                  <c:v>17.100000000000001</c:v>
                </c:pt>
                <c:pt idx="2">
                  <c:v>25.84</c:v>
                </c:pt>
                <c:pt idx="3">
                  <c:v>30.83</c:v>
                </c:pt>
                <c:pt idx="4">
                  <c:v>45.48</c:v>
                </c:pt>
                <c:pt idx="5">
                  <c:v>51.62</c:v>
                </c:pt>
                <c:pt idx="6">
                  <c:v>62.29</c:v>
                </c:pt>
                <c:pt idx="7">
                  <c:v>70.41</c:v>
                </c:pt>
                <c:pt idx="8">
                  <c:v>82.74</c:v>
                </c:pt>
                <c:pt idx="9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F-45E1-9F15-820F3CDB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1080p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4x4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'Кох-Жао'!$K$83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'Кох-Жао'!$K$84:$K$93</c:f>
              <c:numCache>
                <c:formatCode>General</c:formatCode>
                <c:ptCount val="10"/>
                <c:pt idx="0">
                  <c:v>0</c:v>
                </c:pt>
                <c:pt idx="1">
                  <c:v>16.14</c:v>
                </c:pt>
                <c:pt idx="2">
                  <c:v>24.87</c:v>
                </c:pt>
                <c:pt idx="3">
                  <c:v>31.04</c:v>
                </c:pt>
                <c:pt idx="4">
                  <c:v>42.88</c:v>
                </c:pt>
                <c:pt idx="5">
                  <c:v>50.22</c:v>
                </c:pt>
                <c:pt idx="6">
                  <c:v>66.89</c:v>
                </c:pt>
                <c:pt idx="7">
                  <c:v>77.23</c:v>
                </c:pt>
                <c:pt idx="8">
                  <c:v>81.760000000000005</c:v>
                </c:pt>
                <c:pt idx="9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F-4AC5-A0E9-C7166D585463}"/>
            </c:ext>
          </c:extLst>
        </c:ser>
        <c:ser>
          <c:idx val="1"/>
          <c:order val="1"/>
          <c:tx>
            <c:strRef>
              <c:f>'Кох-Жао'!$L$83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'Кох-Жао'!$L$84:$L$93</c:f>
              <c:numCache>
                <c:formatCode>General</c:formatCode>
                <c:ptCount val="10"/>
                <c:pt idx="0">
                  <c:v>0</c:v>
                </c:pt>
                <c:pt idx="1">
                  <c:v>15.56</c:v>
                </c:pt>
                <c:pt idx="2">
                  <c:v>25.64</c:v>
                </c:pt>
                <c:pt idx="3">
                  <c:v>31.48</c:v>
                </c:pt>
                <c:pt idx="4">
                  <c:v>43.05</c:v>
                </c:pt>
                <c:pt idx="5">
                  <c:v>50.35</c:v>
                </c:pt>
                <c:pt idx="6">
                  <c:v>67.069999999999993</c:v>
                </c:pt>
                <c:pt idx="7">
                  <c:v>77.739999999999995</c:v>
                </c:pt>
                <c:pt idx="8">
                  <c:v>82.34</c:v>
                </c:pt>
                <c:pt idx="9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F-4AC5-A0E9-C7166D58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</a:t>
            </a:r>
            <a:r>
              <a:rPr lang="ru-RU"/>
              <a:t>в</a:t>
            </a:r>
            <a:r>
              <a:rPr lang="ru-RU" baseline="0"/>
              <a:t> </a:t>
            </a:r>
            <a:r>
              <a:rPr lang="en-US" baseline="0"/>
              <a:t>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LSB'!$Z$2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LSB'!$Z$3:$Z$12</c:f>
              <c:numCache>
                <c:formatCode>General</c:formatCode>
                <c:ptCount val="10"/>
                <c:pt idx="0">
                  <c:v>0</c:v>
                </c:pt>
                <c:pt idx="1">
                  <c:v>19.579999999999998</c:v>
                </c:pt>
                <c:pt idx="2">
                  <c:v>29.37</c:v>
                </c:pt>
                <c:pt idx="3">
                  <c:v>39.15</c:v>
                </c:pt>
                <c:pt idx="4">
                  <c:v>48.94</c:v>
                </c:pt>
                <c:pt idx="5">
                  <c:v>58.73</c:v>
                </c:pt>
                <c:pt idx="6">
                  <c:v>68.52</c:v>
                </c:pt>
                <c:pt idx="7">
                  <c:v>78.3</c:v>
                </c:pt>
                <c:pt idx="8">
                  <c:v>88</c:v>
                </c:pt>
                <c:pt idx="9">
                  <c:v>97.88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474C-80F5-505D56B699FD}"/>
            </c:ext>
          </c:extLst>
        </c:ser>
        <c:ser>
          <c:idx val="1"/>
          <c:order val="1"/>
          <c:tx>
            <c:strRef>
              <c:f>'Последовательное LSB'!$AA$2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LSB'!$AA$3:$AA$12</c:f>
              <c:numCache>
                <c:formatCode>General</c:formatCode>
                <c:ptCount val="10"/>
                <c:pt idx="0">
                  <c:v>0</c:v>
                </c:pt>
                <c:pt idx="1">
                  <c:v>30.71</c:v>
                </c:pt>
                <c:pt idx="2">
                  <c:v>37.409999999999997</c:v>
                </c:pt>
                <c:pt idx="3">
                  <c:v>46.42</c:v>
                </c:pt>
                <c:pt idx="4">
                  <c:v>65.81</c:v>
                </c:pt>
                <c:pt idx="5">
                  <c:v>69.05</c:v>
                </c:pt>
                <c:pt idx="6">
                  <c:v>83.83</c:v>
                </c:pt>
                <c:pt idx="7">
                  <c:v>89.53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474C-80F5-505D56B6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Процент</a:t>
                </a:r>
                <a:r>
                  <a:rPr lang="ru-RU" sz="12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7142767764951798E-2"/>
              <c:y val="0.1277915084143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2k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4x4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'Кох-Жао'!$S$83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'Кох-Жао'!$S$84:$S$93</c:f>
              <c:numCache>
                <c:formatCode>General</c:formatCode>
                <c:ptCount val="10"/>
                <c:pt idx="0">
                  <c:v>0</c:v>
                </c:pt>
                <c:pt idx="1">
                  <c:v>11.32</c:v>
                </c:pt>
                <c:pt idx="2">
                  <c:v>22.12</c:v>
                </c:pt>
                <c:pt idx="3">
                  <c:v>31.67</c:v>
                </c:pt>
                <c:pt idx="4">
                  <c:v>42.96</c:v>
                </c:pt>
                <c:pt idx="5">
                  <c:v>54.68</c:v>
                </c:pt>
                <c:pt idx="6">
                  <c:v>65.790000000000006</c:v>
                </c:pt>
                <c:pt idx="7">
                  <c:v>73.33</c:v>
                </c:pt>
                <c:pt idx="8">
                  <c:v>84.21</c:v>
                </c:pt>
                <c:pt idx="9">
                  <c:v>95.89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0-4AB2-AB1C-08325E21BCA1}"/>
            </c:ext>
          </c:extLst>
        </c:ser>
        <c:ser>
          <c:idx val="1"/>
          <c:order val="1"/>
          <c:tx>
            <c:strRef>
              <c:f>'Кох-Жао'!$T$83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'Кох-Жао'!$T$84:$T$93</c:f>
              <c:numCache>
                <c:formatCode>General</c:formatCode>
                <c:ptCount val="10"/>
                <c:pt idx="0">
                  <c:v>0</c:v>
                </c:pt>
                <c:pt idx="1">
                  <c:v>11.81</c:v>
                </c:pt>
                <c:pt idx="2">
                  <c:v>22.83</c:v>
                </c:pt>
                <c:pt idx="3">
                  <c:v>32.06</c:v>
                </c:pt>
                <c:pt idx="4">
                  <c:v>43.51</c:v>
                </c:pt>
                <c:pt idx="5">
                  <c:v>55.16</c:v>
                </c:pt>
                <c:pt idx="6">
                  <c:v>66.02</c:v>
                </c:pt>
                <c:pt idx="7">
                  <c:v>73.92</c:v>
                </c:pt>
                <c:pt idx="8">
                  <c:v>84.45</c:v>
                </c:pt>
                <c:pt idx="9">
                  <c:v>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0-4AB2-AB1C-08325E21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720p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8x8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'Кох-Жао'!$B$122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'Кох-Жао'!$B$123:$B$132</c:f>
              <c:numCache>
                <c:formatCode>General</c:formatCode>
                <c:ptCount val="10"/>
                <c:pt idx="0">
                  <c:v>0</c:v>
                </c:pt>
                <c:pt idx="1">
                  <c:v>14.31</c:v>
                </c:pt>
                <c:pt idx="2">
                  <c:v>24.4</c:v>
                </c:pt>
                <c:pt idx="3">
                  <c:v>34.11</c:v>
                </c:pt>
                <c:pt idx="4">
                  <c:v>45.89</c:v>
                </c:pt>
                <c:pt idx="5">
                  <c:v>54.23</c:v>
                </c:pt>
                <c:pt idx="6">
                  <c:v>64.489999999999995</c:v>
                </c:pt>
                <c:pt idx="7">
                  <c:v>71.319999999999993</c:v>
                </c:pt>
                <c:pt idx="8">
                  <c:v>84.15</c:v>
                </c:pt>
                <c:pt idx="9">
                  <c:v>90.48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253-9F13-AB3B6C8441AE}"/>
            </c:ext>
          </c:extLst>
        </c:ser>
        <c:ser>
          <c:idx val="1"/>
          <c:order val="1"/>
          <c:tx>
            <c:strRef>
              <c:f>'Кох-Жао'!$C$122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'Кох-Жао'!$C$123:$C$132</c:f>
              <c:numCache>
                <c:formatCode>General</c:formatCode>
                <c:ptCount val="10"/>
                <c:pt idx="0">
                  <c:v>0</c:v>
                </c:pt>
                <c:pt idx="1">
                  <c:v>15.22</c:v>
                </c:pt>
                <c:pt idx="2">
                  <c:v>25.09</c:v>
                </c:pt>
                <c:pt idx="3">
                  <c:v>36.380000000000003</c:v>
                </c:pt>
                <c:pt idx="4">
                  <c:v>47.68</c:v>
                </c:pt>
                <c:pt idx="5">
                  <c:v>56.48</c:v>
                </c:pt>
                <c:pt idx="6">
                  <c:v>66.540000000000006</c:v>
                </c:pt>
                <c:pt idx="7">
                  <c:v>72.38</c:v>
                </c:pt>
                <c:pt idx="8">
                  <c:v>85.89</c:v>
                </c:pt>
                <c:pt idx="9">
                  <c:v>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4-4253-9F13-AB3B6C84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1080p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8x8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'Кох-Жао'!$K$122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'Кох-Жао'!$K$123:$K$132</c:f>
              <c:numCache>
                <c:formatCode>General</c:formatCode>
                <c:ptCount val="10"/>
                <c:pt idx="0">
                  <c:v>0</c:v>
                </c:pt>
                <c:pt idx="1">
                  <c:v>11.04</c:v>
                </c:pt>
                <c:pt idx="2">
                  <c:v>26.13</c:v>
                </c:pt>
                <c:pt idx="3">
                  <c:v>33.76</c:v>
                </c:pt>
                <c:pt idx="4">
                  <c:v>40.08</c:v>
                </c:pt>
                <c:pt idx="5">
                  <c:v>50.61</c:v>
                </c:pt>
                <c:pt idx="6">
                  <c:v>58.11</c:v>
                </c:pt>
                <c:pt idx="7">
                  <c:v>69.28</c:v>
                </c:pt>
                <c:pt idx="8">
                  <c:v>83.94</c:v>
                </c:pt>
                <c:pt idx="9">
                  <c:v>90.65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B-43FE-9F7D-8CB00D96E4B9}"/>
            </c:ext>
          </c:extLst>
        </c:ser>
        <c:ser>
          <c:idx val="1"/>
          <c:order val="1"/>
          <c:tx>
            <c:strRef>
              <c:f>'Кох-Жао'!$L$122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'Кох-Жао'!$L$123:$L$132</c:f>
              <c:numCache>
                <c:formatCode>General</c:formatCode>
                <c:ptCount val="10"/>
                <c:pt idx="0">
                  <c:v>0</c:v>
                </c:pt>
                <c:pt idx="1">
                  <c:v>11.56</c:v>
                </c:pt>
                <c:pt idx="2">
                  <c:v>27.21</c:v>
                </c:pt>
                <c:pt idx="3">
                  <c:v>35.04</c:v>
                </c:pt>
                <c:pt idx="4">
                  <c:v>42.07</c:v>
                </c:pt>
                <c:pt idx="5">
                  <c:v>52.94</c:v>
                </c:pt>
                <c:pt idx="6">
                  <c:v>59.34</c:v>
                </c:pt>
                <c:pt idx="7">
                  <c:v>71.81</c:v>
                </c:pt>
                <c:pt idx="8">
                  <c:v>84.26</c:v>
                </c:pt>
                <c:pt idx="9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B-43FE-9F7D-8CB00D96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</a:t>
            </a:r>
            <a:r>
              <a:rPr lang="en-US"/>
              <a:t> 2k</a:t>
            </a:r>
            <a:r>
              <a:rPr lang="ru-RU"/>
              <a:t> для</a:t>
            </a:r>
            <a:r>
              <a:rPr lang="ru-RU" baseline="0"/>
              <a:t> блока </a:t>
            </a:r>
            <a:r>
              <a:rPr lang="en-US" baseline="0"/>
              <a:t>4x4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5288954763007565"/>
          <c:w val="0.89019685039370078"/>
          <c:h val="0.63380775050177551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'Кох-Жао'!$S$122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'Кох-Жао'!$S$123:$S$132</c:f>
              <c:numCache>
                <c:formatCode>General</c:formatCode>
                <c:ptCount val="10"/>
                <c:pt idx="0">
                  <c:v>0</c:v>
                </c:pt>
                <c:pt idx="1">
                  <c:v>12.94</c:v>
                </c:pt>
                <c:pt idx="2">
                  <c:v>23.56</c:v>
                </c:pt>
                <c:pt idx="3">
                  <c:v>37.369999999999997</c:v>
                </c:pt>
                <c:pt idx="4">
                  <c:v>43.77</c:v>
                </c:pt>
                <c:pt idx="5">
                  <c:v>52.17</c:v>
                </c:pt>
                <c:pt idx="6">
                  <c:v>60.59</c:v>
                </c:pt>
                <c:pt idx="7">
                  <c:v>72.989999999999995</c:v>
                </c:pt>
                <c:pt idx="8">
                  <c:v>84.16</c:v>
                </c:pt>
                <c:pt idx="9">
                  <c:v>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8-45EE-AA44-D4A48D014CCA}"/>
            </c:ext>
          </c:extLst>
        </c:ser>
        <c:ser>
          <c:idx val="1"/>
          <c:order val="1"/>
          <c:tx>
            <c:strRef>
              <c:f>'Кох-Жао'!$T$122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'Кох-Жао'!$T$123:$T$132</c:f>
              <c:numCache>
                <c:formatCode>General</c:formatCode>
                <c:ptCount val="10"/>
                <c:pt idx="0">
                  <c:v>0</c:v>
                </c:pt>
                <c:pt idx="1">
                  <c:v>13.03</c:v>
                </c:pt>
                <c:pt idx="2">
                  <c:v>25.72</c:v>
                </c:pt>
                <c:pt idx="3">
                  <c:v>38.409999999999997</c:v>
                </c:pt>
                <c:pt idx="4">
                  <c:v>45.42</c:v>
                </c:pt>
                <c:pt idx="5">
                  <c:v>53.52</c:v>
                </c:pt>
                <c:pt idx="6">
                  <c:v>62.79</c:v>
                </c:pt>
                <c:pt idx="7">
                  <c:v>73.790000000000006</c:v>
                </c:pt>
                <c:pt idx="8">
                  <c:v>85.4</c:v>
                </c:pt>
                <c:pt idx="9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8-45EE-AA44-D4A48D01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</a:t>
            </a:r>
            <a:r>
              <a:rPr lang="en-US"/>
              <a:t> </a:t>
            </a:r>
            <a:r>
              <a:rPr lang="ru-RU"/>
              <a:t>ч</a:t>
            </a:r>
            <a:r>
              <a:rPr lang="en-US"/>
              <a:t>/</a:t>
            </a:r>
            <a:r>
              <a:rPr lang="ru-RU"/>
              <a:t>б контейнера для</a:t>
            </a:r>
            <a:r>
              <a:rPr lang="ru-RU" baseline="0"/>
              <a:t> блока </a:t>
            </a:r>
            <a:r>
              <a:rPr lang="en-US" baseline="0"/>
              <a:t>2x2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'Кох-Жао'!$B$152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'Кох-Жао'!$B$153:$B$162</c:f>
              <c:numCache>
                <c:formatCode>General</c:formatCode>
                <c:ptCount val="10"/>
                <c:pt idx="0">
                  <c:v>0</c:v>
                </c:pt>
                <c:pt idx="1">
                  <c:v>14.12</c:v>
                </c:pt>
                <c:pt idx="2">
                  <c:v>27.89</c:v>
                </c:pt>
                <c:pt idx="3">
                  <c:v>37.72</c:v>
                </c:pt>
                <c:pt idx="4">
                  <c:v>44.98</c:v>
                </c:pt>
                <c:pt idx="5">
                  <c:v>54.79</c:v>
                </c:pt>
                <c:pt idx="6">
                  <c:v>62.81</c:v>
                </c:pt>
                <c:pt idx="7">
                  <c:v>73.11</c:v>
                </c:pt>
                <c:pt idx="8">
                  <c:v>83.21</c:v>
                </c:pt>
                <c:pt idx="9">
                  <c:v>92.39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B-4ED3-93E5-D9A43C76B8E2}"/>
            </c:ext>
          </c:extLst>
        </c:ser>
        <c:ser>
          <c:idx val="1"/>
          <c:order val="1"/>
          <c:tx>
            <c:strRef>
              <c:f>'Кох-Жао'!$C$152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'Кох-Жао'!$C$153:$C$162</c:f>
              <c:numCache>
                <c:formatCode>General</c:formatCode>
                <c:ptCount val="10"/>
                <c:pt idx="0">
                  <c:v>0</c:v>
                </c:pt>
                <c:pt idx="1">
                  <c:v>14.63</c:v>
                </c:pt>
                <c:pt idx="2">
                  <c:v>28.34</c:v>
                </c:pt>
                <c:pt idx="3">
                  <c:v>38.15</c:v>
                </c:pt>
                <c:pt idx="4">
                  <c:v>45.54</c:v>
                </c:pt>
                <c:pt idx="5">
                  <c:v>54.63</c:v>
                </c:pt>
                <c:pt idx="6">
                  <c:v>63.76</c:v>
                </c:pt>
                <c:pt idx="7">
                  <c:v>72.87</c:v>
                </c:pt>
                <c:pt idx="8">
                  <c:v>83.34</c:v>
                </c:pt>
                <c:pt idx="9">
                  <c:v>92.42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B-4ED3-93E5-D9A43C76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</a:t>
            </a:r>
            <a:r>
              <a:rPr lang="en-US"/>
              <a:t> </a:t>
            </a:r>
            <a:r>
              <a:rPr lang="ru-RU"/>
              <a:t>ч</a:t>
            </a:r>
            <a:r>
              <a:rPr lang="en-US"/>
              <a:t>/</a:t>
            </a:r>
            <a:r>
              <a:rPr lang="ru-RU"/>
              <a:t>б контейнера для</a:t>
            </a:r>
            <a:r>
              <a:rPr lang="ru-RU" baseline="0"/>
              <a:t> блока 4</a:t>
            </a:r>
            <a:r>
              <a:rPr lang="en-US" baseline="0"/>
              <a:t>x</a:t>
            </a:r>
            <a:r>
              <a:rPr lang="ru-RU" baseline="0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'Кох-Жао'!$K$152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'Кох-Жао'!$K$153:$K$162</c:f>
              <c:numCache>
                <c:formatCode>General</c:formatCode>
                <c:ptCount val="10"/>
                <c:pt idx="0">
                  <c:v>0</c:v>
                </c:pt>
                <c:pt idx="1">
                  <c:v>9.18</c:v>
                </c:pt>
                <c:pt idx="2">
                  <c:v>20.97</c:v>
                </c:pt>
                <c:pt idx="3">
                  <c:v>30.86</c:v>
                </c:pt>
                <c:pt idx="4">
                  <c:v>43.14</c:v>
                </c:pt>
                <c:pt idx="5">
                  <c:v>49.24</c:v>
                </c:pt>
                <c:pt idx="6">
                  <c:v>61.88</c:v>
                </c:pt>
                <c:pt idx="7">
                  <c:v>70.010000000000005</c:v>
                </c:pt>
                <c:pt idx="8">
                  <c:v>83</c:v>
                </c:pt>
                <c:pt idx="9">
                  <c:v>91.73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613-A2D4-7666EEDB0777}"/>
            </c:ext>
          </c:extLst>
        </c:ser>
        <c:ser>
          <c:idx val="1"/>
          <c:order val="1"/>
          <c:tx>
            <c:strRef>
              <c:f>'Кох-Жао'!$L$152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'Кох-Жао'!$L$153:$L$162</c:f>
              <c:numCache>
                <c:formatCode>General</c:formatCode>
                <c:ptCount val="10"/>
                <c:pt idx="0">
                  <c:v>0</c:v>
                </c:pt>
                <c:pt idx="1">
                  <c:v>9.43</c:v>
                </c:pt>
                <c:pt idx="2">
                  <c:v>21.33</c:v>
                </c:pt>
                <c:pt idx="3">
                  <c:v>31.28</c:v>
                </c:pt>
                <c:pt idx="4">
                  <c:v>43.56</c:v>
                </c:pt>
                <c:pt idx="5">
                  <c:v>49.46</c:v>
                </c:pt>
                <c:pt idx="6">
                  <c:v>62.07</c:v>
                </c:pt>
                <c:pt idx="7">
                  <c:v>70.31</c:v>
                </c:pt>
                <c:pt idx="8">
                  <c:v>83.71</c:v>
                </c:pt>
                <c:pt idx="9">
                  <c:v>91.24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613-A2D4-7666EEDB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</a:t>
            </a:r>
            <a:r>
              <a:rPr lang="en-US"/>
              <a:t> </a:t>
            </a:r>
            <a:r>
              <a:rPr lang="ru-RU"/>
              <a:t>ч</a:t>
            </a:r>
            <a:r>
              <a:rPr lang="en-US"/>
              <a:t>/</a:t>
            </a:r>
            <a:r>
              <a:rPr lang="ru-RU"/>
              <a:t>б контейнера для</a:t>
            </a:r>
            <a:r>
              <a:rPr lang="ru-RU" baseline="0"/>
              <a:t> блока 8</a:t>
            </a:r>
            <a:r>
              <a:rPr lang="en-US" baseline="0"/>
              <a:t>x</a:t>
            </a:r>
            <a:r>
              <a:rPr lang="ru-RU" baseline="0"/>
              <a:t>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'Кох-Жао'!$S$152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'Кох-Жао'!$S$153:$S$162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29.11</c:v>
                </c:pt>
                <c:pt idx="3">
                  <c:v>42.83</c:v>
                </c:pt>
                <c:pt idx="4">
                  <c:v>49.79</c:v>
                </c:pt>
                <c:pt idx="5">
                  <c:v>52.23</c:v>
                </c:pt>
                <c:pt idx="6">
                  <c:v>63.15</c:v>
                </c:pt>
                <c:pt idx="7">
                  <c:v>74.41</c:v>
                </c:pt>
                <c:pt idx="8">
                  <c:v>84.05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D-4A54-B3B9-5EC37B996D0D}"/>
            </c:ext>
          </c:extLst>
        </c:ser>
        <c:ser>
          <c:idx val="1"/>
          <c:order val="1"/>
          <c:tx>
            <c:strRef>
              <c:f>'Кох-Жао'!$T$152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'Кох-Жао'!$T$153:$T$162</c:f>
              <c:numCache>
                <c:formatCode>General</c:formatCode>
                <c:ptCount val="10"/>
                <c:pt idx="0">
                  <c:v>0</c:v>
                </c:pt>
                <c:pt idx="1">
                  <c:v>14.56</c:v>
                </c:pt>
                <c:pt idx="2">
                  <c:v>27.58</c:v>
                </c:pt>
                <c:pt idx="3">
                  <c:v>39.43</c:v>
                </c:pt>
                <c:pt idx="4">
                  <c:v>47.3</c:v>
                </c:pt>
                <c:pt idx="5">
                  <c:v>54.41</c:v>
                </c:pt>
                <c:pt idx="6">
                  <c:v>61.23</c:v>
                </c:pt>
                <c:pt idx="7">
                  <c:v>72.61</c:v>
                </c:pt>
                <c:pt idx="8">
                  <c:v>81.97</c:v>
                </c:pt>
                <c:pt idx="9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D-4A54-B3B9-5EC37B9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Процент</a:t>
                </a:r>
                <a:r>
                  <a:rPr lang="ru-RU" sz="900" baseline="0"/>
                  <a:t> заполненности контейнера</a:t>
                </a:r>
              </a:p>
            </c:rich>
          </c:tx>
          <c:layout>
            <c:manualLayout>
              <c:xMode val="edge"/>
              <c:yMode val="edge"/>
              <c:x val="2.6513971695624892E-2"/>
              <c:y val="0.1246542535124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'Кох-Жао'!$B$193</c:f>
              <c:strCache>
                <c:ptCount val="1"/>
                <c:pt idx="0">
                  <c:v>2x2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'Кох-Жао'!$C$192:$G$192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'Кох-Жао'!$C$193:$G$193</c:f>
              <c:numCache>
                <c:formatCode>General</c:formatCode>
                <c:ptCount val="5"/>
                <c:pt idx="0">
                  <c:v>0.9999804403597683</c:v>
                </c:pt>
                <c:pt idx="1">
                  <c:v>0.99987153486630465</c:v>
                </c:pt>
                <c:pt idx="2">
                  <c:v>0.99997159237281452</c:v>
                </c:pt>
                <c:pt idx="3">
                  <c:v>0.99994126702650565</c:v>
                </c:pt>
                <c:pt idx="4">
                  <c:v>0.99992555584561404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030-A270-366230FC7D96}"/>
            </c:ext>
          </c:extLst>
        </c:ser>
        <c:ser>
          <c:idx val="1"/>
          <c:order val="1"/>
          <c:tx>
            <c:strRef>
              <c:f>'Кох-Жао'!$B$194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'Кох-Жао'!$C$192:$G$192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'Кох-Жао'!$C$194:$G$194</c:f>
              <c:numCache>
                <c:formatCode>General</c:formatCode>
                <c:ptCount val="5"/>
                <c:pt idx="0">
                  <c:v>0.9999552628373799</c:v>
                </c:pt>
                <c:pt idx="1">
                  <c:v>0.99988709180420932</c:v>
                </c:pt>
                <c:pt idx="2">
                  <c:v>0.99990045463003496</c:v>
                </c:pt>
                <c:pt idx="3">
                  <c:v>0.99997913460740195</c:v>
                </c:pt>
                <c:pt idx="4">
                  <c:v>0.99994873341236457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6-4030-A270-366230FC7D96}"/>
            </c:ext>
          </c:extLst>
        </c:ser>
        <c:ser>
          <c:idx val="2"/>
          <c:order val="2"/>
          <c:tx>
            <c:strRef>
              <c:f>'Кох-Жао'!$B$195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'Кох-Жао'!$C$192:$G$192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'Кох-Жао'!$C$195:$G$195</c:f>
              <c:numCache>
                <c:formatCode>General</c:formatCode>
                <c:ptCount val="5"/>
                <c:pt idx="0">
                  <c:v>0.99486733952033646</c:v>
                </c:pt>
                <c:pt idx="1">
                  <c:v>0.9997265220003364</c:v>
                </c:pt>
                <c:pt idx="2">
                  <c:v>0.99966552867895897</c:v>
                </c:pt>
                <c:pt idx="3">
                  <c:v>0.99960298327011743</c:v>
                </c:pt>
                <c:pt idx="4">
                  <c:v>0.99873593454699594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6-4030-A270-366230FC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53295"/>
        <c:axId val="275853775"/>
      </c:barChart>
      <c:catAx>
        <c:axId val="2758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853775"/>
        <c:crosses val="autoZero"/>
        <c:auto val="1"/>
        <c:lblAlgn val="ctr"/>
        <c:lblOffset val="100"/>
        <c:noMultiLvlLbl val="0"/>
      </c:catAx>
      <c:valAx>
        <c:axId val="2758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8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'Кох-Жао'!$B$200</c:f>
              <c:strCache>
                <c:ptCount val="1"/>
                <c:pt idx="0">
                  <c:v>2x2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'Кох-Жао'!$C$199:$G$199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'Кох-Жао'!$C$200:$G$200</c:f>
              <c:numCache>
                <c:formatCode>General</c:formatCode>
                <c:ptCount val="5"/>
                <c:pt idx="0">
                  <c:v>0.35199999999999909</c:v>
                </c:pt>
                <c:pt idx="1">
                  <c:v>0.39199999999999874</c:v>
                </c:pt>
                <c:pt idx="2">
                  <c:v>0.3950000000000003</c:v>
                </c:pt>
                <c:pt idx="3">
                  <c:v>0.35099999999999942</c:v>
                </c:pt>
                <c:pt idx="4">
                  <c:v>0.34600000000000009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648-825A-370F78DB28DA}"/>
            </c:ext>
          </c:extLst>
        </c:ser>
        <c:ser>
          <c:idx val="1"/>
          <c:order val="1"/>
          <c:tx>
            <c:strRef>
              <c:f>'Кох-Жао'!$B$201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'Кох-Жао'!$C$199:$G$199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'Кох-Жао'!$C$201:$G$201</c:f>
              <c:numCache>
                <c:formatCode>General</c:formatCode>
                <c:ptCount val="5"/>
                <c:pt idx="0">
                  <c:v>0.39599999999999796</c:v>
                </c:pt>
                <c:pt idx="1">
                  <c:v>0.40600000000000058</c:v>
                </c:pt>
                <c:pt idx="2">
                  <c:v>0.38599999999999801</c:v>
                </c:pt>
                <c:pt idx="3">
                  <c:v>0.40399999999999936</c:v>
                </c:pt>
                <c:pt idx="4">
                  <c:v>0.33599999999999997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648-825A-370F78DB28DA}"/>
            </c:ext>
          </c:extLst>
        </c:ser>
        <c:ser>
          <c:idx val="2"/>
          <c:order val="2"/>
          <c:tx>
            <c:strRef>
              <c:f>'Кох-Жао'!$B$202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'Кох-Жао'!$C$199:$G$199</c:f>
              <c:strCache>
                <c:ptCount val="5"/>
                <c:pt idx="0">
                  <c:v>Цветное JPG 604x433</c:v>
                </c:pt>
                <c:pt idx="1">
                  <c:v>720p</c:v>
                </c:pt>
                <c:pt idx="2">
                  <c:v>1080p</c:v>
                </c:pt>
                <c:pt idx="3">
                  <c:v>2k</c:v>
                </c:pt>
                <c:pt idx="4">
                  <c:v>Ч/б JPG 604x433</c:v>
                </c:pt>
              </c:strCache>
            </c:strRef>
          </c:cat>
          <c:val>
            <c:numRef>
              <c:f>'Кох-Жао'!$C$202:$G$202</c:f>
              <c:numCache>
                <c:formatCode>General</c:formatCode>
                <c:ptCount val="5"/>
                <c:pt idx="0">
                  <c:v>2.1329999999999982</c:v>
                </c:pt>
                <c:pt idx="1">
                  <c:v>1.3530000000000009</c:v>
                </c:pt>
                <c:pt idx="2">
                  <c:v>1.2560000000000018</c:v>
                </c:pt>
                <c:pt idx="3">
                  <c:v>1.0680000000000007</c:v>
                </c:pt>
                <c:pt idx="4">
                  <c:v>1.8549999999999991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648-825A-370F78DB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798687"/>
        <c:axId val="986775647"/>
      </c:barChart>
      <c:catAx>
        <c:axId val="9867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Эксперимент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775647"/>
        <c:crosses val="autoZero"/>
        <c:auto val="1"/>
        <c:lblAlgn val="ctr"/>
        <c:lblOffset val="100"/>
        <c:noMultiLvlLbl val="0"/>
      </c:catAx>
      <c:valAx>
        <c:axId val="9867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погрешности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7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с разрешением 720</a:t>
            </a: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LSB'!$B$44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LSB'!$B$45:$B$54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23.86</c:v>
                </c:pt>
                <c:pt idx="3">
                  <c:v>35.24</c:v>
                </c:pt>
                <c:pt idx="4">
                  <c:v>43.84</c:v>
                </c:pt>
                <c:pt idx="5">
                  <c:v>52.23</c:v>
                </c:pt>
                <c:pt idx="6">
                  <c:v>60.77</c:v>
                </c:pt>
                <c:pt idx="7">
                  <c:v>76.55</c:v>
                </c:pt>
                <c:pt idx="8">
                  <c:v>83.91</c:v>
                </c:pt>
                <c:pt idx="9">
                  <c:v>92.01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9-4118-80A3-F4B67D3F0110}"/>
            </c:ext>
          </c:extLst>
        </c:ser>
        <c:ser>
          <c:idx val="1"/>
          <c:order val="1"/>
          <c:tx>
            <c:strRef>
              <c:f>'Последовательное LSB'!$C$44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LSB'!$C$45:$C$54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17.22</c:v>
                </c:pt>
                <c:pt idx="2">
                  <c:v>26.11</c:v>
                </c:pt>
                <c:pt idx="3">
                  <c:v>38.33</c:v>
                </c:pt>
                <c:pt idx="4">
                  <c:v>46.25</c:v>
                </c:pt>
                <c:pt idx="5">
                  <c:v>54.58</c:v>
                </c:pt>
                <c:pt idx="6">
                  <c:v>64.02</c:v>
                </c:pt>
                <c:pt idx="7">
                  <c:v>81.66</c:v>
                </c:pt>
                <c:pt idx="8">
                  <c:v>89.44</c:v>
                </c:pt>
                <c:pt idx="9">
                  <c:v>98.01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9-4118-80A3-F4B67D3F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с разрешением 1080</a:t>
            </a: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LSB'!$P$44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LSB'!$P$45:$P$54</c:f>
              <c:numCache>
                <c:formatCode>General</c:formatCode>
                <c:ptCount val="10"/>
                <c:pt idx="0">
                  <c:v>0</c:v>
                </c:pt>
                <c:pt idx="1">
                  <c:v>8.25</c:v>
                </c:pt>
                <c:pt idx="2">
                  <c:v>23.55</c:v>
                </c:pt>
                <c:pt idx="3">
                  <c:v>35.549999999999997</c:v>
                </c:pt>
                <c:pt idx="4">
                  <c:v>44.3</c:v>
                </c:pt>
                <c:pt idx="5">
                  <c:v>53.11</c:v>
                </c:pt>
                <c:pt idx="6">
                  <c:v>62.14</c:v>
                </c:pt>
                <c:pt idx="7">
                  <c:v>72.540000000000006</c:v>
                </c:pt>
                <c:pt idx="8">
                  <c:v>85.6</c:v>
                </c:pt>
                <c:pt idx="9">
                  <c:v>94.79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B81-A0C2-F3B925995E9C}"/>
            </c:ext>
          </c:extLst>
        </c:ser>
        <c:ser>
          <c:idx val="1"/>
          <c:order val="1"/>
          <c:tx>
            <c:strRef>
              <c:f>'Последовательное LSB'!$Q$44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LSB'!$Q$45:$Q$54</c:f>
              <c:numCache>
                <c:formatCode>General</c:formatCode>
                <c:ptCount val="10"/>
                <c:pt idx="0">
                  <c:v>0</c:v>
                </c:pt>
                <c:pt idx="1">
                  <c:v>12.4</c:v>
                </c:pt>
                <c:pt idx="2">
                  <c:v>27.7</c:v>
                </c:pt>
                <c:pt idx="3">
                  <c:v>43.88</c:v>
                </c:pt>
                <c:pt idx="4">
                  <c:v>52.87</c:v>
                </c:pt>
                <c:pt idx="5">
                  <c:v>61.14</c:v>
                </c:pt>
                <c:pt idx="6">
                  <c:v>67.12</c:v>
                </c:pt>
                <c:pt idx="7">
                  <c:v>73.7</c:v>
                </c:pt>
                <c:pt idx="8">
                  <c:v>86.4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2-4B81-A0C2-F3B92599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контейнера с разрешением 2</a:t>
            </a: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LSB'!$Z$44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LSB'!$Z$45:$Z$54</c:f>
              <c:numCache>
                <c:formatCode>General</c:formatCode>
                <c:ptCount val="10"/>
                <c:pt idx="0">
                  <c:v>0</c:v>
                </c:pt>
                <c:pt idx="1">
                  <c:v>11.89</c:v>
                </c:pt>
                <c:pt idx="2">
                  <c:v>27.21</c:v>
                </c:pt>
                <c:pt idx="3">
                  <c:v>35.590000000000003</c:v>
                </c:pt>
                <c:pt idx="4">
                  <c:v>43.81</c:v>
                </c:pt>
                <c:pt idx="5">
                  <c:v>56.9</c:v>
                </c:pt>
                <c:pt idx="6">
                  <c:v>66.11</c:v>
                </c:pt>
                <c:pt idx="7">
                  <c:v>75.12</c:v>
                </c:pt>
                <c:pt idx="8">
                  <c:v>87.61</c:v>
                </c:pt>
                <c:pt idx="9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F-47FD-B51F-1AC2737EB3C3}"/>
            </c:ext>
          </c:extLst>
        </c:ser>
        <c:ser>
          <c:idx val="1"/>
          <c:order val="1"/>
          <c:tx>
            <c:strRef>
              <c:f>'Последовательное LSB'!$AA$44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LSB'!$AA$45:$AA$54</c:f>
              <c:numCache>
                <c:formatCode>General</c:formatCode>
                <c:ptCount val="10"/>
                <c:pt idx="0">
                  <c:v>0</c:v>
                </c:pt>
                <c:pt idx="1">
                  <c:v>15.6</c:v>
                </c:pt>
                <c:pt idx="2">
                  <c:v>31.4</c:v>
                </c:pt>
                <c:pt idx="3">
                  <c:v>48.8</c:v>
                </c:pt>
                <c:pt idx="4">
                  <c:v>55.2</c:v>
                </c:pt>
                <c:pt idx="5">
                  <c:v>62.84</c:v>
                </c:pt>
                <c:pt idx="6">
                  <c:v>72.56</c:v>
                </c:pt>
                <c:pt idx="7">
                  <c:v>82.91</c:v>
                </c:pt>
                <c:pt idx="8">
                  <c:v>96.8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F-47FD-B51F-1AC2737E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Рассчитанная и фактическая заполненность ч</a:t>
            </a:r>
            <a:r>
              <a:rPr lang="en-US"/>
              <a:t>/</a:t>
            </a:r>
            <a:r>
              <a:rPr lang="ru-RU"/>
              <a:t>б</a:t>
            </a:r>
            <a:r>
              <a:rPr lang="ru-RU" baseline="0"/>
              <a:t> </a:t>
            </a:r>
            <a:r>
              <a:rPr lang="en-US" baseline="0"/>
              <a:t>PNG </a:t>
            </a:r>
            <a:r>
              <a:rPr lang="ru-RU"/>
              <a:t>контейнера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'Последовательное LSB'!$B$87</c:f>
              <c:strCache>
                <c:ptCount val="1"/>
                <c:pt idx="0">
                  <c:v>Фактическая заполненность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'Последовательное LSB'!$B$88:$B$97</c:f>
              <c:numCache>
                <c:formatCode>General</c:formatCode>
                <c:ptCount val="10"/>
                <c:pt idx="0">
                  <c:v>0</c:v>
                </c:pt>
                <c:pt idx="1">
                  <c:v>15.85</c:v>
                </c:pt>
                <c:pt idx="2">
                  <c:v>21.71</c:v>
                </c:pt>
                <c:pt idx="3">
                  <c:v>32.700000000000003</c:v>
                </c:pt>
                <c:pt idx="4">
                  <c:v>41.44</c:v>
                </c:pt>
                <c:pt idx="5">
                  <c:v>52.03</c:v>
                </c:pt>
                <c:pt idx="6">
                  <c:v>67.040000000000006</c:v>
                </c:pt>
                <c:pt idx="7">
                  <c:v>75.459999999999994</c:v>
                </c:pt>
                <c:pt idx="8">
                  <c:v>84.47</c:v>
                </c:pt>
                <c:pt idx="9">
                  <c:v>90.86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266-B800-D1365F3DE1C8}"/>
            </c:ext>
          </c:extLst>
        </c:ser>
        <c:ser>
          <c:idx val="1"/>
          <c:order val="1"/>
          <c:tx>
            <c:strRef>
              <c:f>'Последовательное LSB'!$C$87</c:f>
              <c:strCache>
                <c:ptCount val="1"/>
                <c:pt idx="0">
                  <c:v>Рассчитанная заполненность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'Последовательное LSB'!$C$88:$C$97</c:f>
              <c:numCache>
                <c:formatCode>General</c:formatCode>
                <c:ptCount val="10"/>
                <c:pt idx="0">
                  <c:v>0</c:v>
                </c:pt>
                <c:pt idx="1">
                  <c:v>19.850000000000001</c:v>
                </c:pt>
                <c:pt idx="2">
                  <c:v>23.73</c:v>
                </c:pt>
                <c:pt idx="3">
                  <c:v>38.54</c:v>
                </c:pt>
                <c:pt idx="4">
                  <c:v>44.83</c:v>
                </c:pt>
                <c:pt idx="5">
                  <c:v>54.28</c:v>
                </c:pt>
                <c:pt idx="6">
                  <c:v>68.3</c:v>
                </c:pt>
                <c:pt idx="7">
                  <c:v>80</c:v>
                </c:pt>
                <c:pt idx="8">
                  <c:v>92.08</c:v>
                </c:pt>
                <c:pt idx="9">
                  <c:v>98.38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266-B800-D1365F3D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80640"/>
        <c:axId val="1872090240"/>
      </c:lineChart>
      <c:catAx>
        <c:axId val="18720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Номер изображения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90240"/>
        <c:crosses val="autoZero"/>
        <c:auto val="1"/>
        <c:lblAlgn val="ctr"/>
        <c:lblOffset val="100"/>
        <c:noMultiLvlLbl val="0"/>
      </c:catAx>
      <c:valAx>
        <c:axId val="187209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Процент</a:t>
                </a:r>
                <a:r>
                  <a:rPr lang="ru-RU" sz="1400" baseline="0"/>
                  <a:t> заполненности контейнера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</a:t>
            </a:r>
            <a:r>
              <a:rPr lang="ru-RU" baseline="0"/>
              <a:t> алгоритма </a:t>
            </a:r>
            <a:r>
              <a:rPr lang="en-US" baseline="0"/>
              <a:t>LSB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'Последовательное LSB'!$M$88</c:f>
              <c:strCache>
                <c:ptCount val="1"/>
                <c:pt idx="0">
                  <c:v>Последовательное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'Последовательное LSB'!$N$87:$V$87</c:f>
              <c:strCache>
                <c:ptCount val="9"/>
                <c:pt idx="0">
                  <c:v>PNG</c:v>
                </c:pt>
                <c:pt idx="1">
                  <c:v>BMP</c:v>
                </c:pt>
                <c:pt idx="2">
                  <c:v>JPG</c:v>
                </c:pt>
                <c:pt idx="3">
                  <c:v>720p</c:v>
                </c:pt>
                <c:pt idx="4">
                  <c:v>1080p</c:v>
                </c:pt>
                <c:pt idx="5">
                  <c:v>2k</c:v>
                </c:pt>
                <c:pt idx="6">
                  <c:v>ЧБ PNG</c:v>
                </c:pt>
                <c:pt idx="7">
                  <c:v>ЧБ BMP</c:v>
                </c:pt>
                <c:pt idx="8">
                  <c:v>ЧБ JPG</c:v>
                </c:pt>
              </c:strCache>
            </c:strRef>
          </c:cat>
          <c:val>
            <c:numRef>
              <c:f>'Последовательное LSB'!$N$88:$V$88</c:f>
              <c:numCache>
                <c:formatCode>General</c:formatCode>
                <c:ptCount val="9"/>
                <c:pt idx="0">
                  <c:v>0.99500964923449409</c:v>
                </c:pt>
                <c:pt idx="1">
                  <c:v>0.98245081710486792</c:v>
                </c:pt>
                <c:pt idx="2">
                  <c:v>0.98794789558599894</c:v>
                </c:pt>
                <c:pt idx="3">
                  <c:v>0.99979771896812086</c:v>
                </c:pt>
                <c:pt idx="4">
                  <c:v>0.99331484217049504</c:v>
                </c:pt>
                <c:pt idx="5">
                  <c:v>0.99401102115615703</c:v>
                </c:pt>
                <c:pt idx="6">
                  <c:v>0.99815571143217052</c:v>
                </c:pt>
                <c:pt idx="7">
                  <c:v>0.98876287894519599</c:v>
                </c:pt>
                <c:pt idx="8">
                  <c:v>0.98607075931764621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7DF-81AE-263DF1F2C8C4}"/>
            </c:ext>
          </c:extLst>
        </c:ser>
        <c:ser>
          <c:idx val="1"/>
          <c:order val="1"/>
          <c:tx>
            <c:strRef>
              <c:f>'Последовательное LSB'!$M$89</c:f>
              <c:strCache>
                <c:ptCount val="1"/>
                <c:pt idx="0">
                  <c:v>Случайное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'Последовательное LSB'!$N$87:$V$87</c:f>
              <c:strCache>
                <c:ptCount val="9"/>
                <c:pt idx="0">
                  <c:v>PNG</c:v>
                </c:pt>
                <c:pt idx="1">
                  <c:v>BMP</c:v>
                </c:pt>
                <c:pt idx="2">
                  <c:v>JPG</c:v>
                </c:pt>
                <c:pt idx="3">
                  <c:v>720p</c:v>
                </c:pt>
                <c:pt idx="4">
                  <c:v>1080p</c:v>
                </c:pt>
                <c:pt idx="5">
                  <c:v>2k</c:v>
                </c:pt>
                <c:pt idx="6">
                  <c:v>ЧБ PNG</c:v>
                </c:pt>
                <c:pt idx="7">
                  <c:v>ЧБ BMP</c:v>
                </c:pt>
                <c:pt idx="8">
                  <c:v>ЧБ JPG</c:v>
                </c:pt>
              </c:strCache>
            </c:strRef>
          </c:cat>
          <c:val>
            <c:numRef>
              <c:f>'Последовательное LSB'!$N$89:$V$89</c:f>
              <c:numCache>
                <c:formatCode>General</c:formatCode>
                <c:ptCount val="9"/>
                <c:pt idx="0">
                  <c:v>0.99831599099895696</c:v>
                </c:pt>
                <c:pt idx="1">
                  <c:v>0.99834390107081838</c:v>
                </c:pt>
                <c:pt idx="2">
                  <c:v>0.99508848053684018</c:v>
                </c:pt>
                <c:pt idx="3">
                  <c:v>0.99854266057749774</c:v>
                </c:pt>
                <c:pt idx="4">
                  <c:v>0.9980856083699764</c:v>
                </c:pt>
                <c:pt idx="5">
                  <c:v>0.99869205903745506</c:v>
                </c:pt>
                <c:pt idx="6">
                  <c:v>0.99483181355617667</c:v>
                </c:pt>
                <c:pt idx="7">
                  <c:v>0.99919205621798934</c:v>
                </c:pt>
                <c:pt idx="8">
                  <c:v>0.9991671871591451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E-47DF-81AE-263DF1F2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6352"/>
        <c:axId val="392672192"/>
      </c:barChart>
      <c:catAx>
        <c:axId val="3926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72192"/>
        <c:crosses val="autoZero"/>
        <c:auto val="1"/>
        <c:lblAlgn val="ctr"/>
        <c:lblOffset val="100"/>
        <c:noMultiLvlLbl val="0"/>
      </c:catAx>
      <c:valAx>
        <c:axId val="3926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Корреляция</a:t>
            </a:r>
            <a:r>
              <a:rPr lang="ru-RU" sz="1200" baseline="0"/>
              <a:t> в жксперименте с алгоритмом </a:t>
            </a:r>
            <a:r>
              <a:rPr lang="ru-RU" sz="1200"/>
              <a:t>Кох-Жао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'Последовательное LSB'!$M$92</c:f>
              <c:strCache>
                <c:ptCount val="1"/>
                <c:pt idx="0">
                  <c:v>Кох-Жао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'Последовательное LSB'!$N$91:$P$91</c:f>
              <c:strCache>
                <c:ptCount val="3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</c:strCache>
            </c:strRef>
          </c:cat>
          <c:val>
            <c:numRef>
              <c:f>'Последовательное LSB'!$N$92:$P$92</c:f>
              <c:numCache>
                <c:formatCode>General</c:formatCode>
                <c:ptCount val="3"/>
                <c:pt idx="0">
                  <c:v>0.9999804403597683</c:v>
                </c:pt>
                <c:pt idx="1">
                  <c:v>0.9999552628373799</c:v>
                </c:pt>
                <c:pt idx="2">
                  <c:v>0.99486733952033646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A-4A22-9184-9E4483F7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69312"/>
        <c:axId val="392674592"/>
      </c:barChart>
      <c:catAx>
        <c:axId val="3926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74592"/>
        <c:crosses val="autoZero"/>
        <c:auto val="1"/>
        <c:lblAlgn val="ctr"/>
        <c:lblOffset val="100"/>
        <c:noMultiLvlLbl val="0"/>
      </c:catAx>
      <c:valAx>
        <c:axId val="3926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176493</xdr:rowOff>
    </xdr:from>
    <xdr:to>
      <xdr:col>6</xdr:col>
      <xdr:colOff>257175</xdr:colOff>
      <xdr:row>37</xdr:row>
      <xdr:rowOff>100293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9426C9B-B05D-F1F5-A94D-BF13F410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13</xdr:row>
      <xdr:rowOff>123825</xdr:rowOff>
    </xdr:from>
    <xdr:to>
      <xdr:col>20</xdr:col>
      <xdr:colOff>295275</xdr:colOff>
      <xdr:row>36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4AC2505-8EDD-4FBB-A917-67C3F925D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514350</xdr:colOff>
      <xdr:row>13</xdr:row>
      <xdr:rowOff>123825</xdr:rowOff>
    </xdr:from>
    <xdr:to>
      <xdr:col>32</xdr:col>
      <xdr:colOff>133350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85375C-FC71-4C72-8C6E-1857604B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123825</xdr:rowOff>
    </xdr:from>
    <xdr:to>
      <xdr:col>6</xdr:col>
      <xdr:colOff>257175</xdr:colOff>
      <xdr:row>79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218061-35AC-4281-BD4C-CE88299E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55</xdr:row>
      <xdr:rowOff>104775</xdr:rowOff>
    </xdr:from>
    <xdr:to>
      <xdr:col>19</xdr:col>
      <xdr:colOff>533400</xdr:colOff>
      <xdr:row>78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A61A8C-1F01-4BC1-82BA-7E35015AD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495300</xdr:colOff>
      <xdr:row>55</xdr:row>
      <xdr:rowOff>47625</xdr:rowOff>
    </xdr:from>
    <xdr:to>
      <xdr:col>30</xdr:col>
      <xdr:colOff>361950</xdr:colOff>
      <xdr:row>77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550250E-5289-432D-A365-3DEF6D42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257175</xdr:colOff>
      <xdr:row>123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EAFD1E8-B019-4C13-A4E6-8B8A80B5E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576262</xdr:colOff>
      <xdr:row>93</xdr:row>
      <xdr:rowOff>176212</xdr:rowOff>
    </xdr:from>
    <xdr:to>
      <xdr:col>15</xdr:col>
      <xdr:colOff>766762</xdr:colOff>
      <xdr:row>108</xdr:row>
      <xdr:rowOff>23812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9A13930-B941-8BAE-7874-A9C6E7D0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1509712</xdr:colOff>
      <xdr:row>93</xdr:row>
      <xdr:rowOff>80962</xdr:rowOff>
    </xdr:from>
    <xdr:to>
      <xdr:col>19</xdr:col>
      <xdr:colOff>738187</xdr:colOff>
      <xdr:row>107</xdr:row>
      <xdr:rowOff>119062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F655FAD-0C6B-4DE5-D7C1-E56A18B07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17</xdr:col>
      <xdr:colOff>628650</xdr:colOff>
      <xdr:row>156</xdr:row>
      <xdr:rowOff>180975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9418251-E96A-404E-A608-3BF9943A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400050</xdr:colOff>
      <xdr:row>131</xdr:row>
      <xdr:rowOff>19050</xdr:rowOff>
    </xdr:from>
    <xdr:to>
      <xdr:col>29</xdr:col>
      <xdr:colOff>533400</xdr:colOff>
      <xdr:row>154</xdr:row>
      <xdr:rowOff>9525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AF71E9D-E02A-4A43-BFFE-5E307A1B2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11206</xdr:colOff>
      <xdr:row>25</xdr:row>
      <xdr:rowOff>101973</xdr:rowOff>
    </xdr:from>
    <xdr:to>
      <xdr:col>16</xdr:col>
      <xdr:colOff>840441</xdr:colOff>
      <xdr:row>39</xdr:row>
      <xdr:rowOff>178173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457EEBFD-244D-EF5A-45DE-08EDF4BA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</xdr:rowOff>
    </xdr:from>
    <xdr:to>
      <xdr:col>7</xdr:col>
      <xdr:colOff>390524</xdr:colOff>
      <xdr:row>34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BCE0F9-3C34-463E-863F-A0A09EF1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13</xdr:row>
      <xdr:rowOff>85725</xdr:rowOff>
    </xdr:from>
    <xdr:to>
      <xdr:col>22</xdr:col>
      <xdr:colOff>114299</xdr:colOff>
      <xdr:row>34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181E2A-69B1-4405-B206-565C30FAA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314325</xdr:colOff>
      <xdr:row>13</xdr:row>
      <xdr:rowOff>76200</xdr:rowOff>
    </xdr:from>
    <xdr:to>
      <xdr:col>33</xdr:col>
      <xdr:colOff>342899</xdr:colOff>
      <xdr:row>34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7D7727-9005-4F7F-BF58-E2604F1A0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38100</xdr:rowOff>
    </xdr:from>
    <xdr:to>
      <xdr:col>7</xdr:col>
      <xdr:colOff>295274</xdr:colOff>
      <xdr:row>76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08924C-B713-4005-AE10-20E5499E7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28574</xdr:colOff>
      <xdr:row>76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0CE05B-04F6-4175-8CF5-0F9AC748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31</xdr:col>
      <xdr:colOff>504824</xdr:colOff>
      <xdr:row>76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124F9C-2C1E-435D-9F1F-9DA33088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6</xdr:col>
      <xdr:colOff>257175</xdr:colOff>
      <xdr:row>121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488181D-CF87-4796-8BD3-A760E192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257175</xdr:colOff>
      <xdr:row>97</xdr:row>
      <xdr:rowOff>95250</xdr:rowOff>
    </xdr:from>
    <xdr:to>
      <xdr:col>19</xdr:col>
      <xdr:colOff>171450</xdr:colOff>
      <xdr:row>120</xdr:row>
      <xdr:rowOff>19050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1FE24D-FCBA-420A-B568-3F4B9EF32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97</xdr:row>
      <xdr:rowOff>0</xdr:rowOff>
    </xdr:from>
    <xdr:to>
      <xdr:col>30</xdr:col>
      <xdr:colOff>733425</xdr:colOff>
      <xdr:row>119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58CE7A4-659E-4E9C-B301-B60EEE475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18</xdr:col>
      <xdr:colOff>95249</xdr:colOff>
      <xdr:row>35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9215C4-1A7B-4FF3-BFAA-3495DB214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8</xdr:col>
      <xdr:colOff>571499</xdr:colOff>
      <xdr:row>35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080A1E-CE5A-44C1-BF56-57E143F05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685800</xdr:colOff>
      <xdr:row>14</xdr:row>
      <xdr:rowOff>0</xdr:rowOff>
    </xdr:from>
    <xdr:to>
      <xdr:col>27</xdr:col>
      <xdr:colOff>514349</xdr:colOff>
      <xdr:row>35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4445FF-4020-4F8F-BA16-D81893AF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38100</xdr:rowOff>
    </xdr:from>
    <xdr:to>
      <xdr:col>8</xdr:col>
      <xdr:colOff>571499</xdr:colOff>
      <xdr:row>76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125DBB-7F3B-4A6D-90FB-5E7F32025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171450</xdr:colOff>
      <xdr:row>55</xdr:row>
      <xdr:rowOff>9525</xdr:rowOff>
    </xdr:from>
    <xdr:to>
      <xdr:col>18</xdr:col>
      <xdr:colOff>266699</xdr:colOff>
      <xdr:row>76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88101D-34A0-4FCE-AA70-0455C654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54</xdr:row>
      <xdr:rowOff>180975</xdr:rowOff>
    </xdr:from>
    <xdr:to>
      <xdr:col>27</xdr:col>
      <xdr:colOff>295274</xdr:colOff>
      <xdr:row>76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A97ABF6-E606-4631-BE84-56372F77F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8</xdr:col>
      <xdr:colOff>571499</xdr:colOff>
      <xdr:row>116</xdr:row>
      <xdr:rowOff>47625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6F94A62-C084-4525-9C7E-C219187C4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18</xdr:col>
      <xdr:colOff>95249</xdr:colOff>
      <xdr:row>116</xdr:row>
      <xdr:rowOff>47625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5D0DFB3-1443-406C-8A52-A14F765ED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26</xdr:col>
      <xdr:colOff>438149</xdr:colOff>
      <xdr:row>116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202297D-3011-4954-BFA9-F83D92843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131</xdr:row>
      <xdr:rowOff>180976</xdr:rowOff>
    </xdr:from>
    <xdr:to>
      <xdr:col>7</xdr:col>
      <xdr:colOff>533400</xdr:colOff>
      <xdr:row>150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5418433-18B3-475F-B8E7-A9A6B2A5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485776</xdr:colOff>
      <xdr:row>131</xdr:row>
      <xdr:rowOff>200025</xdr:rowOff>
    </xdr:from>
    <xdr:to>
      <xdr:col>16</xdr:col>
      <xdr:colOff>314326</xdr:colOff>
      <xdr:row>151</xdr:row>
      <xdr:rowOff>28575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99289BD-0860-4737-AF72-0614FB24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238125</xdr:colOff>
      <xdr:row>132</xdr:row>
      <xdr:rowOff>1</xdr:rowOff>
    </xdr:from>
    <xdr:to>
      <xdr:col>24</xdr:col>
      <xdr:colOff>571499</xdr:colOff>
      <xdr:row>150</xdr:row>
      <xdr:rowOff>114301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A417DC6-D786-438F-ADA1-DFFD282D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8</xdr:col>
      <xdr:colOff>571499</xdr:colOff>
      <xdr:row>185</xdr:row>
      <xdr:rowOff>47625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4B58FE5-E043-4D07-BFAB-F8638CFC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18</xdr:col>
      <xdr:colOff>95249</xdr:colOff>
      <xdr:row>185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3042D11-3F2D-44CF-9B6A-3B863DC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164</xdr:row>
      <xdr:rowOff>0</xdr:rowOff>
    </xdr:from>
    <xdr:to>
      <xdr:col>26</xdr:col>
      <xdr:colOff>438149</xdr:colOff>
      <xdr:row>185</xdr:row>
      <xdr:rowOff>47625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31F06A3-E03D-4237-8B1F-16A6532A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1276350</xdr:colOff>
      <xdr:row>161</xdr:row>
      <xdr:rowOff>138112</xdr:rowOff>
    </xdr:from>
    <xdr:to>
      <xdr:col>14</xdr:col>
      <xdr:colOff>628650</xdr:colOff>
      <xdr:row>176</xdr:row>
      <xdr:rowOff>4762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3B198DF-4EAD-4E16-6657-2DD5C8E0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1276350</xdr:colOff>
      <xdr:row>169</xdr:row>
      <xdr:rowOff>119062</xdr:rowOff>
    </xdr:from>
    <xdr:to>
      <xdr:col>14</xdr:col>
      <xdr:colOff>628650</xdr:colOff>
      <xdr:row>184</xdr:row>
      <xdr:rowOff>4762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97FB50E-6C4C-B9E9-6F69-E27651290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7"/>
  <sheetViews>
    <sheetView topLeftCell="A2" zoomScale="85" zoomScaleNormal="85" workbookViewId="0">
      <selection activeCell="H7" sqref="H7:J16"/>
    </sheetView>
  </sheetViews>
  <sheetFormatPr defaultRowHeight="15"/>
  <cols>
    <col min="1" max="1" width="7.140625" bestFit="1" customWidth="1"/>
    <col min="2" max="2" width="27.140625" bestFit="1" customWidth="1"/>
    <col min="3" max="3" width="30" bestFit="1" customWidth="1"/>
    <col min="4" max="4" width="9.5703125" bestFit="1" customWidth="1"/>
    <col min="5" max="5" width="13.7109375" bestFit="1" customWidth="1"/>
    <col min="6" max="6" width="13.140625" bestFit="1" customWidth="1"/>
    <col min="14" max="15" width="10" customWidth="1"/>
    <col min="16" max="16" width="26.85546875" customWidth="1"/>
    <col min="17" max="17" width="30" bestFit="1" customWidth="1"/>
    <col min="18" max="18" width="9.5703125" bestFit="1" customWidth="1"/>
    <col min="19" max="19" width="13.7109375" bestFit="1" customWidth="1"/>
    <col min="20" max="20" width="13.140625" bestFit="1" customWidth="1"/>
    <col min="25" max="25" width="7.140625" bestFit="1" customWidth="1"/>
    <col min="26" max="26" width="27.140625" bestFit="1" customWidth="1"/>
    <col min="27" max="27" width="27.85546875" bestFit="1" customWidth="1"/>
    <col min="28" max="28" width="9" bestFit="1" customWidth="1"/>
    <col min="29" max="30" width="13.140625" bestFit="1" customWidth="1"/>
    <col min="36" max="36" width="7.140625" bestFit="1" customWidth="1"/>
    <col min="37" max="37" width="20.7109375" bestFit="1" customWidth="1"/>
    <col min="38" max="38" width="27.140625" bestFit="1" customWidth="1"/>
    <col min="39" max="39" width="27" bestFit="1" customWidth="1"/>
  </cols>
  <sheetData>
    <row r="1" spans="1:42" ht="15.75" thickBot="1">
      <c r="A1" s="18" t="s">
        <v>1</v>
      </c>
      <c r="B1" s="18"/>
      <c r="C1" s="18"/>
      <c r="D1" s="18"/>
      <c r="E1" s="18"/>
      <c r="O1" s="18" t="s">
        <v>5</v>
      </c>
      <c r="P1" s="18"/>
      <c r="Q1" s="18"/>
      <c r="R1" s="18"/>
      <c r="S1" s="18"/>
      <c r="Y1" s="18" t="s">
        <v>7</v>
      </c>
      <c r="Z1" s="18"/>
      <c r="AA1" s="18"/>
      <c r="AB1" s="18"/>
      <c r="AC1" s="18"/>
    </row>
    <row r="2" spans="1:42" ht="16.5" thickBot="1">
      <c r="A2" s="4" t="s">
        <v>4</v>
      </c>
      <c r="B2" s="5" t="s">
        <v>0</v>
      </c>
      <c r="C2" s="5" t="s">
        <v>3</v>
      </c>
      <c r="D2" s="5" t="s">
        <v>2</v>
      </c>
      <c r="E2" s="5" t="s">
        <v>9</v>
      </c>
      <c r="F2" s="1" t="s">
        <v>1</v>
      </c>
      <c r="I2" t="s">
        <v>16</v>
      </c>
      <c r="O2" s="1" t="s">
        <v>4</v>
      </c>
      <c r="P2" s="1" t="s">
        <v>0</v>
      </c>
      <c r="Q2" s="1" t="s">
        <v>3</v>
      </c>
      <c r="R2" s="5" t="s">
        <v>2</v>
      </c>
      <c r="S2" s="5" t="s">
        <v>9</v>
      </c>
      <c r="T2" s="1" t="s">
        <v>5</v>
      </c>
      <c r="W2" t="s">
        <v>17</v>
      </c>
      <c r="Y2" s="1" t="s">
        <v>4</v>
      </c>
      <c r="Z2" s="1" t="s">
        <v>0</v>
      </c>
      <c r="AA2" s="1" t="s">
        <v>3</v>
      </c>
      <c r="AB2" s="5" t="s">
        <v>2</v>
      </c>
      <c r="AC2" s="5" t="s">
        <v>9</v>
      </c>
      <c r="AD2" s="1" t="s">
        <v>7</v>
      </c>
      <c r="AG2" t="s">
        <v>18</v>
      </c>
      <c r="AN2" s="9"/>
      <c r="AO2" s="9"/>
      <c r="AP2" s="3"/>
    </row>
    <row r="3" spans="1:42" ht="16.5" thickBot="1">
      <c r="A3" s="6">
        <v>1</v>
      </c>
      <c r="B3" s="7">
        <v>0</v>
      </c>
      <c r="C3" s="7">
        <v>4.0000000000000001E-3</v>
      </c>
      <c r="D3" s="7">
        <f t="shared" ref="D3:D12" si="0">ABS(C3-B3)</f>
        <v>4.0000000000000001E-3</v>
      </c>
      <c r="E3" s="7" t="s">
        <v>10</v>
      </c>
      <c r="F3" s="21">
        <f>SUM(D3:D12)/10</f>
        <v>4.4714000000000009</v>
      </c>
      <c r="I3">
        <f>CORREL(B3:B12,C3:C12)</f>
        <v>0.99500964923449409</v>
      </c>
      <c r="O3" s="1">
        <v>1</v>
      </c>
      <c r="P3" s="1">
        <v>0</v>
      </c>
      <c r="Q3" s="1">
        <v>0</v>
      </c>
      <c r="R3" s="7">
        <f t="shared" ref="R3:R12" si="1">ABS(Q3-P3)</f>
        <v>0</v>
      </c>
      <c r="S3" s="7" t="s">
        <v>10</v>
      </c>
      <c r="T3" s="21">
        <f>SUM(R3:R12)/10</f>
        <v>8.7010000000000023</v>
      </c>
      <c r="W3">
        <f>CORREL(P3:P12,Q3:Q12)</f>
        <v>0.98245081710486792</v>
      </c>
      <c r="Y3" s="1">
        <v>1</v>
      </c>
      <c r="Z3" s="1">
        <v>0</v>
      </c>
      <c r="AA3" s="1">
        <v>0</v>
      </c>
      <c r="AB3" s="7">
        <f t="shared" ref="AB3" si="2">ABS(AA3-Z3)</f>
        <v>0</v>
      </c>
      <c r="AC3" s="7" t="s">
        <v>10</v>
      </c>
      <c r="AD3" s="21">
        <f>SUM(AB3:AB12)/10</f>
        <v>9.4290000000000003</v>
      </c>
      <c r="AG3">
        <f>CORREL(Z3:Z12,AA3:AA12)</f>
        <v>0.98794789558599894</v>
      </c>
      <c r="AN3" s="9"/>
      <c r="AO3" s="9"/>
      <c r="AP3" s="20"/>
    </row>
    <row r="4" spans="1:42" ht="16.5" thickBot="1">
      <c r="A4" s="6">
        <v>2</v>
      </c>
      <c r="B4" s="7">
        <v>14.81</v>
      </c>
      <c r="C4" s="7">
        <v>16.3</v>
      </c>
      <c r="D4" s="7">
        <f t="shared" si="0"/>
        <v>1.4900000000000002</v>
      </c>
      <c r="E4" s="7">
        <f t="shared" ref="E4:E12" si="3">D4/B4</f>
        <v>0.10060769750168806</v>
      </c>
      <c r="F4" s="22"/>
      <c r="O4" s="1">
        <v>2</v>
      </c>
      <c r="P4" s="1">
        <v>9.7899999999999991</v>
      </c>
      <c r="Q4" s="1">
        <v>12</v>
      </c>
      <c r="R4" s="7">
        <f t="shared" si="1"/>
        <v>2.2100000000000009</v>
      </c>
      <c r="S4" s="7">
        <f t="shared" ref="S4:S12" si="4">R4/P4</f>
        <v>0.22574055158324832</v>
      </c>
      <c r="T4" s="22"/>
      <c r="Y4" s="1">
        <v>2</v>
      </c>
      <c r="Z4" s="1">
        <v>19.579999999999998</v>
      </c>
      <c r="AA4" s="1">
        <v>30.71</v>
      </c>
      <c r="AB4" s="7">
        <f t="shared" ref="AB4:AB12" si="5">ABS(AA4-Z4)</f>
        <v>11.130000000000003</v>
      </c>
      <c r="AC4" s="7">
        <f t="shared" ref="AC4:AC12" si="6">AB4/Z4</f>
        <v>0.56843718079673156</v>
      </c>
      <c r="AD4" s="22"/>
      <c r="AN4" s="9"/>
      <c r="AO4" s="9"/>
      <c r="AP4" s="20"/>
    </row>
    <row r="5" spans="1:42" ht="16.5" thickBot="1">
      <c r="A5" s="6">
        <v>3</v>
      </c>
      <c r="B5" s="7">
        <v>29</v>
      </c>
      <c r="C5" s="7">
        <v>33.9</v>
      </c>
      <c r="D5" s="7">
        <f t="shared" si="0"/>
        <v>4.8999999999999986</v>
      </c>
      <c r="E5" s="7">
        <f t="shared" si="3"/>
        <v>0.16896551724137926</v>
      </c>
      <c r="F5" s="22"/>
      <c r="O5" s="1">
        <v>3</v>
      </c>
      <c r="P5" s="1">
        <v>23.2</v>
      </c>
      <c r="Q5" s="1">
        <v>32.1</v>
      </c>
      <c r="R5" s="7">
        <f t="shared" si="1"/>
        <v>8.9000000000000021</v>
      </c>
      <c r="S5" s="7">
        <f t="shared" si="4"/>
        <v>0.38362068965517254</v>
      </c>
      <c r="T5" s="22"/>
      <c r="Y5" s="1">
        <v>3</v>
      </c>
      <c r="Z5" s="1">
        <v>29.37</v>
      </c>
      <c r="AA5" s="1">
        <v>37.409999999999997</v>
      </c>
      <c r="AB5" s="7">
        <f t="shared" si="5"/>
        <v>8.0399999999999956</v>
      </c>
      <c r="AC5" s="7">
        <f t="shared" si="6"/>
        <v>0.27374872318692528</v>
      </c>
      <c r="AD5" s="22"/>
      <c r="AL5" s="10"/>
      <c r="AN5" s="9"/>
      <c r="AO5" s="9"/>
      <c r="AP5" s="20"/>
    </row>
    <row r="6" spans="1:42" ht="16.5" thickBot="1">
      <c r="A6" s="6">
        <v>4</v>
      </c>
      <c r="B6" s="7">
        <v>38.47</v>
      </c>
      <c r="C6" s="7">
        <v>41.5</v>
      </c>
      <c r="D6" s="7">
        <f t="shared" si="0"/>
        <v>3.0300000000000011</v>
      </c>
      <c r="E6" s="7">
        <f t="shared" si="3"/>
        <v>7.876267221211336E-2</v>
      </c>
      <c r="F6" s="22"/>
      <c r="O6" s="1">
        <v>4</v>
      </c>
      <c r="P6" s="1">
        <v>33.270000000000003</v>
      </c>
      <c r="Q6" s="1">
        <v>38.33</v>
      </c>
      <c r="R6" s="7">
        <f t="shared" si="1"/>
        <v>5.0599999999999952</v>
      </c>
      <c r="S6" s="7">
        <f t="shared" si="4"/>
        <v>0.15208896904117808</v>
      </c>
      <c r="T6" s="22"/>
      <c r="Y6" s="1">
        <v>4</v>
      </c>
      <c r="Z6" s="1">
        <v>39.15</v>
      </c>
      <c r="AA6" s="1">
        <v>46.42</v>
      </c>
      <c r="AB6" s="7">
        <f t="shared" si="5"/>
        <v>7.2700000000000031</v>
      </c>
      <c r="AC6" s="7">
        <f t="shared" si="6"/>
        <v>0.18569604086845476</v>
      </c>
      <c r="AD6" s="22"/>
      <c r="AN6" s="9"/>
      <c r="AO6" s="9"/>
      <c r="AP6" s="20"/>
    </row>
    <row r="7" spans="1:42" ht="16.5" thickBot="1">
      <c r="A7" s="6">
        <v>5</v>
      </c>
      <c r="B7" s="7">
        <v>48.7</v>
      </c>
      <c r="C7" s="7">
        <v>44.1</v>
      </c>
      <c r="D7" s="7">
        <f t="shared" si="0"/>
        <v>4.6000000000000014</v>
      </c>
      <c r="E7" s="7">
        <f t="shared" si="3"/>
        <v>9.4455852156057521E-2</v>
      </c>
      <c r="F7" s="22"/>
      <c r="I7" t="s">
        <v>37</v>
      </c>
      <c r="J7" t="s">
        <v>38</v>
      </c>
      <c r="O7" s="1">
        <v>5</v>
      </c>
      <c r="P7" s="1">
        <v>40.32</v>
      </c>
      <c r="Q7" s="1">
        <v>50.34</v>
      </c>
      <c r="R7" s="7">
        <f t="shared" si="1"/>
        <v>10.020000000000003</v>
      </c>
      <c r="S7" s="7">
        <f t="shared" si="4"/>
        <v>0.24851190476190485</v>
      </c>
      <c r="T7" s="22"/>
      <c r="Y7" s="1">
        <v>5</v>
      </c>
      <c r="Z7" s="1">
        <v>48.94</v>
      </c>
      <c r="AA7" s="1">
        <v>65.81</v>
      </c>
      <c r="AB7" s="7">
        <f t="shared" si="5"/>
        <v>16.870000000000005</v>
      </c>
      <c r="AC7" s="7">
        <f t="shared" si="6"/>
        <v>0.34470780547609331</v>
      </c>
      <c r="AD7" s="22"/>
      <c r="AN7" s="9"/>
      <c r="AO7" s="9"/>
      <c r="AP7" s="20"/>
    </row>
    <row r="8" spans="1:42" ht="16.5" thickBot="1">
      <c r="A8" s="6">
        <v>6</v>
      </c>
      <c r="B8" s="7">
        <v>57.25</v>
      </c>
      <c r="C8" s="7">
        <v>62.01</v>
      </c>
      <c r="D8" s="7">
        <f t="shared" si="0"/>
        <v>4.759999999999998</v>
      </c>
      <c r="E8" s="7">
        <f t="shared" si="3"/>
        <v>8.3144104803493421E-2</v>
      </c>
      <c r="F8" s="22"/>
      <c r="H8" t="str">
        <f>F2</f>
        <v>PNG</v>
      </c>
      <c r="I8">
        <f>F3</f>
        <v>4.4714000000000009</v>
      </c>
      <c r="J8">
        <f>'Рандомное LSB'!M7</f>
        <v>2.2159999999999989</v>
      </c>
      <c r="O8" s="1">
        <v>6</v>
      </c>
      <c r="P8" s="1">
        <v>49.9</v>
      </c>
      <c r="Q8" s="1">
        <v>64.430000000000007</v>
      </c>
      <c r="R8" s="7">
        <f t="shared" si="1"/>
        <v>14.530000000000008</v>
      </c>
      <c r="S8" s="7">
        <f t="shared" si="4"/>
        <v>0.29118236472945908</v>
      </c>
      <c r="T8" s="22"/>
      <c r="Y8" s="1">
        <v>6</v>
      </c>
      <c r="Z8" s="1">
        <v>58.73</v>
      </c>
      <c r="AA8" s="1">
        <v>69.05</v>
      </c>
      <c r="AB8" s="7">
        <f t="shared" si="5"/>
        <v>10.32</v>
      </c>
      <c r="AC8" s="7">
        <f t="shared" si="6"/>
        <v>0.17571939383619958</v>
      </c>
      <c r="AD8" s="22"/>
      <c r="AN8" s="9"/>
      <c r="AO8" s="9"/>
      <c r="AP8" s="20"/>
    </row>
    <row r="9" spans="1:42" ht="16.5" thickBot="1">
      <c r="A9" s="6">
        <v>7</v>
      </c>
      <c r="B9" s="7">
        <v>64.02</v>
      </c>
      <c r="C9" s="7">
        <v>72.430000000000007</v>
      </c>
      <c r="D9" s="7">
        <f t="shared" si="0"/>
        <v>8.4100000000000108</v>
      </c>
      <c r="E9" s="7">
        <f t="shared" si="3"/>
        <v>0.13136519837550784</v>
      </c>
      <c r="F9" s="22"/>
      <c r="H9" t="str">
        <f>O1</f>
        <v>BMP</v>
      </c>
      <c r="I9">
        <f>T3</f>
        <v>8.7010000000000023</v>
      </c>
      <c r="J9">
        <f>'Рандомное LSB'!M8</f>
        <v>1.6419999999999995</v>
      </c>
      <c r="O9" s="1">
        <v>7</v>
      </c>
      <c r="P9" s="1">
        <v>63</v>
      </c>
      <c r="Q9" s="1">
        <v>70.900000000000006</v>
      </c>
      <c r="R9" s="7">
        <f t="shared" si="1"/>
        <v>7.9000000000000057</v>
      </c>
      <c r="S9" s="7">
        <f t="shared" si="4"/>
        <v>0.12539682539682548</v>
      </c>
      <c r="T9" s="22"/>
      <c r="Y9" s="1">
        <v>7</v>
      </c>
      <c r="Z9" s="1">
        <v>68.52</v>
      </c>
      <c r="AA9" s="1">
        <v>83.83</v>
      </c>
      <c r="AB9" s="7">
        <f t="shared" si="5"/>
        <v>15.310000000000002</v>
      </c>
      <c r="AC9" s="7">
        <f t="shared" si="6"/>
        <v>0.2234384121424402</v>
      </c>
      <c r="AD9" s="22"/>
      <c r="AN9" s="9"/>
      <c r="AO9" s="9"/>
      <c r="AP9" s="20"/>
    </row>
    <row r="10" spans="1:42" ht="16.5" thickBot="1">
      <c r="A10" s="6">
        <v>8</v>
      </c>
      <c r="B10" s="7">
        <v>72.12</v>
      </c>
      <c r="C10" s="7">
        <v>77.56</v>
      </c>
      <c r="D10" s="7">
        <f t="shared" si="0"/>
        <v>5.4399999999999977</v>
      </c>
      <c r="E10" s="7">
        <f t="shared" si="3"/>
        <v>7.5429839156960582E-2</v>
      </c>
      <c r="F10" s="22"/>
      <c r="H10" t="str">
        <f>Y1</f>
        <v>JPG</v>
      </c>
      <c r="I10">
        <f>AD3</f>
        <v>9.4290000000000003</v>
      </c>
      <c r="J10">
        <f>'Рандомное LSB'!M9</f>
        <v>5.5659999999999981</v>
      </c>
      <c r="O10" s="1">
        <v>8</v>
      </c>
      <c r="P10" s="1">
        <v>73.569999999999993</v>
      </c>
      <c r="Q10" s="1">
        <v>98.38</v>
      </c>
      <c r="R10" s="7">
        <f t="shared" si="1"/>
        <v>24.810000000000002</v>
      </c>
      <c r="S10" s="7">
        <f t="shared" si="4"/>
        <v>0.33722984912328402</v>
      </c>
      <c r="T10" s="22"/>
      <c r="Y10" s="1">
        <v>8</v>
      </c>
      <c r="Z10" s="12">
        <v>78.3</v>
      </c>
      <c r="AA10" s="1">
        <v>89.53</v>
      </c>
      <c r="AB10" s="7">
        <f t="shared" si="5"/>
        <v>11.230000000000004</v>
      </c>
      <c r="AC10" s="7">
        <f t="shared" si="6"/>
        <v>0.14342273307790554</v>
      </c>
      <c r="AD10" s="22"/>
      <c r="AN10" s="9"/>
      <c r="AO10" s="9"/>
      <c r="AP10" s="20"/>
    </row>
    <row r="11" spans="1:42" ht="16.5" thickBot="1">
      <c r="A11" s="6">
        <v>9</v>
      </c>
      <c r="B11" s="7">
        <v>85.22</v>
      </c>
      <c r="C11" s="7">
        <v>92.7</v>
      </c>
      <c r="D11" s="7">
        <f t="shared" si="0"/>
        <v>7.480000000000004</v>
      </c>
      <c r="E11" s="7">
        <f t="shared" si="3"/>
        <v>8.7772823280920023E-2</v>
      </c>
      <c r="F11" s="22"/>
      <c r="H11" t="str">
        <f>A43</f>
        <v>720p</v>
      </c>
      <c r="I11">
        <f>F45</f>
        <v>3.2213999999999983</v>
      </c>
      <c r="J11">
        <f>'Рандомное LSB'!M10</f>
        <v>1.6859999999999999</v>
      </c>
      <c r="O11" s="1">
        <v>9</v>
      </c>
      <c r="P11" s="1">
        <v>87.67</v>
      </c>
      <c r="Q11" s="1">
        <v>100</v>
      </c>
      <c r="R11" s="7">
        <f t="shared" si="1"/>
        <v>12.329999999999998</v>
      </c>
      <c r="S11" s="7">
        <f t="shared" si="4"/>
        <v>0.1406410402646287</v>
      </c>
      <c r="T11" s="22"/>
      <c r="Y11" s="1">
        <v>9</v>
      </c>
      <c r="Z11" s="1">
        <v>88</v>
      </c>
      <c r="AA11" s="1">
        <v>100</v>
      </c>
      <c r="AB11" s="7">
        <f t="shared" si="5"/>
        <v>12</v>
      </c>
      <c r="AC11" s="7">
        <f t="shared" si="6"/>
        <v>0.13636363636363635</v>
      </c>
      <c r="AD11" s="22"/>
      <c r="AN11" s="9"/>
      <c r="AO11" s="9"/>
      <c r="AP11" s="20"/>
    </row>
    <row r="12" spans="1:42" ht="16.5" thickBot="1">
      <c r="A12" s="6">
        <v>10</v>
      </c>
      <c r="B12" s="7">
        <v>95.4</v>
      </c>
      <c r="C12" s="7">
        <v>100</v>
      </c>
      <c r="D12" s="7">
        <f t="shared" si="0"/>
        <v>4.5999999999999943</v>
      </c>
      <c r="E12" s="7">
        <f t="shared" si="3"/>
        <v>4.821802935010476E-2</v>
      </c>
      <c r="F12" s="23"/>
      <c r="H12" t="str">
        <f>O43</f>
        <v>1080p</v>
      </c>
      <c r="I12">
        <f>T45</f>
        <v>4.5380000000000011</v>
      </c>
      <c r="J12">
        <f>'Рандомное LSB'!M11</f>
        <v>1.5880000000000014</v>
      </c>
      <c r="O12" s="1">
        <v>10</v>
      </c>
      <c r="P12" s="1">
        <v>98.75</v>
      </c>
      <c r="Q12" s="1">
        <v>100</v>
      </c>
      <c r="R12" s="7">
        <f t="shared" si="1"/>
        <v>1.25</v>
      </c>
      <c r="S12" s="7">
        <f t="shared" si="4"/>
        <v>1.2658227848101266E-2</v>
      </c>
      <c r="T12" s="23"/>
      <c r="Y12" s="1">
        <v>10</v>
      </c>
      <c r="Z12" s="1">
        <v>97.88</v>
      </c>
      <c r="AA12" s="1">
        <v>100</v>
      </c>
      <c r="AB12" s="7">
        <f t="shared" si="5"/>
        <v>2.1200000000000045</v>
      </c>
      <c r="AC12" s="7">
        <f t="shared" si="6"/>
        <v>2.1659174499387052E-2</v>
      </c>
      <c r="AD12" s="23"/>
      <c r="AN12" s="9"/>
      <c r="AO12" s="9"/>
      <c r="AP12" s="20"/>
    </row>
    <row r="13" spans="1:42">
      <c r="H13" t="str">
        <f>Y43</f>
        <v>2k</v>
      </c>
      <c r="I13">
        <f>AD45</f>
        <v>6.6069999999999993</v>
      </c>
      <c r="J13">
        <f>'Рандомное LSB'!M12</f>
        <v>1.4299999999999993</v>
      </c>
    </row>
    <row r="14" spans="1:42">
      <c r="H14" t="str">
        <f>A86</f>
        <v>чб png</v>
      </c>
      <c r="I14">
        <f>F88</f>
        <v>3.8429999999999991</v>
      </c>
      <c r="J14">
        <f>'Рандомное LSB'!M13</f>
        <v>3.7539999999999987</v>
      </c>
    </row>
    <row r="15" spans="1:42">
      <c r="H15" t="str">
        <f>L116</f>
        <v>чб jpg</v>
      </c>
      <c r="I15">
        <f>Q118</f>
        <v>8.8949999999999996</v>
      </c>
      <c r="J15">
        <f>'Рандомное LSB'!M14</f>
        <v>1.3320000000000012</v>
      </c>
    </row>
    <row r="16" spans="1:42">
      <c r="H16" t="str">
        <f>X116</f>
        <v>чб bmp</v>
      </c>
      <c r="I16">
        <f>AC118</f>
        <v>9.0489999999999995</v>
      </c>
      <c r="J16">
        <f>'Рандомное LSB'!M15</f>
        <v>1.0040000000000009</v>
      </c>
    </row>
    <row r="43" spans="1:33">
      <c r="A43" s="18" t="s">
        <v>8</v>
      </c>
      <c r="B43" s="18"/>
      <c r="C43" s="18"/>
      <c r="D43" s="18"/>
      <c r="E43" s="18"/>
      <c r="F43" s="18"/>
      <c r="O43" s="18" t="s">
        <v>11</v>
      </c>
      <c r="P43" s="18"/>
      <c r="Q43" s="18"/>
      <c r="R43" s="18"/>
      <c r="S43" s="18"/>
      <c r="T43" s="18"/>
      <c r="W43" t="s">
        <v>20</v>
      </c>
      <c r="Y43" s="18" t="s">
        <v>12</v>
      </c>
      <c r="Z43" s="18"/>
      <c r="AA43" s="18"/>
      <c r="AB43" s="18"/>
      <c r="AC43" s="18"/>
      <c r="AD43" s="18"/>
      <c r="AG43" t="s">
        <v>21</v>
      </c>
    </row>
    <row r="44" spans="1:33" ht="15.75">
      <c r="A44" s="1" t="s">
        <v>4</v>
      </c>
      <c r="B44" s="1" t="s">
        <v>0</v>
      </c>
      <c r="C44" s="8" t="s">
        <v>3</v>
      </c>
      <c r="D44" s="8" t="s">
        <v>2</v>
      </c>
      <c r="E44" s="8" t="s">
        <v>9</v>
      </c>
      <c r="F44" s="1" t="s">
        <v>6</v>
      </c>
      <c r="I44" t="s">
        <v>19</v>
      </c>
      <c r="O44" s="1" t="s">
        <v>4</v>
      </c>
      <c r="P44" s="1" t="s">
        <v>0</v>
      </c>
      <c r="Q44" s="8" t="s">
        <v>3</v>
      </c>
      <c r="R44" s="8" t="s">
        <v>2</v>
      </c>
      <c r="S44" s="8" t="s">
        <v>9</v>
      </c>
      <c r="T44" s="1" t="s">
        <v>6</v>
      </c>
      <c r="W44">
        <f>CORREL(P44:P53,Q44:Q53)</f>
        <v>0.99331484217049504</v>
      </c>
      <c r="Y44" s="1" t="s">
        <v>4</v>
      </c>
      <c r="Z44" s="1" t="s">
        <v>0</v>
      </c>
      <c r="AA44" s="8" t="s">
        <v>3</v>
      </c>
      <c r="AB44" s="8" t="s">
        <v>2</v>
      </c>
      <c r="AC44" s="8" t="s">
        <v>9</v>
      </c>
      <c r="AD44" s="1" t="s">
        <v>6</v>
      </c>
      <c r="AG44">
        <f>CORREL(Z44:Z53,AA44:AA53)</f>
        <v>0.99401102115615703</v>
      </c>
    </row>
    <row r="45" spans="1:33" ht="15.75">
      <c r="A45" s="1">
        <v>1</v>
      </c>
      <c r="B45" s="1">
        <v>0</v>
      </c>
      <c r="C45" s="8">
        <v>4.0000000000000001E-3</v>
      </c>
      <c r="D45" s="8">
        <f t="shared" ref="D45:D54" si="7">ABS(C45-B45)</f>
        <v>4.0000000000000001E-3</v>
      </c>
      <c r="E45" s="8" t="s">
        <v>10</v>
      </c>
      <c r="F45" s="19">
        <f>SUM(D45:D54)/10</f>
        <v>3.2213999999999983</v>
      </c>
      <c r="I45">
        <f>CORREL(B45:B54,C45:C54)</f>
        <v>0.99979771896812086</v>
      </c>
      <c r="O45" s="1">
        <v>1</v>
      </c>
      <c r="P45" s="1">
        <v>0</v>
      </c>
      <c r="Q45" s="8">
        <v>0</v>
      </c>
      <c r="R45" s="8">
        <f t="shared" ref="R45:R54" si="8">ABS(Q45-P45)</f>
        <v>0</v>
      </c>
      <c r="S45" s="8" t="s">
        <v>10</v>
      </c>
      <c r="T45" s="19">
        <f>SUM(R45:R54)/10</f>
        <v>4.5380000000000011</v>
      </c>
      <c r="Y45" s="1">
        <v>1</v>
      </c>
      <c r="Z45" s="1">
        <v>0</v>
      </c>
      <c r="AA45" s="8">
        <v>0</v>
      </c>
      <c r="AB45" s="8">
        <f t="shared" ref="AB45:AB54" si="9">ABS(AA45-Z45)</f>
        <v>0</v>
      </c>
      <c r="AC45" s="8" t="s">
        <v>10</v>
      </c>
      <c r="AD45" s="19">
        <f>SUM(AB45:AB54)/10</f>
        <v>6.6069999999999993</v>
      </c>
    </row>
    <row r="46" spans="1:33" ht="15.75">
      <c r="A46" s="1">
        <v>2</v>
      </c>
      <c r="B46" s="1">
        <v>15</v>
      </c>
      <c r="C46" s="8">
        <v>17.22</v>
      </c>
      <c r="D46" s="8">
        <f t="shared" si="7"/>
        <v>2.2199999999999989</v>
      </c>
      <c r="E46" s="8">
        <f t="shared" ref="E46:E54" si="10">D46/B46</f>
        <v>0.14799999999999994</v>
      </c>
      <c r="F46" s="19"/>
      <c r="O46" s="1">
        <v>2</v>
      </c>
      <c r="P46" s="1">
        <v>8.25</v>
      </c>
      <c r="Q46" s="8">
        <v>12.4</v>
      </c>
      <c r="R46" s="8">
        <f t="shared" si="8"/>
        <v>4.1500000000000004</v>
      </c>
      <c r="S46" s="8">
        <f t="shared" ref="S46:S54" si="11">R46/P46</f>
        <v>0.50303030303030305</v>
      </c>
      <c r="T46" s="19"/>
      <c r="Y46" s="1">
        <v>2</v>
      </c>
      <c r="Z46" s="1">
        <v>11.89</v>
      </c>
      <c r="AA46" s="8">
        <v>15.6</v>
      </c>
      <c r="AB46" s="8">
        <f t="shared" si="9"/>
        <v>3.7099999999999991</v>
      </c>
      <c r="AC46" s="8">
        <f t="shared" ref="AC46:AC54" si="12">AB46/Z46</f>
        <v>0.31202691337258193</v>
      </c>
      <c r="AD46" s="19"/>
    </row>
    <row r="47" spans="1:33" ht="15.75">
      <c r="A47" s="1">
        <v>3</v>
      </c>
      <c r="B47" s="1">
        <v>23.86</v>
      </c>
      <c r="C47" s="8">
        <v>26.11</v>
      </c>
      <c r="D47" s="8">
        <f t="shared" si="7"/>
        <v>2.25</v>
      </c>
      <c r="E47" s="8">
        <f t="shared" si="10"/>
        <v>9.4300083822296737E-2</v>
      </c>
      <c r="F47" s="19"/>
      <c r="O47" s="1">
        <v>3</v>
      </c>
      <c r="P47" s="1">
        <v>23.55</v>
      </c>
      <c r="Q47" s="8">
        <v>27.7</v>
      </c>
      <c r="R47" s="8">
        <f t="shared" si="8"/>
        <v>4.1499999999999986</v>
      </c>
      <c r="S47" s="8">
        <f t="shared" si="11"/>
        <v>0.17622080679405513</v>
      </c>
      <c r="T47" s="19"/>
      <c r="Y47" s="1">
        <v>3</v>
      </c>
      <c r="Z47" s="1">
        <v>27.21</v>
      </c>
      <c r="AA47" s="8">
        <v>31.4</v>
      </c>
      <c r="AB47" s="8">
        <f t="shared" si="9"/>
        <v>4.1899999999999977</v>
      </c>
      <c r="AC47" s="8">
        <f t="shared" si="12"/>
        <v>0.1539875045938992</v>
      </c>
      <c r="AD47" s="19"/>
    </row>
    <row r="48" spans="1:33" ht="15.75">
      <c r="A48" s="1">
        <v>4</v>
      </c>
      <c r="B48" s="1">
        <v>35.24</v>
      </c>
      <c r="C48" s="8">
        <v>38.33</v>
      </c>
      <c r="D48" s="8">
        <f t="shared" si="7"/>
        <v>3.0899999999999963</v>
      </c>
      <c r="E48" s="8">
        <f t="shared" si="10"/>
        <v>8.7684449489216693E-2</v>
      </c>
      <c r="F48" s="19"/>
      <c r="O48" s="1">
        <v>4</v>
      </c>
      <c r="P48" s="1">
        <v>35.549999999999997</v>
      </c>
      <c r="Q48" s="8">
        <v>43.88</v>
      </c>
      <c r="R48" s="8">
        <f t="shared" si="8"/>
        <v>8.3300000000000054</v>
      </c>
      <c r="S48" s="8">
        <f t="shared" si="11"/>
        <v>0.23431786216596359</v>
      </c>
      <c r="T48" s="19"/>
      <c r="Y48" s="1">
        <v>4</v>
      </c>
      <c r="Z48" s="1">
        <v>35.590000000000003</v>
      </c>
      <c r="AA48" s="8">
        <v>48.8</v>
      </c>
      <c r="AB48" s="8">
        <f t="shared" si="9"/>
        <v>13.209999999999994</v>
      </c>
      <c r="AC48" s="8">
        <f t="shared" si="12"/>
        <v>0.37117167743748225</v>
      </c>
      <c r="AD48" s="19"/>
    </row>
    <row r="49" spans="1:30" ht="15.75">
      <c r="A49" s="1">
        <v>5</v>
      </c>
      <c r="B49" s="1">
        <v>43.84</v>
      </c>
      <c r="C49" s="8">
        <v>46.25</v>
      </c>
      <c r="D49" s="8">
        <f t="shared" si="7"/>
        <v>2.4099999999999966</v>
      </c>
      <c r="E49" s="8">
        <f t="shared" si="10"/>
        <v>5.4972627737226193E-2</v>
      </c>
      <c r="F49" s="19"/>
      <c r="O49" s="1">
        <v>5</v>
      </c>
      <c r="P49" s="1">
        <v>44.3</v>
      </c>
      <c r="Q49" s="8">
        <v>52.87</v>
      </c>
      <c r="R49" s="8">
        <f t="shared" si="8"/>
        <v>8.57</v>
      </c>
      <c r="S49" s="8">
        <f t="shared" si="11"/>
        <v>0.19345372460496615</v>
      </c>
      <c r="T49" s="19"/>
      <c r="Y49" s="1">
        <v>5</v>
      </c>
      <c r="Z49" s="1">
        <v>43.81</v>
      </c>
      <c r="AA49" s="8">
        <v>55.2</v>
      </c>
      <c r="AB49" s="8">
        <f t="shared" si="9"/>
        <v>11.39</v>
      </c>
      <c r="AC49" s="8">
        <f t="shared" si="12"/>
        <v>0.25998630449669025</v>
      </c>
      <c r="AD49" s="19"/>
    </row>
    <row r="50" spans="1:30" ht="15.75">
      <c r="A50" s="1">
        <v>6</v>
      </c>
      <c r="B50" s="1">
        <v>52.23</v>
      </c>
      <c r="C50" s="8">
        <v>54.58</v>
      </c>
      <c r="D50" s="8">
        <f t="shared" si="7"/>
        <v>2.3500000000000014</v>
      </c>
      <c r="E50" s="8">
        <f t="shared" si="10"/>
        <v>4.4993298870381039E-2</v>
      </c>
      <c r="F50" s="19"/>
      <c r="O50" s="1">
        <v>6</v>
      </c>
      <c r="P50" s="1">
        <v>53.11</v>
      </c>
      <c r="Q50" s="8">
        <v>61.14</v>
      </c>
      <c r="R50" s="8">
        <f t="shared" si="8"/>
        <v>8.0300000000000011</v>
      </c>
      <c r="S50" s="8">
        <f t="shared" si="11"/>
        <v>0.15119563170777633</v>
      </c>
      <c r="T50" s="19"/>
      <c r="Y50" s="1">
        <v>6</v>
      </c>
      <c r="Z50" s="1">
        <v>56.9</v>
      </c>
      <c r="AA50" s="8">
        <v>62.84</v>
      </c>
      <c r="AB50" s="8">
        <f t="shared" si="9"/>
        <v>5.9400000000000048</v>
      </c>
      <c r="AC50" s="8">
        <f t="shared" si="12"/>
        <v>0.10439367311072065</v>
      </c>
      <c r="AD50" s="19"/>
    </row>
    <row r="51" spans="1:30" ht="15.75">
      <c r="A51" s="1">
        <v>7</v>
      </c>
      <c r="B51" s="1">
        <v>60.77</v>
      </c>
      <c r="C51" s="8">
        <v>64.02</v>
      </c>
      <c r="D51" s="8">
        <f t="shared" si="7"/>
        <v>3.2499999999999929</v>
      </c>
      <c r="E51" s="8">
        <f t="shared" si="10"/>
        <v>5.3480335691953144E-2</v>
      </c>
      <c r="F51" s="19"/>
      <c r="O51" s="1">
        <v>7</v>
      </c>
      <c r="P51" s="1">
        <v>62.14</v>
      </c>
      <c r="Q51" s="8">
        <v>67.12</v>
      </c>
      <c r="R51" s="8">
        <f t="shared" si="8"/>
        <v>4.980000000000004</v>
      </c>
      <c r="S51" s="8">
        <f t="shared" si="11"/>
        <v>8.0141615706469327E-2</v>
      </c>
      <c r="T51" s="19"/>
      <c r="Y51" s="1">
        <v>7</v>
      </c>
      <c r="Z51" s="1">
        <v>66.11</v>
      </c>
      <c r="AA51" s="8">
        <v>72.56</v>
      </c>
      <c r="AB51" s="8">
        <f t="shared" si="9"/>
        <v>6.4500000000000028</v>
      </c>
      <c r="AC51" s="8">
        <f t="shared" si="12"/>
        <v>9.7564664952352179E-2</v>
      </c>
      <c r="AD51" s="19"/>
    </row>
    <row r="52" spans="1:30" ht="15.75">
      <c r="A52" s="1">
        <v>8</v>
      </c>
      <c r="B52" s="1">
        <v>76.55</v>
      </c>
      <c r="C52" s="8">
        <v>81.66</v>
      </c>
      <c r="D52" s="8">
        <f t="shared" si="7"/>
        <v>5.1099999999999994</v>
      </c>
      <c r="E52" s="8">
        <f t="shared" si="10"/>
        <v>6.6753755715218813E-2</v>
      </c>
      <c r="F52" s="19"/>
      <c r="O52" s="1">
        <v>8</v>
      </c>
      <c r="P52" s="1">
        <v>72.540000000000006</v>
      </c>
      <c r="Q52" s="8">
        <v>73.7</v>
      </c>
      <c r="R52" s="8">
        <f t="shared" si="8"/>
        <v>1.1599999999999966</v>
      </c>
      <c r="S52" s="8">
        <f t="shared" si="11"/>
        <v>1.5991177281499815E-2</v>
      </c>
      <c r="T52" s="19"/>
      <c r="Y52" s="1">
        <v>8</v>
      </c>
      <c r="Z52" s="1">
        <v>75.12</v>
      </c>
      <c r="AA52" s="8">
        <v>82.91</v>
      </c>
      <c r="AB52" s="8">
        <f t="shared" si="9"/>
        <v>7.789999999999992</v>
      </c>
      <c r="AC52" s="8">
        <f t="shared" si="12"/>
        <v>0.1037007454739083</v>
      </c>
      <c r="AD52" s="19"/>
    </row>
    <row r="53" spans="1:30" ht="15.75">
      <c r="A53" s="1">
        <v>9</v>
      </c>
      <c r="B53" s="1">
        <v>83.91</v>
      </c>
      <c r="C53" s="8">
        <v>89.44</v>
      </c>
      <c r="D53" s="8">
        <f>ABS(C53-B53)</f>
        <v>5.5300000000000011</v>
      </c>
      <c r="E53" s="8">
        <f t="shared" si="10"/>
        <v>6.5903944702657632E-2</v>
      </c>
      <c r="F53" s="19"/>
      <c r="O53" s="1">
        <v>9</v>
      </c>
      <c r="P53" s="1">
        <v>85.6</v>
      </c>
      <c r="Q53" s="8">
        <v>86.4</v>
      </c>
      <c r="R53" s="8">
        <f t="shared" si="8"/>
        <v>0.80000000000001137</v>
      </c>
      <c r="S53" s="8">
        <f t="shared" si="11"/>
        <v>9.3457943925234974E-3</v>
      </c>
      <c r="T53" s="19"/>
      <c r="Y53" s="1">
        <v>9</v>
      </c>
      <c r="Z53" s="1">
        <v>87.61</v>
      </c>
      <c r="AA53" s="8">
        <v>96.8</v>
      </c>
      <c r="AB53" s="8">
        <f t="shared" si="9"/>
        <v>9.1899999999999977</v>
      </c>
      <c r="AC53" s="8">
        <f t="shared" si="12"/>
        <v>0.10489670128980708</v>
      </c>
      <c r="AD53" s="19"/>
    </row>
    <row r="54" spans="1:30" ht="15.75">
      <c r="A54" s="1">
        <v>10</v>
      </c>
      <c r="B54" s="1">
        <v>92.01</v>
      </c>
      <c r="C54" s="8">
        <v>98.01</v>
      </c>
      <c r="D54" s="8">
        <f t="shared" si="7"/>
        <v>6</v>
      </c>
      <c r="E54" s="8">
        <f t="shared" si="10"/>
        <v>6.5210303227910008E-2</v>
      </c>
      <c r="F54" s="19"/>
      <c r="O54" s="1">
        <v>10</v>
      </c>
      <c r="P54" s="1">
        <v>94.79</v>
      </c>
      <c r="Q54" s="8">
        <v>100</v>
      </c>
      <c r="R54" s="8">
        <f t="shared" si="8"/>
        <v>5.2099999999999937</v>
      </c>
      <c r="S54" s="8">
        <f t="shared" si="11"/>
        <v>5.4963603755670359E-2</v>
      </c>
      <c r="T54" s="19"/>
      <c r="Y54" s="1">
        <v>10</v>
      </c>
      <c r="Z54" s="1">
        <v>95.8</v>
      </c>
      <c r="AA54" s="8">
        <v>100</v>
      </c>
      <c r="AB54" s="8">
        <f t="shared" si="9"/>
        <v>4.2000000000000028</v>
      </c>
      <c r="AC54" s="8">
        <f t="shared" si="12"/>
        <v>4.3841336116910261E-2</v>
      </c>
      <c r="AD54" s="19"/>
    </row>
    <row r="86" spans="1:22">
      <c r="A86" s="18" t="s">
        <v>28</v>
      </c>
      <c r="B86" s="18"/>
      <c r="C86" s="18"/>
      <c r="D86" s="18"/>
      <c r="E86" s="18"/>
      <c r="F86" s="18"/>
    </row>
    <row r="87" spans="1:22" ht="15.75">
      <c r="A87" s="1" t="s">
        <v>4</v>
      </c>
      <c r="B87" s="1" t="s">
        <v>0</v>
      </c>
      <c r="C87" s="8" t="s">
        <v>3</v>
      </c>
      <c r="D87" s="8" t="s">
        <v>2</v>
      </c>
      <c r="E87" s="8" t="s">
        <v>9</v>
      </c>
      <c r="F87" s="1" t="s">
        <v>6</v>
      </c>
      <c r="I87" t="s">
        <v>22</v>
      </c>
      <c r="M87" s="13"/>
      <c r="N87" s="13" t="s">
        <v>1</v>
      </c>
      <c r="O87" s="13" t="s">
        <v>5</v>
      </c>
      <c r="P87" s="13" t="s">
        <v>7</v>
      </c>
      <c r="Q87" s="13" t="s">
        <v>8</v>
      </c>
      <c r="R87" s="13" t="s">
        <v>11</v>
      </c>
      <c r="S87" s="13" t="s">
        <v>12</v>
      </c>
      <c r="T87" s="13" t="s">
        <v>31</v>
      </c>
      <c r="U87" s="13" t="s">
        <v>32</v>
      </c>
      <c r="V87" s="13" t="s">
        <v>33</v>
      </c>
    </row>
    <row r="88" spans="1:22" ht="15.75">
      <c r="A88" s="1">
        <v>1</v>
      </c>
      <c r="B88" s="1">
        <v>0</v>
      </c>
      <c r="C88" s="8">
        <v>0</v>
      </c>
      <c r="D88" s="8">
        <f t="shared" ref="D88:D97" si="13">ABS(C88-B88)</f>
        <v>0</v>
      </c>
      <c r="E88" s="8" t="s">
        <v>10</v>
      </c>
      <c r="F88" s="19">
        <f>SUM(D88:D97)/10</f>
        <v>3.8429999999999991</v>
      </c>
      <c r="I88">
        <f>CORREL(B88:B97,C88:C97)</f>
        <v>0.99815571143217052</v>
      </c>
      <c r="M88" s="13" t="s">
        <v>26</v>
      </c>
      <c r="N88" s="13">
        <f>I3</f>
        <v>0.99500964923449409</v>
      </c>
      <c r="O88" s="13">
        <f>W3</f>
        <v>0.98245081710486792</v>
      </c>
      <c r="P88" s="13">
        <f>AG3</f>
        <v>0.98794789558599894</v>
      </c>
      <c r="Q88" s="13">
        <f>I45</f>
        <v>0.99979771896812086</v>
      </c>
      <c r="R88" s="13">
        <f>W44</f>
        <v>0.99331484217049504</v>
      </c>
      <c r="S88" s="13">
        <f>AG44</f>
        <v>0.99401102115615703</v>
      </c>
      <c r="T88" s="13">
        <f>I88</f>
        <v>0.99815571143217052</v>
      </c>
      <c r="U88" s="13">
        <f>AF118</f>
        <v>0.98876287894519599</v>
      </c>
      <c r="V88">
        <f>T118</f>
        <v>0.98607075931764621</v>
      </c>
    </row>
    <row r="89" spans="1:22" ht="15.75">
      <c r="A89" s="1">
        <v>2</v>
      </c>
      <c r="B89" s="1">
        <v>15.85</v>
      </c>
      <c r="C89" s="8">
        <v>19.850000000000001</v>
      </c>
      <c r="D89" s="8">
        <f t="shared" si="13"/>
        <v>4.0000000000000018</v>
      </c>
      <c r="E89" s="8">
        <f t="shared" ref="E89:E97" si="14">D89/B89</f>
        <v>0.25236593059936918</v>
      </c>
      <c r="F89" s="19"/>
      <c r="M89" s="13" t="s">
        <v>25</v>
      </c>
      <c r="N89" s="13">
        <f>'Рандомное LSB'!I3</f>
        <v>0.99831599099895696</v>
      </c>
      <c r="O89" s="13">
        <f>'Рандомное LSB'!X3</f>
        <v>0.99834390107081838</v>
      </c>
      <c r="P89" s="13">
        <f>'Рандомное LSB'!AI3</f>
        <v>0.99508848053684018</v>
      </c>
      <c r="Q89" s="13">
        <f>'Рандомное LSB'!I45</f>
        <v>0.99854266057749774</v>
      </c>
      <c r="R89" s="13">
        <f>'Рандомное LSB'!W44</f>
        <v>0.9980856083699764</v>
      </c>
      <c r="S89" s="13">
        <f>'Рандомное LSB'!AG44</f>
        <v>0.99869205903745506</v>
      </c>
      <c r="T89" s="13">
        <f>'Рандомное LSB'!I86</f>
        <v>0.99483181355617667</v>
      </c>
      <c r="U89" s="13">
        <f>'Рандомное LSB'!V86</f>
        <v>0.99919205621798934</v>
      </c>
      <c r="V89">
        <f>'Рандомное LSB'!AH86</f>
        <v>0.9991671871591451</v>
      </c>
    </row>
    <row r="90" spans="1:22" ht="15.75">
      <c r="A90" s="1">
        <v>3</v>
      </c>
      <c r="B90" s="1">
        <v>21.71</v>
      </c>
      <c r="C90" s="8">
        <v>23.73</v>
      </c>
      <c r="D90" s="8">
        <f t="shared" si="13"/>
        <v>2.0199999999999996</v>
      </c>
      <c r="E90" s="8">
        <f t="shared" si="14"/>
        <v>9.3044679871027158E-2</v>
      </c>
      <c r="F90" s="19"/>
    </row>
    <row r="91" spans="1:22" ht="15.75">
      <c r="A91" s="1">
        <v>4</v>
      </c>
      <c r="B91" s="1">
        <v>32.700000000000003</v>
      </c>
      <c r="C91" s="8">
        <v>38.54</v>
      </c>
      <c r="D91" s="8">
        <f t="shared" si="13"/>
        <v>5.8399999999999963</v>
      </c>
      <c r="E91" s="8">
        <f t="shared" si="14"/>
        <v>0.1785932721712537</v>
      </c>
      <c r="F91" s="19"/>
      <c r="M91" s="13"/>
      <c r="N91" s="13" t="s">
        <v>14</v>
      </c>
      <c r="O91" s="13" t="s">
        <v>13</v>
      </c>
      <c r="P91" s="13" t="s">
        <v>15</v>
      </c>
    </row>
    <row r="92" spans="1:22" ht="15.75">
      <c r="A92" s="1">
        <v>5</v>
      </c>
      <c r="B92" s="1">
        <v>41.44</v>
      </c>
      <c r="C92" s="8">
        <v>44.83</v>
      </c>
      <c r="D92" s="8">
        <f t="shared" si="13"/>
        <v>3.3900000000000006</v>
      </c>
      <c r="E92" s="8">
        <f t="shared" si="14"/>
        <v>8.1805019305019322E-2</v>
      </c>
      <c r="F92" s="19"/>
      <c r="M92" s="13" t="s">
        <v>27</v>
      </c>
      <c r="N92" s="13">
        <f>'Кох-Жао'!Q3</f>
        <v>0.9999804403597683</v>
      </c>
      <c r="O92" s="13">
        <f>'Кох-Жао'!H3</f>
        <v>0.9999552628373799</v>
      </c>
      <c r="P92" s="13">
        <f>'Кох-Жао'!Y3</f>
        <v>0.99486733952033646</v>
      </c>
    </row>
    <row r="93" spans="1:22" ht="15.75">
      <c r="A93" s="1">
        <v>6</v>
      </c>
      <c r="B93" s="1">
        <v>52.03</v>
      </c>
      <c r="C93" s="8">
        <v>54.28</v>
      </c>
      <c r="D93" s="8">
        <f t="shared" si="13"/>
        <v>2.25</v>
      </c>
      <c r="E93" s="8">
        <f t="shared" si="14"/>
        <v>4.3244282144916393E-2</v>
      </c>
      <c r="F93" s="19"/>
    </row>
    <row r="94" spans="1:22" ht="15.75">
      <c r="A94" s="1">
        <v>7</v>
      </c>
      <c r="B94" s="1">
        <v>67.040000000000006</v>
      </c>
      <c r="C94" s="8">
        <v>68.3</v>
      </c>
      <c r="D94" s="8">
        <f t="shared" si="13"/>
        <v>1.2599999999999909</v>
      </c>
      <c r="E94" s="8">
        <f t="shared" si="14"/>
        <v>1.8794749403341152E-2</v>
      </c>
      <c r="F94" s="19"/>
    </row>
    <row r="95" spans="1:22" ht="15.75">
      <c r="A95" s="1">
        <v>8</v>
      </c>
      <c r="B95" s="1">
        <v>75.459999999999994</v>
      </c>
      <c r="C95" s="8">
        <v>80</v>
      </c>
      <c r="D95" s="8">
        <f t="shared" si="13"/>
        <v>4.5400000000000063</v>
      </c>
      <c r="E95" s="8">
        <f t="shared" si="14"/>
        <v>6.0164325470448005E-2</v>
      </c>
      <c r="F95" s="19"/>
    </row>
    <row r="96" spans="1:22" ht="15.75">
      <c r="A96" s="1">
        <v>9</v>
      </c>
      <c r="B96" s="1">
        <v>84.47</v>
      </c>
      <c r="C96" s="8">
        <v>92.08</v>
      </c>
      <c r="D96" s="8">
        <f t="shared" si="13"/>
        <v>7.6099999999999994</v>
      </c>
      <c r="E96" s="8">
        <f t="shared" si="14"/>
        <v>9.0091156623653357E-2</v>
      </c>
      <c r="F96" s="19"/>
    </row>
    <row r="97" spans="1:6" ht="15.75">
      <c r="A97" s="1">
        <v>10</v>
      </c>
      <c r="B97" s="1">
        <v>90.86</v>
      </c>
      <c r="C97" s="8">
        <v>98.38</v>
      </c>
      <c r="D97" s="8">
        <f t="shared" si="13"/>
        <v>7.519999999999996</v>
      </c>
      <c r="E97" s="8">
        <f t="shared" si="14"/>
        <v>8.2764692934184411E-2</v>
      </c>
      <c r="F97" s="19"/>
    </row>
    <row r="116" spans="12:32">
      <c r="L116" s="18" t="s">
        <v>29</v>
      </c>
      <c r="M116" s="18"/>
      <c r="N116" s="18"/>
      <c r="O116" s="18"/>
      <c r="P116" s="18"/>
      <c r="Q116" s="18"/>
      <c r="X116" s="18" t="s">
        <v>30</v>
      </c>
      <c r="Y116" s="18"/>
      <c r="Z116" s="18"/>
      <c r="AA116" s="18"/>
      <c r="AB116" s="18"/>
      <c r="AC116" s="18"/>
    </row>
    <row r="117" spans="12:32" ht="15.75">
      <c r="L117" s="1" t="s">
        <v>4</v>
      </c>
      <c r="M117" s="1" t="s">
        <v>0</v>
      </c>
      <c r="N117" s="8" t="s">
        <v>3</v>
      </c>
      <c r="O117" s="8" t="s">
        <v>2</v>
      </c>
      <c r="P117" s="8" t="s">
        <v>9</v>
      </c>
      <c r="Q117" s="1" t="s">
        <v>6</v>
      </c>
      <c r="T117" t="s">
        <v>22</v>
      </c>
      <c r="X117" s="1" t="s">
        <v>4</v>
      </c>
      <c r="Y117" s="1" t="s">
        <v>0</v>
      </c>
      <c r="Z117" s="8" t="s">
        <v>3</v>
      </c>
      <c r="AA117" s="8" t="s">
        <v>2</v>
      </c>
      <c r="AB117" s="8" t="s">
        <v>9</v>
      </c>
      <c r="AC117" s="1" t="s">
        <v>6</v>
      </c>
      <c r="AF117" t="s">
        <v>22</v>
      </c>
    </row>
    <row r="118" spans="12:32" ht="15.75">
      <c r="L118" s="1">
        <v>1</v>
      </c>
      <c r="M118" s="1">
        <v>0</v>
      </c>
      <c r="N118" s="8">
        <v>0</v>
      </c>
      <c r="O118" s="8">
        <f t="shared" ref="O118:O127" si="15">ABS(N118-M118)</f>
        <v>0</v>
      </c>
      <c r="P118" s="8" t="s">
        <v>10</v>
      </c>
      <c r="Q118" s="19">
        <f>SUM(O118:O127)/10</f>
        <v>8.8949999999999996</v>
      </c>
      <c r="T118">
        <f>CORREL(M118:M127,N118:N127)</f>
        <v>0.98607075931764621</v>
      </c>
      <c r="X118" s="1">
        <v>1</v>
      </c>
      <c r="Y118" s="1">
        <v>0</v>
      </c>
      <c r="Z118" s="8">
        <v>0</v>
      </c>
      <c r="AA118" s="8">
        <f t="shared" ref="AA118" si="16">ABS(Z118-Y118)</f>
        <v>0</v>
      </c>
      <c r="AB118" s="8" t="s">
        <v>10</v>
      </c>
      <c r="AC118" s="19">
        <f>SUM(AA118:AA127)/10</f>
        <v>9.0489999999999995</v>
      </c>
      <c r="AF118">
        <f>CORREL(Y118:Y127,Z118:Z127)</f>
        <v>0.98876287894519599</v>
      </c>
    </row>
    <row r="119" spans="12:32" ht="15.75">
      <c r="L119" s="1">
        <v>2</v>
      </c>
      <c r="M119" s="1">
        <v>5.93</v>
      </c>
      <c r="N119" s="8">
        <v>9.69</v>
      </c>
      <c r="O119" s="8">
        <f>ABS(N119-M119)</f>
        <v>3.76</v>
      </c>
      <c r="P119" s="8">
        <f t="shared" ref="P119:P127" si="17">O119/M119</f>
        <v>0.63406408094435074</v>
      </c>
      <c r="Q119" s="19"/>
      <c r="X119" s="1">
        <v>2</v>
      </c>
      <c r="Y119" s="1">
        <v>9.2899999999999991</v>
      </c>
      <c r="Z119" s="8">
        <v>12.93</v>
      </c>
      <c r="AA119" s="8">
        <f>ABS(Z119-Y119)</f>
        <v>3.6400000000000006</v>
      </c>
      <c r="AB119" s="8">
        <f t="shared" ref="AB119:AB127" si="18">AA119/Y119</f>
        <v>0.39181916038751358</v>
      </c>
      <c r="AC119" s="19"/>
    </row>
    <row r="120" spans="12:32" ht="15.75">
      <c r="L120" s="1">
        <v>3</v>
      </c>
      <c r="M120" s="1">
        <v>19.95</v>
      </c>
      <c r="N120" s="8">
        <v>30.09</v>
      </c>
      <c r="O120" s="8">
        <f t="shared" si="15"/>
        <v>10.14</v>
      </c>
      <c r="P120" s="8">
        <f t="shared" si="17"/>
        <v>0.50827067669172932</v>
      </c>
      <c r="Q120" s="19"/>
      <c r="X120" s="1">
        <v>3</v>
      </c>
      <c r="Y120" s="1">
        <v>18.29</v>
      </c>
      <c r="Z120" s="8">
        <v>30.71</v>
      </c>
      <c r="AA120" s="8">
        <f t="shared" ref="AA120:AA127" si="19">ABS(Z120-Y120)</f>
        <v>12.420000000000002</v>
      </c>
      <c r="AB120" s="8">
        <f t="shared" si="18"/>
        <v>0.67905959540732652</v>
      </c>
      <c r="AC120" s="19"/>
    </row>
    <row r="121" spans="12:32" ht="15.75">
      <c r="L121" s="1">
        <v>4</v>
      </c>
      <c r="M121" s="1">
        <v>30.96</v>
      </c>
      <c r="N121" s="8">
        <v>33.71</v>
      </c>
      <c r="O121" s="8">
        <f t="shared" si="15"/>
        <v>2.75</v>
      </c>
      <c r="P121" s="8">
        <f t="shared" si="17"/>
        <v>8.882428940568475E-2</v>
      </c>
      <c r="Q121" s="19"/>
      <c r="X121" s="1">
        <v>4</v>
      </c>
      <c r="Y121" s="1">
        <v>29.74</v>
      </c>
      <c r="Z121" s="8">
        <v>32.79</v>
      </c>
      <c r="AA121" s="8">
        <f t="shared" si="19"/>
        <v>3.0500000000000007</v>
      </c>
      <c r="AB121" s="8">
        <f t="shared" si="18"/>
        <v>0.10255548083389378</v>
      </c>
      <c r="AC121" s="19"/>
    </row>
    <row r="122" spans="12:32" ht="15.75">
      <c r="L122" s="1">
        <v>5</v>
      </c>
      <c r="M122" s="1">
        <v>44.12</v>
      </c>
      <c r="N122" s="8">
        <v>59.58</v>
      </c>
      <c r="O122" s="8">
        <f t="shared" si="15"/>
        <v>15.46</v>
      </c>
      <c r="P122" s="8">
        <f t="shared" si="17"/>
        <v>0.35040797824116049</v>
      </c>
      <c r="Q122" s="19"/>
      <c r="X122" s="1">
        <v>5</v>
      </c>
      <c r="Y122" s="1">
        <v>42.26</v>
      </c>
      <c r="Z122" s="8">
        <v>58.89</v>
      </c>
      <c r="AA122" s="8">
        <f t="shared" si="19"/>
        <v>16.630000000000003</v>
      </c>
      <c r="AB122" s="8">
        <f t="shared" si="18"/>
        <v>0.3935163274964506</v>
      </c>
      <c r="AC122" s="19"/>
    </row>
    <row r="123" spans="12:32" ht="15.75">
      <c r="L123" s="1">
        <v>6</v>
      </c>
      <c r="M123" s="1">
        <v>55.71</v>
      </c>
      <c r="N123" s="8">
        <v>65.12</v>
      </c>
      <c r="O123" s="8">
        <f t="shared" si="15"/>
        <v>9.4100000000000037</v>
      </c>
      <c r="P123" s="8">
        <f t="shared" si="17"/>
        <v>0.16891042900735961</v>
      </c>
      <c r="Q123" s="19"/>
      <c r="X123" s="1">
        <v>6</v>
      </c>
      <c r="Y123" s="1">
        <v>53.36</v>
      </c>
      <c r="Z123" s="8">
        <v>65.349999999999994</v>
      </c>
      <c r="AA123" s="8">
        <f t="shared" si="19"/>
        <v>11.989999999999995</v>
      </c>
      <c r="AB123" s="8">
        <f t="shared" si="18"/>
        <v>0.2247001499250374</v>
      </c>
      <c r="AC123" s="19"/>
    </row>
    <row r="124" spans="12:32" ht="15.75">
      <c r="L124" s="1">
        <v>7</v>
      </c>
      <c r="M124" s="1">
        <v>63.46</v>
      </c>
      <c r="N124" s="8">
        <v>71.59</v>
      </c>
      <c r="O124" s="8">
        <f t="shared" si="15"/>
        <v>8.1300000000000026</v>
      </c>
      <c r="P124" s="8">
        <f t="shared" si="17"/>
        <v>0.128112196659313</v>
      </c>
      <c r="Q124" s="19"/>
      <c r="X124" s="1">
        <v>7</v>
      </c>
      <c r="Y124" s="1">
        <v>67.52</v>
      </c>
      <c r="Z124" s="8">
        <v>79.91</v>
      </c>
      <c r="AA124" s="8">
        <f t="shared" si="19"/>
        <v>12.39</v>
      </c>
      <c r="AB124" s="8">
        <f t="shared" si="18"/>
        <v>0.18350118483412325</v>
      </c>
      <c r="AC124" s="19"/>
    </row>
    <row r="125" spans="12:32" ht="15.75">
      <c r="L125" s="1">
        <v>8</v>
      </c>
      <c r="M125" s="1">
        <v>75.59</v>
      </c>
      <c r="N125" s="8">
        <v>97.92</v>
      </c>
      <c r="O125" s="8">
        <f t="shared" si="15"/>
        <v>22.33</v>
      </c>
      <c r="P125" s="8">
        <f t="shared" si="17"/>
        <v>0.29540944569387484</v>
      </c>
      <c r="Q125" s="19"/>
      <c r="X125" s="1">
        <v>8</v>
      </c>
      <c r="Y125" s="1">
        <v>76.55</v>
      </c>
      <c r="Z125" s="8">
        <v>88.38</v>
      </c>
      <c r="AA125" s="8">
        <f t="shared" si="19"/>
        <v>11.829999999999998</v>
      </c>
      <c r="AB125" s="8">
        <f t="shared" si="18"/>
        <v>0.15453951665578053</v>
      </c>
      <c r="AC125" s="19"/>
    </row>
    <row r="126" spans="12:32" ht="15.75">
      <c r="L126" s="1">
        <v>9</v>
      </c>
      <c r="M126" s="1">
        <v>85.88</v>
      </c>
      <c r="N126" s="8">
        <v>100</v>
      </c>
      <c r="O126" s="8">
        <f t="shared" si="15"/>
        <v>14.120000000000005</v>
      </c>
      <c r="P126" s="8">
        <f t="shared" si="17"/>
        <v>0.1644154634373545</v>
      </c>
      <c r="Q126" s="19"/>
      <c r="X126" s="1">
        <v>9</v>
      </c>
      <c r="Y126" s="1">
        <v>84.79</v>
      </c>
      <c r="Z126" s="8">
        <v>100</v>
      </c>
      <c r="AA126" s="8">
        <f t="shared" si="19"/>
        <v>15.209999999999994</v>
      </c>
      <c r="AB126" s="8">
        <f t="shared" si="18"/>
        <v>0.17938436136336824</v>
      </c>
      <c r="AC126" s="19"/>
    </row>
    <row r="127" spans="12:32" ht="15.75">
      <c r="L127" s="1">
        <v>10</v>
      </c>
      <c r="M127" s="1">
        <v>97.15</v>
      </c>
      <c r="N127" s="8">
        <v>100</v>
      </c>
      <c r="O127" s="8">
        <f t="shared" si="15"/>
        <v>2.8499999999999943</v>
      </c>
      <c r="P127" s="8">
        <f t="shared" si="17"/>
        <v>2.9336078229541884E-2</v>
      </c>
      <c r="Q127" s="19"/>
      <c r="X127" s="1">
        <v>10</v>
      </c>
      <c r="Y127" s="1">
        <v>96.67</v>
      </c>
      <c r="Z127" s="8">
        <v>100</v>
      </c>
      <c r="AA127" s="8">
        <f t="shared" si="19"/>
        <v>3.3299999999999983</v>
      </c>
      <c r="AB127" s="8">
        <f t="shared" si="18"/>
        <v>3.4447088031447172E-2</v>
      </c>
      <c r="AC127" s="19"/>
    </row>
  </sheetData>
  <mergeCells count="19">
    <mergeCell ref="L116:Q116"/>
    <mergeCell ref="Q118:Q127"/>
    <mergeCell ref="X116:AC116"/>
    <mergeCell ref="AC118:AC127"/>
    <mergeCell ref="A86:F86"/>
    <mergeCell ref="F88:F97"/>
    <mergeCell ref="AP3:AP12"/>
    <mergeCell ref="F45:F54"/>
    <mergeCell ref="A43:F43"/>
    <mergeCell ref="O43:T43"/>
    <mergeCell ref="T45:T54"/>
    <mergeCell ref="T3:T12"/>
    <mergeCell ref="F3:F12"/>
    <mergeCell ref="AD3:AD12"/>
    <mergeCell ref="A1:E1"/>
    <mergeCell ref="O1:S1"/>
    <mergeCell ref="Y1:AC1"/>
    <mergeCell ref="Y43:AD43"/>
    <mergeCell ref="AD45:AD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B00D-A1CC-41F0-A515-0A34EEBD95FE}">
  <dimension ref="A1:AI95"/>
  <sheetViews>
    <sheetView topLeftCell="A22" zoomScale="55" zoomScaleNormal="55" workbookViewId="0">
      <selection activeCell="M7" sqref="M7:M15"/>
    </sheetView>
  </sheetViews>
  <sheetFormatPr defaultRowHeight="15"/>
  <cols>
    <col min="1" max="1" width="7.140625" bestFit="1" customWidth="1"/>
    <col min="2" max="2" width="27.140625" bestFit="1" customWidth="1"/>
    <col min="3" max="3" width="30" bestFit="1" customWidth="1"/>
    <col min="4" max="4" width="9.5703125" bestFit="1" customWidth="1"/>
    <col min="5" max="5" width="13.7109375" bestFit="1" customWidth="1"/>
    <col min="6" max="6" width="13.140625" bestFit="1" customWidth="1"/>
    <col min="15" max="15" width="7.140625" bestFit="1" customWidth="1"/>
    <col min="16" max="16" width="27.140625" bestFit="1" customWidth="1"/>
    <col min="17" max="17" width="30" bestFit="1" customWidth="1"/>
    <col min="18" max="18" width="9.5703125" bestFit="1" customWidth="1"/>
    <col min="19" max="19" width="13.7109375" bestFit="1" customWidth="1"/>
    <col min="20" max="21" width="13.140625" bestFit="1" customWidth="1"/>
    <col min="25" max="25" width="7.140625" bestFit="1" customWidth="1"/>
    <col min="26" max="26" width="27.140625" bestFit="1" customWidth="1"/>
    <col min="27" max="27" width="30" bestFit="1" customWidth="1"/>
    <col min="28" max="28" width="9.5703125" bestFit="1" customWidth="1"/>
    <col min="29" max="29" width="13.7109375" bestFit="1" customWidth="1"/>
    <col min="30" max="31" width="13.140625" bestFit="1" customWidth="1"/>
  </cols>
  <sheetData>
    <row r="1" spans="1:35">
      <c r="A1" s="18" t="s">
        <v>1</v>
      </c>
      <c r="B1" s="18"/>
      <c r="C1" s="18"/>
      <c r="D1" s="18"/>
      <c r="E1" s="18"/>
      <c r="P1" s="18" t="s">
        <v>5</v>
      </c>
      <c r="Q1" s="18"/>
      <c r="R1" s="18"/>
      <c r="S1" s="18"/>
      <c r="T1" s="18"/>
      <c r="AA1" s="18" t="s">
        <v>7</v>
      </c>
      <c r="AB1" s="18"/>
      <c r="AC1" s="18"/>
      <c r="AD1" s="18"/>
      <c r="AE1" s="18"/>
    </row>
    <row r="2" spans="1:35" ht="15.75">
      <c r="A2" s="1" t="s">
        <v>4</v>
      </c>
      <c r="B2" s="1" t="s">
        <v>0</v>
      </c>
      <c r="C2" s="1" t="s">
        <v>3</v>
      </c>
      <c r="D2" s="8" t="s">
        <v>2</v>
      </c>
      <c r="E2" s="8" t="s">
        <v>9</v>
      </c>
      <c r="F2" s="1" t="s">
        <v>6</v>
      </c>
      <c r="I2" t="s">
        <v>16</v>
      </c>
      <c r="P2" s="1" t="s">
        <v>4</v>
      </c>
      <c r="Q2" s="1" t="s">
        <v>0</v>
      </c>
      <c r="R2" s="1" t="s">
        <v>3</v>
      </c>
      <c r="S2" s="8" t="s">
        <v>2</v>
      </c>
      <c r="T2" s="8" t="s">
        <v>9</v>
      </c>
      <c r="U2" s="1" t="s">
        <v>6</v>
      </c>
      <c r="X2" t="s">
        <v>17</v>
      </c>
      <c r="AA2" s="1" t="s">
        <v>4</v>
      </c>
      <c r="AB2" s="1" t="s">
        <v>0</v>
      </c>
      <c r="AC2" s="1" t="s">
        <v>3</v>
      </c>
      <c r="AD2" s="8" t="s">
        <v>2</v>
      </c>
      <c r="AE2" s="8" t="s">
        <v>9</v>
      </c>
      <c r="AF2" s="1" t="s">
        <v>6</v>
      </c>
      <c r="AI2" t="s">
        <v>18</v>
      </c>
    </row>
    <row r="3" spans="1:35" ht="15.75">
      <c r="A3" s="1">
        <v>1</v>
      </c>
      <c r="B3" s="1">
        <v>0</v>
      </c>
      <c r="C3" s="1">
        <v>0</v>
      </c>
      <c r="D3" s="8">
        <f t="shared" ref="D3:D12" si="0">ABS(C3-B3)</f>
        <v>0</v>
      </c>
      <c r="E3" s="8" t="s">
        <v>10</v>
      </c>
      <c r="F3" s="24">
        <f>SUM(D3:D12)/10</f>
        <v>2.2159999999999989</v>
      </c>
      <c r="I3">
        <f>CORREL(B3:B12,C3:C12)</f>
        <v>0.99831599099895696</v>
      </c>
      <c r="P3" s="1">
        <v>1</v>
      </c>
      <c r="Q3" s="1">
        <v>0</v>
      </c>
      <c r="R3" s="1">
        <v>0</v>
      </c>
      <c r="S3" s="8">
        <f t="shared" ref="S3:S12" si="1">ABS(R3-Q3)</f>
        <v>0</v>
      </c>
      <c r="T3" s="8" t="s">
        <v>10</v>
      </c>
      <c r="U3" s="24">
        <f>SUM(S3:S12)/10</f>
        <v>1.6419999999999995</v>
      </c>
      <c r="X3">
        <f>CORREL(Q3:Q12,R3:R12)</f>
        <v>0.99834390107081838</v>
      </c>
      <c r="AA3" s="1">
        <v>1</v>
      </c>
      <c r="AB3" s="1">
        <v>1</v>
      </c>
      <c r="AC3" s="1">
        <v>11.01</v>
      </c>
      <c r="AD3" s="8">
        <f t="shared" ref="AD3:AD12" si="2">ABS(AC3-AB3)</f>
        <v>10.01</v>
      </c>
      <c r="AE3" s="8" t="s">
        <v>10</v>
      </c>
      <c r="AF3" s="24">
        <f>SUM(AD3:AD12)/10</f>
        <v>5.5659999999999981</v>
      </c>
      <c r="AI3">
        <f>CORREL(AB3:AB12,AC3:AC12)</f>
        <v>0.99508848053684018</v>
      </c>
    </row>
    <row r="4" spans="1:35" ht="15.75">
      <c r="A4" s="1">
        <v>2</v>
      </c>
      <c r="B4" s="1">
        <v>6.55</v>
      </c>
      <c r="C4" s="1">
        <v>6.59</v>
      </c>
      <c r="D4" s="8">
        <f t="shared" si="0"/>
        <v>4.0000000000000036E-2</v>
      </c>
      <c r="E4" s="8">
        <f t="shared" ref="E4:E12" si="3">D4/B4</f>
        <v>6.1068702290076396E-3</v>
      </c>
      <c r="F4" s="25"/>
      <c r="P4" s="1">
        <v>2</v>
      </c>
      <c r="Q4" s="1">
        <v>8.84</v>
      </c>
      <c r="R4" s="1">
        <v>8.81</v>
      </c>
      <c r="S4" s="8">
        <f t="shared" si="1"/>
        <v>2.9999999999999361E-2</v>
      </c>
      <c r="T4" s="8">
        <f t="shared" ref="T4:T12" si="4">S4/Q4</f>
        <v>3.3936651583709684E-3</v>
      </c>
      <c r="U4" s="25"/>
      <c r="AA4" s="1">
        <v>2</v>
      </c>
      <c r="AB4" s="1">
        <v>6.08</v>
      </c>
      <c r="AC4" s="1">
        <v>16.03</v>
      </c>
      <c r="AD4" s="8">
        <f t="shared" si="2"/>
        <v>9.9500000000000011</v>
      </c>
      <c r="AE4" s="8">
        <f t="shared" ref="AE4:AE12" si="5">AD4/AB4</f>
        <v>1.6365131578947369</v>
      </c>
      <c r="AF4" s="25"/>
    </row>
    <row r="5" spans="1:35" ht="15.75">
      <c r="A5" s="1">
        <v>3</v>
      </c>
      <c r="B5" s="1">
        <v>18.89</v>
      </c>
      <c r="C5" s="1">
        <v>18.3</v>
      </c>
      <c r="D5" s="8">
        <f t="shared" si="0"/>
        <v>0.58999999999999986</v>
      </c>
      <c r="E5" s="8">
        <f t="shared" si="3"/>
        <v>3.123345685547908E-2</v>
      </c>
      <c r="F5" s="25"/>
      <c r="P5" s="1">
        <v>3</v>
      </c>
      <c r="Q5" s="1">
        <v>21.71</v>
      </c>
      <c r="R5" s="1">
        <v>21.51</v>
      </c>
      <c r="S5" s="8">
        <f t="shared" si="1"/>
        <v>0.19999999999999929</v>
      </c>
      <c r="T5" s="8">
        <f t="shared" si="4"/>
        <v>9.2123445416858254E-3</v>
      </c>
      <c r="U5" s="25"/>
      <c r="AA5" s="1">
        <v>3</v>
      </c>
      <c r="AB5" s="1">
        <v>21.05</v>
      </c>
      <c r="AC5" s="1">
        <v>25.4</v>
      </c>
      <c r="AD5" s="8">
        <f t="shared" si="2"/>
        <v>4.3499999999999979</v>
      </c>
      <c r="AE5" s="8">
        <f t="shared" si="5"/>
        <v>0.20665083135391912</v>
      </c>
      <c r="AF5" s="25"/>
    </row>
    <row r="6" spans="1:35" ht="15.75">
      <c r="A6" s="1">
        <v>4</v>
      </c>
      <c r="B6" s="1">
        <v>30.89</v>
      </c>
      <c r="C6" s="1">
        <v>30.7</v>
      </c>
      <c r="D6" s="8">
        <f t="shared" si="0"/>
        <v>0.19000000000000128</v>
      </c>
      <c r="E6" s="8">
        <f t="shared" si="3"/>
        <v>6.1508578828100118E-3</v>
      </c>
      <c r="F6" s="25"/>
      <c r="P6" s="1">
        <v>4</v>
      </c>
      <c r="Q6" s="1">
        <v>32.799999999999997</v>
      </c>
      <c r="R6" s="1">
        <v>32.49</v>
      </c>
      <c r="S6" s="8">
        <f t="shared" si="1"/>
        <v>0.30999999999999517</v>
      </c>
      <c r="T6" s="8">
        <f t="shared" si="4"/>
        <v>9.451219512194976E-3</v>
      </c>
      <c r="U6" s="25"/>
      <c r="AA6" s="1">
        <v>4</v>
      </c>
      <c r="AB6" s="1">
        <v>33.54</v>
      </c>
      <c r="AC6" s="1">
        <v>36.299999999999997</v>
      </c>
      <c r="AD6" s="8">
        <f t="shared" si="2"/>
        <v>2.759999999999998</v>
      </c>
      <c r="AE6" s="8">
        <f t="shared" si="5"/>
        <v>8.228980322003572E-2</v>
      </c>
      <c r="AF6" s="25"/>
    </row>
    <row r="7" spans="1:35" ht="15.75">
      <c r="A7" s="1">
        <v>5</v>
      </c>
      <c r="B7" s="1">
        <v>40.119999999999997</v>
      </c>
      <c r="C7" s="1">
        <v>39.799999999999997</v>
      </c>
      <c r="D7" s="8">
        <f t="shared" si="0"/>
        <v>0.32000000000000028</v>
      </c>
      <c r="E7" s="8">
        <f t="shared" si="3"/>
        <v>7.9760717846460698E-3</v>
      </c>
      <c r="F7" s="25"/>
      <c r="I7">
        <f>F3</f>
        <v>2.2159999999999989</v>
      </c>
      <c r="M7">
        <f>F3</f>
        <v>2.2159999999999989</v>
      </c>
      <c r="P7" s="1">
        <v>5</v>
      </c>
      <c r="Q7" s="1">
        <v>43.9</v>
      </c>
      <c r="R7" s="1">
        <v>43.37</v>
      </c>
      <c r="S7" s="8">
        <f t="shared" si="1"/>
        <v>0.53000000000000114</v>
      </c>
      <c r="T7" s="8">
        <f t="shared" si="4"/>
        <v>1.207289293849661E-2</v>
      </c>
      <c r="U7" s="25"/>
      <c r="AA7" s="1">
        <v>5</v>
      </c>
      <c r="AB7" s="1">
        <v>47.12</v>
      </c>
      <c r="AC7" s="1">
        <v>49.8</v>
      </c>
      <c r="AD7" s="8">
        <f t="shared" si="2"/>
        <v>2.6799999999999997</v>
      </c>
      <c r="AE7" s="8">
        <f t="shared" si="5"/>
        <v>5.6876061120543289E-2</v>
      </c>
      <c r="AF7" s="25"/>
    </row>
    <row r="8" spans="1:35" ht="15.75">
      <c r="A8" s="1">
        <v>6</v>
      </c>
      <c r="B8" s="1">
        <v>50.82</v>
      </c>
      <c r="C8" s="1">
        <v>50.2</v>
      </c>
      <c r="D8" s="8">
        <f t="shared" si="0"/>
        <v>0.61999999999999744</v>
      </c>
      <c r="E8" s="8">
        <f t="shared" si="3"/>
        <v>1.2199921290830331E-2</v>
      </c>
      <c r="F8" s="25"/>
      <c r="M8">
        <f>U3</f>
        <v>1.6419999999999995</v>
      </c>
      <c r="P8" s="1">
        <v>6</v>
      </c>
      <c r="Q8" s="1">
        <v>51.98</v>
      </c>
      <c r="R8" s="1">
        <v>51.52</v>
      </c>
      <c r="S8" s="8">
        <f t="shared" si="1"/>
        <v>0.45999999999999375</v>
      </c>
      <c r="T8" s="8">
        <f t="shared" si="4"/>
        <v>8.849557522123774E-3</v>
      </c>
      <c r="U8" s="25"/>
      <c r="AA8" s="1">
        <v>6</v>
      </c>
      <c r="AB8" s="1">
        <v>55.68</v>
      </c>
      <c r="AC8" s="1">
        <v>60.5</v>
      </c>
      <c r="AD8" s="8">
        <f t="shared" si="2"/>
        <v>4.82</v>
      </c>
      <c r="AE8" s="8">
        <f t="shared" si="5"/>
        <v>8.6566091954022997E-2</v>
      </c>
      <c r="AF8" s="25"/>
    </row>
    <row r="9" spans="1:35" ht="15.75">
      <c r="A9" s="1">
        <v>7</v>
      </c>
      <c r="B9" s="1">
        <v>62.83</v>
      </c>
      <c r="C9" s="1">
        <v>62</v>
      </c>
      <c r="D9" s="8">
        <f t="shared" si="0"/>
        <v>0.82999999999999829</v>
      </c>
      <c r="E9" s="8">
        <f t="shared" si="3"/>
        <v>1.3210249880630246E-2</v>
      </c>
      <c r="F9" s="25"/>
      <c r="M9">
        <f>AF3</f>
        <v>5.5659999999999981</v>
      </c>
      <c r="P9" s="1">
        <v>7</v>
      </c>
      <c r="Q9" s="1">
        <v>62.55</v>
      </c>
      <c r="R9" s="1">
        <v>61.71</v>
      </c>
      <c r="S9" s="8">
        <f t="shared" si="1"/>
        <v>0.83999999999999631</v>
      </c>
      <c r="T9" s="8">
        <f t="shared" si="4"/>
        <v>1.3429256594724163E-2</v>
      </c>
      <c r="U9" s="25"/>
      <c r="AA9" s="1">
        <v>7</v>
      </c>
      <c r="AB9" s="1">
        <v>67.45</v>
      </c>
      <c r="AC9" s="1">
        <v>70.3</v>
      </c>
      <c r="AD9" s="8">
        <f t="shared" si="2"/>
        <v>2.8499999999999943</v>
      </c>
      <c r="AE9" s="8">
        <f t="shared" si="5"/>
        <v>4.2253521126760479E-2</v>
      </c>
      <c r="AF9" s="25"/>
    </row>
    <row r="10" spans="1:35" ht="15.75">
      <c r="A10" s="1">
        <v>8</v>
      </c>
      <c r="B10" s="1">
        <v>79.989999999999995</v>
      </c>
      <c r="C10" s="1">
        <v>77</v>
      </c>
      <c r="D10" s="8">
        <f t="shared" si="0"/>
        <v>2.9899999999999949</v>
      </c>
      <c r="E10" s="8">
        <f t="shared" si="3"/>
        <v>3.7379672459057323E-2</v>
      </c>
      <c r="F10" s="25"/>
      <c r="M10">
        <f>F45</f>
        <v>1.6859999999999999</v>
      </c>
      <c r="P10" s="1">
        <v>8</v>
      </c>
      <c r="Q10" s="1">
        <v>76.180000000000007</v>
      </c>
      <c r="R10" s="2">
        <v>74.239999999999995</v>
      </c>
      <c r="S10" s="8">
        <f t="shared" si="1"/>
        <v>1.9400000000000119</v>
      </c>
      <c r="T10" s="8">
        <f t="shared" si="4"/>
        <v>2.5466001575216748E-2</v>
      </c>
      <c r="U10" s="25"/>
      <c r="AA10" s="1">
        <v>8</v>
      </c>
      <c r="AB10" s="1">
        <v>75.42</v>
      </c>
      <c r="AC10" s="2">
        <v>76.8</v>
      </c>
      <c r="AD10" s="8">
        <f t="shared" si="2"/>
        <v>1.3799999999999955</v>
      </c>
      <c r="AE10" s="8">
        <f t="shared" si="5"/>
        <v>1.8297533810660242E-2</v>
      </c>
      <c r="AF10" s="25"/>
    </row>
    <row r="11" spans="1:35" ht="15.75">
      <c r="A11" s="12">
        <v>9</v>
      </c>
      <c r="B11" s="11">
        <v>95.81</v>
      </c>
      <c r="C11" s="12">
        <v>89.23</v>
      </c>
      <c r="D11" s="8">
        <f t="shared" si="0"/>
        <v>6.5799999999999983</v>
      </c>
      <c r="E11" s="8">
        <f t="shared" si="3"/>
        <v>6.8677591065650745E-2</v>
      </c>
      <c r="F11" s="25"/>
      <c r="M11">
        <f>T45</f>
        <v>1.5880000000000014</v>
      </c>
      <c r="P11" s="1">
        <v>9</v>
      </c>
      <c r="Q11" s="1">
        <v>84.76</v>
      </c>
      <c r="R11" s="1">
        <v>81.53</v>
      </c>
      <c r="S11" s="8">
        <f t="shared" si="1"/>
        <v>3.230000000000004</v>
      </c>
      <c r="T11" s="8">
        <f t="shared" si="4"/>
        <v>3.810759792354889E-2</v>
      </c>
      <c r="U11" s="25"/>
      <c r="AA11" s="1">
        <v>9</v>
      </c>
      <c r="AB11" s="1">
        <v>93.56</v>
      </c>
      <c r="AC11" s="1">
        <v>87.8</v>
      </c>
      <c r="AD11" s="8">
        <f t="shared" si="2"/>
        <v>5.7600000000000051</v>
      </c>
      <c r="AE11" s="8">
        <f t="shared" si="5"/>
        <v>6.1564771269773458E-2</v>
      </c>
      <c r="AF11" s="25"/>
    </row>
    <row r="12" spans="1:35" ht="15.75">
      <c r="A12" s="1">
        <v>10</v>
      </c>
      <c r="B12" s="1">
        <v>100</v>
      </c>
      <c r="C12" s="1">
        <v>90</v>
      </c>
      <c r="D12" s="8">
        <f t="shared" si="0"/>
        <v>10</v>
      </c>
      <c r="E12" s="8">
        <f t="shared" si="3"/>
        <v>0.1</v>
      </c>
      <c r="F12" s="26"/>
      <c r="M12">
        <f>AD45</f>
        <v>1.4299999999999993</v>
      </c>
      <c r="P12" s="1">
        <v>10</v>
      </c>
      <c r="Q12" s="1">
        <v>97.88</v>
      </c>
      <c r="R12" s="2">
        <v>89</v>
      </c>
      <c r="S12" s="8">
        <f t="shared" si="1"/>
        <v>8.8799999999999955</v>
      </c>
      <c r="T12" s="8">
        <f t="shared" si="4"/>
        <v>9.0723334695545527E-2</v>
      </c>
      <c r="U12" s="26"/>
      <c r="AA12" s="1">
        <v>10</v>
      </c>
      <c r="AB12" s="1">
        <v>100</v>
      </c>
      <c r="AC12" s="2">
        <v>88.9</v>
      </c>
      <c r="AD12" s="8">
        <f t="shared" si="2"/>
        <v>11.099999999999994</v>
      </c>
      <c r="AE12" s="8">
        <f t="shared" si="5"/>
        <v>0.11099999999999995</v>
      </c>
      <c r="AF12" s="26"/>
    </row>
    <row r="13" spans="1:35">
      <c r="M13">
        <f>F86</f>
        <v>3.7539999999999987</v>
      </c>
    </row>
    <row r="14" spans="1:35">
      <c r="M14">
        <f>AE86</f>
        <v>1.3320000000000012</v>
      </c>
    </row>
    <row r="15" spans="1:35">
      <c r="M15">
        <f>S86</f>
        <v>1.0040000000000009</v>
      </c>
    </row>
    <row r="18" spans="17:19">
      <c r="Q18" s="3"/>
      <c r="R18" s="3"/>
      <c r="S18" s="3"/>
    </row>
    <row r="43" spans="1:33">
      <c r="A43" s="27" t="s">
        <v>8</v>
      </c>
      <c r="B43" s="28"/>
      <c r="C43" s="28"/>
      <c r="D43" s="28"/>
      <c r="E43" s="28"/>
      <c r="F43" s="29"/>
      <c r="O43" s="27" t="s">
        <v>11</v>
      </c>
      <c r="P43" s="28"/>
      <c r="Q43" s="28"/>
      <c r="R43" s="28"/>
      <c r="S43" s="28"/>
      <c r="T43" s="29"/>
      <c r="W43" t="s">
        <v>20</v>
      </c>
      <c r="Y43" s="27" t="s">
        <v>12</v>
      </c>
      <c r="Z43" s="28"/>
      <c r="AA43" s="28"/>
      <c r="AB43" s="28"/>
      <c r="AC43" s="28"/>
      <c r="AD43" s="29"/>
      <c r="AG43" t="s">
        <v>21</v>
      </c>
    </row>
    <row r="44" spans="1:33" ht="15.75">
      <c r="A44" s="1" t="s">
        <v>4</v>
      </c>
      <c r="B44" s="1" t="s">
        <v>0</v>
      </c>
      <c r="C44" s="8" t="s">
        <v>3</v>
      </c>
      <c r="D44" s="8" t="s">
        <v>2</v>
      </c>
      <c r="E44" s="8" t="s">
        <v>9</v>
      </c>
      <c r="F44" s="1" t="s">
        <v>6</v>
      </c>
      <c r="I44" t="s">
        <v>19</v>
      </c>
      <c r="O44" s="1" t="s">
        <v>4</v>
      </c>
      <c r="P44" s="1" t="s">
        <v>0</v>
      </c>
      <c r="Q44" s="8" t="s">
        <v>3</v>
      </c>
      <c r="R44" s="8" t="s">
        <v>2</v>
      </c>
      <c r="S44" s="8" t="s">
        <v>9</v>
      </c>
      <c r="T44" s="1" t="s">
        <v>6</v>
      </c>
      <c r="W44">
        <f>CORREL(P45:P54,Q45:Q54)</f>
        <v>0.9980856083699764</v>
      </c>
      <c r="Y44" s="1" t="s">
        <v>4</v>
      </c>
      <c r="Z44" s="1" t="s">
        <v>0</v>
      </c>
      <c r="AA44" s="8" t="s">
        <v>3</v>
      </c>
      <c r="AB44" s="8" t="s">
        <v>2</v>
      </c>
      <c r="AC44" s="8" t="s">
        <v>9</v>
      </c>
      <c r="AD44" s="1" t="s">
        <v>6</v>
      </c>
      <c r="AG44">
        <f>CORREL(Z45:Z54,AA45:AA54)</f>
        <v>0.99869205903745506</v>
      </c>
    </row>
    <row r="45" spans="1:33" ht="15.75">
      <c r="A45" s="1">
        <v>1</v>
      </c>
      <c r="B45" s="1">
        <v>0</v>
      </c>
      <c r="C45" s="8">
        <v>0</v>
      </c>
      <c r="D45" s="8">
        <f t="shared" ref="D45:D54" si="6">ABS(C45-B45)</f>
        <v>0</v>
      </c>
      <c r="E45" s="8" t="s">
        <v>10</v>
      </c>
      <c r="F45" s="24">
        <f>SUM(D45:D54)/10</f>
        <v>1.6859999999999999</v>
      </c>
      <c r="I45">
        <f>CORREL(B45:B54,C45:C54)</f>
        <v>0.99854266057749774</v>
      </c>
      <c r="O45" s="1">
        <v>1</v>
      </c>
      <c r="P45" s="1">
        <v>0</v>
      </c>
      <c r="Q45" s="8">
        <v>0</v>
      </c>
      <c r="R45" s="8">
        <f t="shared" ref="R45:R54" si="7">ABS(Q45-P45)</f>
        <v>0</v>
      </c>
      <c r="S45" s="8" t="s">
        <v>10</v>
      </c>
      <c r="T45" s="24">
        <f>SUM(R45:R54)/10</f>
        <v>1.5880000000000014</v>
      </c>
      <c r="Y45" s="1">
        <v>1</v>
      </c>
      <c r="Z45" s="1">
        <v>0</v>
      </c>
      <c r="AA45" s="8">
        <v>0</v>
      </c>
      <c r="AB45" s="8">
        <f t="shared" ref="AB45:AB54" si="8">ABS(AA45-Z45)</f>
        <v>0</v>
      </c>
      <c r="AC45" s="8" t="s">
        <v>10</v>
      </c>
      <c r="AD45" s="24">
        <f>SUM(AB45:AB54)/10</f>
        <v>1.4299999999999993</v>
      </c>
    </row>
    <row r="46" spans="1:33" ht="15.75">
      <c r="A46" s="1">
        <v>2</v>
      </c>
      <c r="B46" s="1">
        <v>14.4</v>
      </c>
      <c r="C46" s="8">
        <v>15.03</v>
      </c>
      <c r="D46" s="8">
        <f t="shared" si="6"/>
        <v>0.62999999999999901</v>
      </c>
      <c r="E46" s="8">
        <f>D46/B46</f>
        <v>4.3749999999999928E-2</v>
      </c>
      <c r="F46" s="25"/>
      <c r="O46" s="1">
        <v>2</v>
      </c>
      <c r="P46" s="1">
        <v>11.35</v>
      </c>
      <c r="Q46" s="8">
        <v>11.56</v>
      </c>
      <c r="R46" s="8">
        <f t="shared" si="7"/>
        <v>0.21000000000000085</v>
      </c>
      <c r="S46" s="8">
        <f t="shared" ref="S46:S54" si="9">R46/P46</f>
        <v>1.8502202643171883E-2</v>
      </c>
      <c r="T46" s="25"/>
      <c r="Y46" s="1">
        <v>2</v>
      </c>
      <c r="Z46" s="1">
        <v>11.98</v>
      </c>
      <c r="AA46" s="8">
        <v>12.53</v>
      </c>
      <c r="AB46" s="8">
        <f t="shared" si="8"/>
        <v>0.54999999999999893</v>
      </c>
      <c r="AC46" s="8">
        <f t="shared" ref="AC46:AC54" si="10">AB46/Z46</f>
        <v>4.5909849749582544E-2</v>
      </c>
      <c r="AD46" s="25"/>
    </row>
    <row r="47" spans="1:33" ht="15.75">
      <c r="A47" s="1">
        <v>3</v>
      </c>
      <c r="B47" s="1">
        <v>28.81</v>
      </c>
      <c r="C47" s="8">
        <v>29</v>
      </c>
      <c r="D47" s="8">
        <f t="shared" si="6"/>
        <v>0.19000000000000128</v>
      </c>
      <c r="E47" s="8">
        <f>D47/B47</f>
        <v>6.5949323151683892E-3</v>
      </c>
      <c r="F47" s="25"/>
      <c r="O47" s="1">
        <v>3</v>
      </c>
      <c r="P47" s="1">
        <v>26.99</v>
      </c>
      <c r="Q47" s="8">
        <v>27.47</v>
      </c>
      <c r="R47" s="8">
        <f t="shared" si="7"/>
        <v>0.48000000000000043</v>
      </c>
      <c r="S47" s="8">
        <f t="shared" si="9"/>
        <v>1.7784364579473896E-2</v>
      </c>
      <c r="T47" s="25"/>
      <c r="Y47" s="1">
        <v>3</v>
      </c>
      <c r="Z47" s="1">
        <v>27.15</v>
      </c>
      <c r="AA47" s="8">
        <v>27.79</v>
      </c>
      <c r="AB47" s="8">
        <f t="shared" si="8"/>
        <v>0.64000000000000057</v>
      </c>
      <c r="AC47" s="8">
        <f t="shared" si="10"/>
        <v>2.3572744014732989E-2</v>
      </c>
      <c r="AD47" s="25"/>
    </row>
    <row r="48" spans="1:33" ht="15.75">
      <c r="A48" s="1">
        <v>4</v>
      </c>
      <c r="B48" s="1">
        <v>38.880000000000003</v>
      </c>
      <c r="C48" s="8">
        <v>38.44</v>
      </c>
      <c r="D48" s="8">
        <f t="shared" si="6"/>
        <v>0.44000000000000483</v>
      </c>
      <c r="E48" s="8">
        <f>D48/B48</f>
        <v>1.1316872427983663E-2</v>
      </c>
      <c r="F48" s="25"/>
      <c r="O48" s="1">
        <v>4</v>
      </c>
      <c r="P48" s="1">
        <v>33.39</v>
      </c>
      <c r="Q48" s="8">
        <v>33.82</v>
      </c>
      <c r="R48" s="8">
        <f t="shared" si="7"/>
        <v>0.42999999999999972</v>
      </c>
      <c r="S48" s="8">
        <f t="shared" si="9"/>
        <v>1.2878107217729851E-2</v>
      </c>
      <c r="T48" s="25"/>
      <c r="Y48" s="1">
        <v>4</v>
      </c>
      <c r="Z48" s="1">
        <v>37.92</v>
      </c>
      <c r="AA48" s="8">
        <v>38.479999999999997</v>
      </c>
      <c r="AB48" s="8">
        <f t="shared" si="8"/>
        <v>0.55999999999999517</v>
      </c>
      <c r="AC48" s="8">
        <f t="shared" si="10"/>
        <v>1.4767932489451348E-2</v>
      </c>
      <c r="AD48" s="25"/>
    </row>
    <row r="49" spans="1:30" ht="15.75">
      <c r="A49" s="1">
        <v>5</v>
      </c>
      <c r="B49" s="12">
        <v>47.98</v>
      </c>
      <c r="C49" s="8">
        <v>47.7</v>
      </c>
      <c r="D49" s="8">
        <f t="shared" si="6"/>
        <v>0.27999999999999403</v>
      </c>
      <c r="E49" s="8">
        <f>D49/B50</f>
        <v>5.3030303030301906E-3</v>
      </c>
      <c r="F49" s="25"/>
      <c r="O49" s="1">
        <v>5</v>
      </c>
      <c r="P49" s="1">
        <v>43.34</v>
      </c>
      <c r="Q49" s="8">
        <v>43.61</v>
      </c>
      <c r="R49" s="8">
        <f t="shared" si="7"/>
        <v>0.26999999999999602</v>
      </c>
      <c r="S49" s="8">
        <f t="shared" si="9"/>
        <v>6.2298107983386249E-3</v>
      </c>
      <c r="T49" s="25"/>
      <c r="Y49" s="1">
        <v>5</v>
      </c>
      <c r="Z49" s="1">
        <v>45.1</v>
      </c>
      <c r="AA49" s="8">
        <v>45.42</v>
      </c>
      <c r="AB49" s="8">
        <f t="shared" si="8"/>
        <v>0.32000000000000028</v>
      </c>
      <c r="AC49" s="8">
        <f t="shared" si="10"/>
        <v>7.0953436807095404E-3</v>
      </c>
      <c r="AD49" s="25"/>
    </row>
    <row r="50" spans="1:30" ht="15.75">
      <c r="A50" s="1">
        <v>6</v>
      </c>
      <c r="B50" s="1">
        <v>52.8</v>
      </c>
      <c r="C50" s="8">
        <v>52.4</v>
      </c>
      <c r="D50" s="8">
        <f t="shared" si="6"/>
        <v>0.39999999999999858</v>
      </c>
      <c r="E50" s="8">
        <f>D50/B51</f>
        <v>6.5865305450353798E-3</v>
      </c>
      <c r="F50" s="25"/>
      <c r="O50" s="1">
        <v>6</v>
      </c>
      <c r="P50" s="1">
        <v>52.58</v>
      </c>
      <c r="Q50" s="8">
        <v>52.6</v>
      </c>
      <c r="R50" s="8">
        <f t="shared" si="7"/>
        <v>2.0000000000003126E-2</v>
      </c>
      <c r="S50" s="8">
        <f t="shared" si="9"/>
        <v>3.8037276531006328E-4</v>
      </c>
      <c r="T50" s="25"/>
      <c r="Y50" s="1">
        <v>6</v>
      </c>
      <c r="Z50" s="1">
        <v>57.08</v>
      </c>
      <c r="AA50" s="8">
        <v>56.92</v>
      </c>
      <c r="AB50" s="8">
        <f t="shared" si="8"/>
        <v>0.15999999999999659</v>
      </c>
      <c r="AC50" s="8">
        <f t="shared" si="10"/>
        <v>2.8030833917308444E-3</v>
      </c>
      <c r="AD50" s="25"/>
    </row>
    <row r="51" spans="1:30" ht="15.75">
      <c r="A51" s="1">
        <v>7</v>
      </c>
      <c r="B51" s="1">
        <v>60.73</v>
      </c>
      <c r="C51" s="8">
        <v>60.01</v>
      </c>
      <c r="D51" s="8">
        <f t="shared" si="6"/>
        <v>0.71999999999999886</v>
      </c>
      <c r="E51" s="8">
        <f>D51/B52</f>
        <v>9.1871889753732151E-3</v>
      </c>
      <c r="F51" s="25"/>
      <c r="O51" s="1">
        <v>7</v>
      </c>
      <c r="P51" s="1">
        <v>65.52</v>
      </c>
      <c r="Q51" s="8">
        <v>64.989999999999995</v>
      </c>
      <c r="R51" s="8">
        <f t="shared" si="7"/>
        <v>0.53000000000000114</v>
      </c>
      <c r="S51" s="8">
        <f t="shared" si="9"/>
        <v>8.0891330891331072E-3</v>
      </c>
      <c r="T51" s="25"/>
      <c r="Y51" s="1">
        <v>7</v>
      </c>
      <c r="Z51" s="1">
        <v>63.87</v>
      </c>
      <c r="AA51" s="8">
        <v>63.34</v>
      </c>
      <c r="AB51" s="8">
        <f t="shared" si="8"/>
        <v>0.52999999999999403</v>
      </c>
      <c r="AC51" s="8">
        <f t="shared" si="10"/>
        <v>8.298105526851323E-3</v>
      </c>
      <c r="AD51" s="25"/>
    </row>
    <row r="52" spans="1:30" ht="15.75">
      <c r="A52" s="1">
        <v>8</v>
      </c>
      <c r="B52" s="1">
        <v>78.37</v>
      </c>
      <c r="C52" s="8">
        <v>76.069999999999993</v>
      </c>
      <c r="D52" s="8">
        <f t="shared" si="6"/>
        <v>2.3000000000000114</v>
      </c>
      <c r="E52" s="8">
        <f>D52/B53</f>
        <v>2.6632700324224309E-2</v>
      </c>
      <c r="F52" s="25"/>
      <c r="O52" s="1">
        <v>8</v>
      </c>
      <c r="P52" s="1">
        <v>77.040000000000006</v>
      </c>
      <c r="Q52" s="8">
        <v>75.2</v>
      </c>
      <c r="R52" s="8">
        <f t="shared" si="7"/>
        <v>1.8400000000000034</v>
      </c>
      <c r="S52" s="8">
        <f t="shared" si="9"/>
        <v>2.3883696780893086E-2</v>
      </c>
      <c r="T52" s="25"/>
      <c r="Y52" s="1">
        <v>8</v>
      </c>
      <c r="Z52" s="1">
        <v>74.64</v>
      </c>
      <c r="AA52" s="8">
        <v>72.83</v>
      </c>
      <c r="AB52" s="8">
        <f t="shared" si="8"/>
        <v>1.8100000000000023</v>
      </c>
      <c r="AC52" s="8">
        <f t="shared" si="10"/>
        <v>2.4249732047159731E-2</v>
      </c>
      <c r="AD52" s="25"/>
    </row>
    <row r="53" spans="1:30" ht="15.75">
      <c r="A53" s="1">
        <v>9</v>
      </c>
      <c r="B53" s="1">
        <v>86.36</v>
      </c>
      <c r="C53" s="8">
        <v>82.52</v>
      </c>
      <c r="D53" s="8">
        <f t="shared" si="6"/>
        <v>3.8400000000000034</v>
      </c>
      <c r="E53" s="8">
        <f>D53/B54</f>
        <v>4.0016673614005877E-2</v>
      </c>
      <c r="F53" s="25"/>
      <c r="O53" s="1">
        <v>9</v>
      </c>
      <c r="P53" s="1">
        <v>85.68</v>
      </c>
      <c r="Q53" s="8">
        <v>82.16</v>
      </c>
      <c r="R53" s="8">
        <f t="shared" si="7"/>
        <v>3.5200000000000102</v>
      </c>
      <c r="S53" s="8">
        <f>R53/P53</f>
        <v>4.1083099906629436E-2</v>
      </c>
      <c r="T53" s="25"/>
      <c r="Y53" s="1">
        <v>9</v>
      </c>
      <c r="Z53" s="1">
        <v>81.84</v>
      </c>
      <c r="AA53" s="8">
        <v>78.7</v>
      </c>
      <c r="AB53" s="8">
        <f t="shared" si="8"/>
        <v>3.1400000000000006</v>
      </c>
      <c r="AC53" s="8">
        <f t="shared" si="10"/>
        <v>3.8367546432062569E-2</v>
      </c>
      <c r="AD53" s="25"/>
    </row>
    <row r="54" spans="1:30" ht="15.75">
      <c r="A54" s="1">
        <v>10</v>
      </c>
      <c r="B54" s="1">
        <v>95.96</v>
      </c>
      <c r="C54" s="8">
        <v>87.9</v>
      </c>
      <c r="D54" s="8">
        <f t="shared" si="6"/>
        <v>8.0599999999999881</v>
      </c>
      <c r="E54" s="8">
        <f>D54/B54</f>
        <v>8.3993330554397547E-2</v>
      </c>
      <c r="F54" s="26"/>
      <c r="O54" s="1">
        <v>10</v>
      </c>
      <c r="P54" s="1">
        <v>97.21</v>
      </c>
      <c r="Q54" s="8">
        <v>88.63</v>
      </c>
      <c r="R54" s="8">
        <f t="shared" si="7"/>
        <v>8.5799999999999983</v>
      </c>
      <c r="S54" s="8">
        <f t="shared" si="9"/>
        <v>8.8262524431642828E-2</v>
      </c>
      <c r="T54" s="26"/>
      <c r="Y54" s="1">
        <v>10</v>
      </c>
      <c r="Z54" s="1">
        <v>92.58</v>
      </c>
      <c r="AA54" s="8">
        <v>85.99</v>
      </c>
      <c r="AB54" s="8">
        <f t="shared" si="8"/>
        <v>6.5900000000000034</v>
      </c>
      <c r="AC54" s="8">
        <f t="shared" si="10"/>
        <v>7.1181680708576403E-2</v>
      </c>
      <c r="AD54" s="26"/>
    </row>
    <row r="84" spans="1:34">
      <c r="A84" s="18" t="s">
        <v>34</v>
      </c>
      <c r="B84" s="18"/>
      <c r="C84" s="18"/>
      <c r="D84" s="18"/>
      <c r="E84" s="18"/>
      <c r="F84" s="18"/>
      <c r="N84" s="18" t="s">
        <v>35</v>
      </c>
      <c r="O84" s="18"/>
      <c r="P84" s="18"/>
      <c r="Q84" s="18"/>
      <c r="R84" s="18"/>
      <c r="S84" s="18"/>
      <c r="Z84" s="18" t="s">
        <v>36</v>
      </c>
      <c r="AA84" s="18"/>
      <c r="AB84" s="18"/>
      <c r="AC84" s="18"/>
      <c r="AD84" s="18"/>
      <c r="AE84" s="18"/>
    </row>
    <row r="85" spans="1:34" ht="15.75">
      <c r="A85" s="1" t="s">
        <v>4</v>
      </c>
      <c r="B85" s="1" t="s">
        <v>0</v>
      </c>
      <c r="C85" s="8" t="s">
        <v>3</v>
      </c>
      <c r="D85" s="8" t="s">
        <v>2</v>
      </c>
      <c r="E85" s="8" t="s">
        <v>9</v>
      </c>
      <c r="F85" s="1" t="s">
        <v>6</v>
      </c>
      <c r="I85" t="s">
        <v>22</v>
      </c>
      <c r="N85" s="1" t="s">
        <v>4</v>
      </c>
      <c r="O85" s="1" t="s">
        <v>0</v>
      </c>
      <c r="P85" s="8" t="s">
        <v>3</v>
      </c>
      <c r="Q85" s="8" t="s">
        <v>2</v>
      </c>
      <c r="R85" s="8" t="s">
        <v>9</v>
      </c>
      <c r="S85" s="1" t="s">
        <v>6</v>
      </c>
      <c r="V85" t="s">
        <v>22</v>
      </c>
      <c r="Z85" s="1" t="s">
        <v>4</v>
      </c>
      <c r="AA85" s="1" t="s">
        <v>0</v>
      </c>
      <c r="AB85" s="8" t="s">
        <v>3</v>
      </c>
      <c r="AC85" s="8" t="s">
        <v>2</v>
      </c>
      <c r="AD85" s="8" t="s">
        <v>9</v>
      </c>
      <c r="AE85" s="1" t="s">
        <v>6</v>
      </c>
      <c r="AH85" t="s">
        <v>22</v>
      </c>
    </row>
    <row r="86" spans="1:34" ht="15.75">
      <c r="A86" s="1">
        <v>1</v>
      </c>
      <c r="B86" s="1">
        <v>0</v>
      </c>
      <c r="C86" s="8">
        <v>0</v>
      </c>
      <c r="D86" s="8">
        <f t="shared" ref="D86:D95" si="11">ABS(C86-B86)</f>
        <v>0</v>
      </c>
      <c r="E86" s="8" t="s">
        <v>10</v>
      </c>
      <c r="F86" s="19">
        <f>SUM(D86:D95)/10</f>
        <v>3.7539999999999987</v>
      </c>
      <c r="I86">
        <f>CORREL(B86:B95,C86:C95)</f>
        <v>0.99483181355617667</v>
      </c>
      <c r="N86" s="1">
        <v>1</v>
      </c>
      <c r="O86" s="1">
        <v>0</v>
      </c>
      <c r="P86" s="8">
        <v>0</v>
      </c>
      <c r="Q86" s="8">
        <f t="shared" ref="Q86:Q95" si="12">ABS(P86-O86)</f>
        <v>0</v>
      </c>
      <c r="R86" s="8" t="s">
        <v>10</v>
      </c>
      <c r="S86" s="19">
        <f>SUM(Q86:Q95)/10</f>
        <v>1.0040000000000009</v>
      </c>
      <c r="V86">
        <f>CORREL(O86:O95,P86:P95)</f>
        <v>0.99919205621798934</v>
      </c>
      <c r="Z86" s="1">
        <v>1</v>
      </c>
      <c r="AA86" s="1">
        <v>0</v>
      </c>
      <c r="AB86" s="8">
        <v>0</v>
      </c>
      <c r="AC86" s="8">
        <f t="shared" ref="AC86:AC94" si="13">ABS(AB86-AA86)</f>
        <v>0</v>
      </c>
      <c r="AD86" s="8" t="s">
        <v>10</v>
      </c>
      <c r="AE86" s="19">
        <f>SUM(AC86:AC95)/10</f>
        <v>1.3320000000000012</v>
      </c>
      <c r="AH86">
        <f>CORREL(AA86:AA95,AB86:AB95)</f>
        <v>0.9991671871591451</v>
      </c>
    </row>
    <row r="87" spans="1:34" ht="15.75">
      <c r="A87" s="1">
        <v>2</v>
      </c>
      <c r="B87" s="1">
        <v>12.1</v>
      </c>
      <c r="C87" s="8">
        <v>19</v>
      </c>
      <c r="D87" s="8">
        <f t="shared" si="11"/>
        <v>6.9</v>
      </c>
      <c r="E87" s="8">
        <f t="shared" ref="E87:E95" si="14">D87/B87</f>
        <v>0.57024793388429762</v>
      </c>
      <c r="F87" s="19"/>
      <c r="N87" s="1">
        <v>2</v>
      </c>
      <c r="O87" s="1">
        <v>16.059999999999999</v>
      </c>
      <c r="P87" s="8">
        <v>15.99</v>
      </c>
      <c r="Q87" s="8">
        <f t="shared" si="12"/>
        <v>6.9999999999998508E-2</v>
      </c>
      <c r="R87" s="8">
        <f t="shared" ref="R87:R95" si="15">Q87/O87</f>
        <v>4.3586550435864577E-3</v>
      </c>
      <c r="S87" s="19"/>
      <c r="Z87" s="1">
        <v>2</v>
      </c>
      <c r="AA87" s="1">
        <v>6</v>
      </c>
      <c r="AB87" s="8">
        <v>5.89</v>
      </c>
      <c r="AC87" s="8">
        <f t="shared" si="13"/>
        <v>0.11000000000000032</v>
      </c>
      <c r="AD87" s="8">
        <f t="shared" ref="AD87:AD95" si="16">AC87/AA87</f>
        <v>1.8333333333333385E-2</v>
      </c>
      <c r="AE87" s="19"/>
    </row>
    <row r="88" spans="1:34" ht="15.75">
      <c r="A88" s="1">
        <v>3</v>
      </c>
      <c r="B88" s="1">
        <v>22.14</v>
      </c>
      <c r="C88" s="8">
        <v>28.1</v>
      </c>
      <c r="D88" s="8">
        <f t="shared" si="11"/>
        <v>5.9600000000000009</v>
      </c>
      <c r="E88" s="8">
        <f t="shared" si="14"/>
        <v>0.26919602529358633</v>
      </c>
      <c r="F88" s="19"/>
      <c r="N88" s="1">
        <v>3</v>
      </c>
      <c r="O88" s="1">
        <v>24.12</v>
      </c>
      <c r="P88" s="8">
        <v>24.17</v>
      </c>
      <c r="Q88" s="8">
        <f t="shared" si="12"/>
        <v>5.0000000000000711E-2</v>
      </c>
      <c r="R88" s="8">
        <f t="shared" si="15"/>
        <v>2.0729684908789678E-3</v>
      </c>
      <c r="S88" s="19"/>
      <c r="Z88" s="1">
        <v>3</v>
      </c>
      <c r="AA88" s="1">
        <v>22.86</v>
      </c>
      <c r="AB88" s="8">
        <v>22.74</v>
      </c>
      <c r="AC88" s="8">
        <f t="shared" si="13"/>
        <v>0.12000000000000099</v>
      </c>
      <c r="AD88" s="8">
        <f t="shared" si="16"/>
        <v>5.2493438320210407E-3</v>
      </c>
      <c r="AE88" s="19"/>
    </row>
    <row r="89" spans="1:34" ht="15.75">
      <c r="A89" s="1">
        <v>4</v>
      </c>
      <c r="B89" s="1">
        <v>31.08</v>
      </c>
      <c r="C89" s="8">
        <v>36.53</v>
      </c>
      <c r="D89" s="8">
        <f t="shared" si="11"/>
        <v>5.4500000000000028</v>
      </c>
      <c r="E89" s="8">
        <f t="shared" si="14"/>
        <v>0.17535392535392547</v>
      </c>
      <c r="F89" s="19"/>
      <c r="N89" s="1">
        <v>4</v>
      </c>
      <c r="O89" s="1">
        <v>34.64</v>
      </c>
      <c r="P89" s="8">
        <v>34.549999999999997</v>
      </c>
      <c r="Q89" s="8">
        <f t="shared" si="12"/>
        <v>9.0000000000003411E-2</v>
      </c>
      <c r="R89" s="8">
        <f t="shared" si="15"/>
        <v>2.5981524249423615E-3</v>
      </c>
      <c r="S89" s="19"/>
      <c r="Z89" s="1">
        <v>4</v>
      </c>
      <c r="AA89" s="1">
        <v>30.21</v>
      </c>
      <c r="AB89" s="8">
        <v>30.15</v>
      </c>
      <c r="AC89" s="8">
        <f t="shared" si="13"/>
        <v>6.0000000000002274E-2</v>
      </c>
      <c r="AD89" s="8">
        <f t="shared" si="16"/>
        <v>1.9860973187686951E-3</v>
      </c>
      <c r="AE89" s="19"/>
    </row>
    <row r="90" spans="1:34" ht="15.75">
      <c r="A90" s="1">
        <v>5</v>
      </c>
      <c r="B90" s="1">
        <v>42.14</v>
      </c>
      <c r="C90" s="8">
        <v>46.61</v>
      </c>
      <c r="D90" s="8">
        <f t="shared" si="11"/>
        <v>4.4699999999999989</v>
      </c>
      <c r="E90" s="8">
        <f t="shared" si="14"/>
        <v>0.10607498813478877</v>
      </c>
      <c r="F90" s="19"/>
      <c r="N90" s="1">
        <v>5</v>
      </c>
      <c r="O90" s="1">
        <v>43.25</v>
      </c>
      <c r="P90" s="8">
        <v>43.2</v>
      </c>
      <c r="Q90" s="8">
        <f t="shared" si="12"/>
        <v>4.9999999999997158E-2</v>
      </c>
      <c r="R90" s="8">
        <f t="shared" si="15"/>
        <v>1.1560693641617841E-3</v>
      </c>
      <c r="S90" s="19"/>
      <c r="Z90" s="1">
        <v>5</v>
      </c>
      <c r="AA90" s="1">
        <v>41.09</v>
      </c>
      <c r="AB90" s="8">
        <v>41</v>
      </c>
      <c r="AC90" s="8">
        <f t="shared" si="13"/>
        <v>9.0000000000003411E-2</v>
      </c>
      <c r="AD90" s="8">
        <f t="shared" si="16"/>
        <v>2.1903139449988658E-3</v>
      </c>
      <c r="AE90" s="19"/>
    </row>
    <row r="91" spans="1:34" ht="15.75">
      <c r="A91" s="1">
        <v>6</v>
      </c>
      <c r="B91" s="1">
        <v>51.09</v>
      </c>
      <c r="C91" s="8">
        <v>54.64</v>
      </c>
      <c r="D91" s="8">
        <f t="shared" si="11"/>
        <v>3.5499999999999972</v>
      </c>
      <c r="E91" s="8">
        <f t="shared" si="14"/>
        <v>6.9485222156977819E-2</v>
      </c>
      <c r="F91" s="19"/>
      <c r="N91" s="1">
        <v>6</v>
      </c>
      <c r="O91" s="1">
        <v>55.14</v>
      </c>
      <c r="P91" s="8">
        <v>54.73</v>
      </c>
      <c r="Q91" s="8">
        <f t="shared" si="12"/>
        <v>0.41000000000000369</v>
      </c>
      <c r="R91" s="8">
        <f t="shared" si="15"/>
        <v>7.4356184258252394E-3</v>
      </c>
      <c r="S91" s="19"/>
      <c r="Z91" s="1">
        <v>6</v>
      </c>
      <c r="AA91" s="1">
        <v>53.88</v>
      </c>
      <c r="AB91" s="8">
        <v>53.39</v>
      </c>
      <c r="AC91" s="8">
        <f t="shared" si="13"/>
        <v>0.49000000000000199</v>
      </c>
      <c r="AD91" s="8">
        <f t="shared" si="16"/>
        <v>9.0942835931700442E-3</v>
      </c>
      <c r="AE91" s="19"/>
    </row>
    <row r="92" spans="1:34" ht="15.75">
      <c r="A92" s="1">
        <v>7</v>
      </c>
      <c r="B92" s="1">
        <v>63.71</v>
      </c>
      <c r="C92" s="8">
        <v>65.67</v>
      </c>
      <c r="D92" s="8">
        <f t="shared" si="11"/>
        <v>1.9600000000000009</v>
      </c>
      <c r="E92" s="8">
        <f t="shared" si="14"/>
        <v>3.0764401192905366E-2</v>
      </c>
      <c r="F92" s="19"/>
      <c r="N92" s="1">
        <v>7</v>
      </c>
      <c r="O92" s="1">
        <v>62.67</v>
      </c>
      <c r="P92" s="8">
        <v>62.03</v>
      </c>
      <c r="Q92" s="8">
        <f t="shared" si="12"/>
        <v>0.64000000000000057</v>
      </c>
      <c r="R92" s="8">
        <f t="shared" si="15"/>
        <v>1.0212222754108833E-2</v>
      </c>
      <c r="S92" s="19"/>
      <c r="Z92" s="1">
        <v>7</v>
      </c>
      <c r="AA92" s="1">
        <v>62.52</v>
      </c>
      <c r="AB92" s="8">
        <v>60.9</v>
      </c>
      <c r="AC92" s="8">
        <f t="shared" si="13"/>
        <v>1.6200000000000045</v>
      </c>
      <c r="AD92" s="8">
        <f t="shared" si="16"/>
        <v>2.5911708253358996E-2</v>
      </c>
      <c r="AE92" s="19"/>
    </row>
    <row r="93" spans="1:34" ht="15.75">
      <c r="A93" s="1">
        <v>8</v>
      </c>
      <c r="B93" s="1">
        <v>77.42</v>
      </c>
      <c r="C93" s="8">
        <v>77.180000000000007</v>
      </c>
      <c r="D93" s="8">
        <f t="shared" si="11"/>
        <v>0.23999999999999488</v>
      </c>
      <c r="E93" s="8">
        <f t="shared" si="14"/>
        <v>3.0999741668818765E-3</v>
      </c>
      <c r="F93" s="19"/>
      <c r="N93" s="1">
        <v>8</v>
      </c>
      <c r="O93" s="1">
        <v>70.790000000000006</v>
      </c>
      <c r="P93" s="8">
        <v>69.680000000000007</v>
      </c>
      <c r="Q93" s="8">
        <f t="shared" si="12"/>
        <v>1.1099999999999994</v>
      </c>
      <c r="R93" s="8">
        <f t="shared" si="15"/>
        <v>1.5680180816499495E-2</v>
      </c>
      <c r="S93" s="19"/>
      <c r="Z93" s="1">
        <v>8</v>
      </c>
      <c r="AA93" s="1">
        <v>73.75</v>
      </c>
      <c r="AB93" s="8">
        <v>72.5</v>
      </c>
      <c r="AC93" s="8">
        <f t="shared" si="13"/>
        <v>1.25</v>
      </c>
      <c r="AD93" s="8">
        <f t="shared" si="16"/>
        <v>1.6949152542372881E-2</v>
      </c>
      <c r="AE93" s="19"/>
    </row>
    <row r="94" spans="1:34" ht="15.75">
      <c r="A94" s="1">
        <v>9</v>
      </c>
      <c r="B94" s="1">
        <v>85.35</v>
      </c>
      <c r="C94" s="8">
        <v>83.08</v>
      </c>
      <c r="D94" s="8">
        <f t="shared" si="11"/>
        <v>2.269999999999996</v>
      </c>
      <c r="E94" s="8">
        <f t="shared" si="14"/>
        <v>2.6596367896895092E-2</v>
      </c>
      <c r="F94" s="19"/>
      <c r="N94" s="1">
        <v>9</v>
      </c>
      <c r="O94" s="1">
        <v>79.180000000000007</v>
      </c>
      <c r="P94" s="8">
        <v>77.150000000000006</v>
      </c>
      <c r="Q94" s="8">
        <f t="shared" si="12"/>
        <v>2.0300000000000011</v>
      </c>
      <c r="R94" s="8">
        <f t="shared" si="15"/>
        <v>2.5637787320030324E-2</v>
      </c>
      <c r="S94" s="19"/>
      <c r="Z94" s="1">
        <v>9</v>
      </c>
      <c r="AA94" s="1">
        <v>85.46</v>
      </c>
      <c r="AB94" s="8">
        <v>82.44</v>
      </c>
      <c r="AC94" s="8">
        <f t="shared" si="13"/>
        <v>3.019999999999996</v>
      </c>
      <c r="AD94" s="8">
        <f t="shared" si="16"/>
        <v>3.5338169904048637E-2</v>
      </c>
      <c r="AE94" s="19"/>
    </row>
    <row r="95" spans="1:34" ht="15.75">
      <c r="A95" s="1">
        <v>10</v>
      </c>
      <c r="B95" s="1">
        <v>94.83</v>
      </c>
      <c r="C95" s="8">
        <v>88.09</v>
      </c>
      <c r="D95" s="8">
        <f t="shared" si="11"/>
        <v>6.7399999999999949</v>
      </c>
      <c r="E95" s="8">
        <f t="shared" si="14"/>
        <v>7.1074554465886272E-2</v>
      </c>
      <c r="F95" s="19"/>
      <c r="N95" s="1">
        <v>10</v>
      </c>
      <c r="O95" s="1">
        <v>93.09</v>
      </c>
      <c r="P95" s="8">
        <v>87.5</v>
      </c>
      <c r="Q95" s="8">
        <f t="shared" si="12"/>
        <v>5.5900000000000034</v>
      </c>
      <c r="R95" s="8">
        <f t="shared" si="15"/>
        <v>6.0049414545063948E-2</v>
      </c>
      <c r="S95" s="19"/>
      <c r="Z95" s="1">
        <v>10</v>
      </c>
      <c r="AA95" s="1">
        <v>95.27</v>
      </c>
      <c r="AB95" s="8">
        <v>88.71</v>
      </c>
      <c r="AC95" s="8">
        <f>ABS(AB95-AA95)</f>
        <v>6.5600000000000023</v>
      </c>
      <c r="AD95" s="8">
        <f t="shared" si="16"/>
        <v>6.8856932927469319E-2</v>
      </c>
      <c r="AE95" s="19"/>
    </row>
  </sheetData>
  <mergeCells count="18">
    <mergeCell ref="AF3:AF12"/>
    <mergeCell ref="A43:F43"/>
    <mergeCell ref="O43:T43"/>
    <mergeCell ref="Y43:AD43"/>
    <mergeCell ref="F45:F54"/>
    <mergeCell ref="T45:T54"/>
    <mergeCell ref="AD45:AD54"/>
    <mergeCell ref="A84:F84"/>
    <mergeCell ref="F86:F95"/>
    <mergeCell ref="A1:E1"/>
    <mergeCell ref="P1:T1"/>
    <mergeCell ref="AA1:AE1"/>
    <mergeCell ref="F3:F12"/>
    <mergeCell ref="U3:U12"/>
    <mergeCell ref="N84:S84"/>
    <mergeCell ref="S86:S95"/>
    <mergeCell ref="Z84:AE84"/>
    <mergeCell ref="AE86:AE9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652-E96E-432A-91FB-E8FE9ECC34E7}">
  <dimension ref="A1:Y202"/>
  <sheetViews>
    <sheetView tabSelected="1" topLeftCell="B151" zoomScaleNormal="100" workbookViewId="0">
      <selection activeCell="B199" sqref="B199:G202"/>
    </sheetView>
  </sheetViews>
  <sheetFormatPr defaultRowHeight="15"/>
  <cols>
    <col min="1" max="1" width="7.140625" bestFit="1" customWidth="1"/>
    <col min="2" max="2" width="27.140625" bestFit="1" customWidth="1"/>
    <col min="3" max="3" width="27.85546875" bestFit="1" customWidth="1"/>
    <col min="4" max="4" width="9.5703125" bestFit="1" customWidth="1"/>
    <col min="5" max="5" width="13.7109375" bestFit="1" customWidth="1"/>
    <col min="6" max="6" width="13.140625" bestFit="1" customWidth="1"/>
    <col min="10" max="10" width="7.140625" bestFit="1" customWidth="1"/>
    <col min="11" max="11" width="27.140625" bestFit="1" customWidth="1"/>
    <col min="12" max="12" width="27.85546875" bestFit="1" customWidth="1"/>
    <col min="13" max="13" width="9.5703125" bestFit="1" customWidth="1"/>
    <col min="14" max="14" width="13.7109375" bestFit="1" customWidth="1"/>
    <col min="15" max="15" width="13.140625" bestFit="1" customWidth="1"/>
    <col min="18" max="18" width="7.140625" bestFit="1" customWidth="1"/>
    <col min="19" max="19" width="27.140625" bestFit="1" customWidth="1"/>
    <col min="20" max="20" width="27.85546875" bestFit="1" customWidth="1"/>
    <col min="21" max="21" width="9.5703125" bestFit="1" customWidth="1"/>
    <col min="22" max="22" width="13.7109375" bestFit="1" customWidth="1"/>
    <col min="23" max="23" width="13.140625" bestFit="1" customWidth="1"/>
  </cols>
  <sheetData>
    <row r="1" spans="1:25" ht="15.75" thickBot="1">
      <c r="A1" s="30" t="s">
        <v>39</v>
      </c>
      <c r="B1" s="31"/>
      <c r="C1" s="31"/>
      <c r="D1" s="31"/>
      <c r="E1" s="31"/>
      <c r="F1" s="31"/>
      <c r="J1" s="30" t="s">
        <v>40</v>
      </c>
      <c r="K1" s="31"/>
      <c r="L1" s="31"/>
      <c r="M1" s="31"/>
      <c r="N1" s="31"/>
      <c r="O1" s="31"/>
      <c r="R1" s="30" t="s">
        <v>41</v>
      </c>
      <c r="S1" s="31"/>
      <c r="T1" s="31"/>
      <c r="U1" s="31"/>
      <c r="V1" s="31"/>
      <c r="W1" s="31"/>
    </row>
    <row r="2" spans="1:25" ht="16.5" thickBot="1">
      <c r="A2" s="1" t="s">
        <v>4</v>
      </c>
      <c r="B2" s="1" t="s">
        <v>0</v>
      </c>
      <c r="C2" s="1" t="s">
        <v>3</v>
      </c>
      <c r="D2" s="5" t="s">
        <v>2</v>
      </c>
      <c r="E2" s="5" t="s">
        <v>9</v>
      </c>
      <c r="F2" s="1" t="s">
        <v>6</v>
      </c>
      <c r="H2" t="s">
        <v>23</v>
      </c>
      <c r="J2" s="1" t="s">
        <v>4</v>
      </c>
      <c r="K2" s="1" t="s">
        <v>0</v>
      </c>
      <c r="L2" s="1" t="s">
        <v>3</v>
      </c>
      <c r="M2" s="5" t="s">
        <v>2</v>
      </c>
      <c r="N2" s="5" t="s">
        <v>9</v>
      </c>
      <c r="O2" s="1" t="s">
        <v>6</v>
      </c>
      <c r="Q2" t="s">
        <v>24</v>
      </c>
      <c r="R2" s="1" t="s">
        <v>4</v>
      </c>
      <c r="S2" s="1" t="s">
        <v>0</v>
      </c>
      <c r="T2" s="1" t="s">
        <v>3</v>
      </c>
      <c r="U2" s="5" t="s">
        <v>2</v>
      </c>
      <c r="V2" s="5" t="s">
        <v>9</v>
      </c>
      <c r="W2" s="1" t="s">
        <v>6</v>
      </c>
      <c r="Y2" t="s">
        <v>24</v>
      </c>
    </row>
    <row r="3" spans="1:25" ht="16.5" thickBot="1">
      <c r="A3" s="1">
        <v>1</v>
      </c>
      <c r="B3" s="1">
        <v>0</v>
      </c>
      <c r="C3" s="1">
        <v>0</v>
      </c>
      <c r="D3" s="7">
        <f t="shared" ref="D3:D12" si="0">ABS(C3-B3)</f>
        <v>0</v>
      </c>
      <c r="E3" s="7" t="s">
        <v>10</v>
      </c>
      <c r="F3" s="21">
        <f>SUM(D3:D12)/10</f>
        <v>0.39599999999999796</v>
      </c>
      <c r="H3">
        <f>CORREL(B3:B12,C3:C12)</f>
        <v>0.9999552628373799</v>
      </c>
      <c r="J3" s="1">
        <v>1</v>
      </c>
      <c r="K3" s="1">
        <v>0</v>
      </c>
      <c r="L3" s="1">
        <v>0</v>
      </c>
      <c r="M3" s="7">
        <f t="shared" ref="M3:M12" si="1">ABS(L3-K3)</f>
        <v>0</v>
      </c>
      <c r="N3" s="7" t="s">
        <v>10</v>
      </c>
      <c r="O3" s="21">
        <f>SUM(M3:M12)/10</f>
        <v>0.35199999999999909</v>
      </c>
      <c r="Q3">
        <f>CORREL(K3:K12,L3:L12)</f>
        <v>0.9999804403597683</v>
      </c>
      <c r="R3" s="1">
        <v>1</v>
      </c>
      <c r="S3" s="1">
        <v>0</v>
      </c>
      <c r="T3" s="1">
        <v>0</v>
      </c>
      <c r="U3" s="7">
        <f>ABS(T3-S3)</f>
        <v>0</v>
      </c>
      <c r="V3" s="7" t="s">
        <v>10</v>
      </c>
      <c r="W3" s="21">
        <f>SUM(U3:U12)/10</f>
        <v>2.1329999999999982</v>
      </c>
      <c r="Y3">
        <f>CORREL(S3:S12,T3:T12)</f>
        <v>0.99486733952033646</v>
      </c>
    </row>
    <row r="4" spans="1:25" ht="16.5" thickBot="1">
      <c r="A4" s="1">
        <v>2</v>
      </c>
      <c r="B4" s="1">
        <v>8.77</v>
      </c>
      <c r="C4" s="1">
        <v>8.64</v>
      </c>
      <c r="D4" s="7">
        <f t="shared" si="0"/>
        <v>0.12999999999999901</v>
      </c>
      <c r="E4" s="7">
        <f t="shared" ref="E4:E12" si="2">D4/B4</f>
        <v>1.4823261117445726E-2</v>
      </c>
      <c r="F4" s="22"/>
      <c r="J4" s="1">
        <v>2</v>
      </c>
      <c r="K4" s="1">
        <v>10.65</v>
      </c>
      <c r="L4" s="1">
        <v>10.59</v>
      </c>
      <c r="M4" s="7">
        <f t="shared" si="1"/>
        <v>6.0000000000000497E-2</v>
      </c>
      <c r="N4" s="7">
        <f t="shared" ref="N4:N12" si="3">M4/K4</f>
        <v>5.6338028169014547E-3</v>
      </c>
      <c r="O4" s="22"/>
      <c r="R4" s="1">
        <v>2</v>
      </c>
      <c r="S4" s="1">
        <v>11.98</v>
      </c>
      <c r="T4" s="1">
        <v>10.92</v>
      </c>
      <c r="U4" s="7">
        <f>ABS(S4-T4)</f>
        <v>1.0600000000000005</v>
      </c>
      <c r="V4" s="7">
        <f t="shared" ref="V4:V12" si="4">U4/S4</f>
        <v>8.84808013355593E-2</v>
      </c>
      <c r="W4" s="22"/>
    </row>
    <row r="5" spans="1:25" ht="16.5" thickBot="1">
      <c r="A5" s="1">
        <v>3</v>
      </c>
      <c r="B5" s="1">
        <v>22.65</v>
      </c>
      <c r="C5" s="1">
        <v>22.39</v>
      </c>
      <c r="D5" s="7">
        <f t="shared" si="0"/>
        <v>0.25999999999999801</v>
      </c>
      <c r="E5" s="7">
        <f t="shared" si="2"/>
        <v>1.1479028697571657E-2</v>
      </c>
      <c r="F5" s="22"/>
      <c r="J5" s="1">
        <v>3</v>
      </c>
      <c r="K5" s="1">
        <v>22.65</v>
      </c>
      <c r="L5" s="1">
        <v>22.52</v>
      </c>
      <c r="M5" s="7">
        <f t="shared" si="1"/>
        <v>0.12999999999999901</v>
      </c>
      <c r="N5" s="7">
        <f t="shared" si="3"/>
        <v>5.7395143487858286E-3</v>
      </c>
      <c r="O5" s="22"/>
      <c r="R5" s="1">
        <v>3</v>
      </c>
      <c r="S5" s="1">
        <v>21.66</v>
      </c>
      <c r="T5" s="1">
        <v>21</v>
      </c>
      <c r="U5" s="7">
        <f>ABS(T4-S4)</f>
        <v>1.0600000000000005</v>
      </c>
      <c r="V5" s="7">
        <f t="shared" si="4"/>
        <v>4.8938134810711013E-2</v>
      </c>
      <c r="W5" s="22"/>
    </row>
    <row r="6" spans="1:25" ht="16.5" thickBot="1">
      <c r="A6" s="1">
        <v>4</v>
      </c>
      <c r="B6" s="1">
        <v>32.36</v>
      </c>
      <c r="C6" s="1">
        <v>31.76</v>
      </c>
      <c r="D6" s="7">
        <f t="shared" si="0"/>
        <v>0.59999999999999787</v>
      </c>
      <c r="E6" s="7">
        <f t="shared" si="2"/>
        <v>1.8541409147095112E-2</v>
      </c>
      <c r="F6" s="22"/>
      <c r="J6" s="1">
        <v>4</v>
      </c>
      <c r="K6" s="1">
        <v>34.92</v>
      </c>
      <c r="L6" s="1">
        <v>34.71</v>
      </c>
      <c r="M6" s="7">
        <f t="shared" si="1"/>
        <v>0.21000000000000085</v>
      </c>
      <c r="N6" s="7">
        <f t="shared" si="3"/>
        <v>6.0137457044673777E-3</v>
      </c>
      <c r="O6" s="22"/>
      <c r="R6" s="1">
        <v>4</v>
      </c>
      <c r="S6" s="12">
        <v>35.869999999999997</v>
      </c>
      <c r="T6" s="12">
        <v>24.29</v>
      </c>
      <c r="U6" s="7">
        <f>ABS(T5-S5)</f>
        <v>0.66000000000000014</v>
      </c>
      <c r="V6" s="7">
        <f t="shared" si="4"/>
        <v>1.839977697240034E-2</v>
      </c>
      <c r="W6" s="22"/>
    </row>
    <row r="7" spans="1:25" ht="16.5" thickBot="1">
      <c r="A7" s="1">
        <v>5</v>
      </c>
      <c r="B7" s="1">
        <v>41.63</v>
      </c>
      <c r="C7" s="1">
        <v>41.58</v>
      </c>
      <c r="D7" s="7">
        <f t="shared" si="0"/>
        <v>5.0000000000004263E-2</v>
      </c>
      <c r="E7" s="7">
        <f t="shared" si="2"/>
        <v>1.2010569300985889E-3</v>
      </c>
      <c r="F7" s="22"/>
      <c r="J7" s="1">
        <v>5</v>
      </c>
      <c r="K7" s="1">
        <v>41.58</v>
      </c>
      <c r="L7" s="1">
        <v>41.33</v>
      </c>
      <c r="M7" s="7">
        <f t="shared" si="1"/>
        <v>0.25</v>
      </c>
      <c r="N7" s="7">
        <f t="shared" si="3"/>
        <v>6.0125060125060126E-3</v>
      </c>
      <c r="O7" s="22"/>
      <c r="R7" s="1">
        <v>5</v>
      </c>
      <c r="S7" s="1">
        <v>46.12</v>
      </c>
      <c r="T7" s="1">
        <v>43.68</v>
      </c>
      <c r="U7" s="7">
        <f t="shared" ref="U7:U12" si="5">ABS(T7-S7)</f>
        <v>2.4399999999999977</v>
      </c>
      <c r="V7" s="7">
        <f t="shared" si="4"/>
        <v>5.2905464006938373E-2</v>
      </c>
      <c r="W7" s="22"/>
    </row>
    <row r="8" spans="1:25" ht="16.5" thickBot="1">
      <c r="A8" s="1">
        <v>6</v>
      </c>
      <c r="B8" s="1">
        <v>56.35</v>
      </c>
      <c r="C8" s="1">
        <v>56.33</v>
      </c>
      <c r="D8" s="7">
        <f t="shared" si="0"/>
        <v>2.0000000000003126E-2</v>
      </c>
      <c r="E8" s="7">
        <f t="shared" si="2"/>
        <v>3.5492457852711847E-4</v>
      </c>
      <c r="F8" s="22"/>
      <c r="J8" s="1">
        <v>6</v>
      </c>
      <c r="K8" s="1">
        <v>53.26</v>
      </c>
      <c r="L8" s="1">
        <v>52.29</v>
      </c>
      <c r="M8" s="7">
        <f t="shared" si="1"/>
        <v>0.96999999999999886</v>
      </c>
      <c r="N8" s="7">
        <f t="shared" si="3"/>
        <v>1.8212542245587663E-2</v>
      </c>
      <c r="O8" s="22"/>
      <c r="R8" s="1">
        <v>6</v>
      </c>
      <c r="S8" s="1">
        <v>53.68</v>
      </c>
      <c r="T8" s="1">
        <v>50.47</v>
      </c>
      <c r="U8" s="7">
        <f t="shared" si="5"/>
        <v>3.2100000000000009</v>
      </c>
      <c r="V8" s="7">
        <f t="shared" si="4"/>
        <v>5.9798807749627439E-2</v>
      </c>
      <c r="W8" s="22"/>
    </row>
    <row r="9" spans="1:25" ht="16.5" thickBot="1">
      <c r="A9" s="1">
        <v>7</v>
      </c>
      <c r="B9" s="1">
        <v>64.209999999999994</v>
      </c>
      <c r="C9" s="1">
        <v>64.14</v>
      </c>
      <c r="D9" s="7">
        <f t="shared" si="0"/>
        <v>6.9999999999993179E-2</v>
      </c>
      <c r="E9" s="7">
        <f t="shared" si="2"/>
        <v>1.0901728702693222E-3</v>
      </c>
      <c r="F9" s="22"/>
      <c r="J9" s="1">
        <v>7</v>
      </c>
      <c r="K9" s="1">
        <v>65.36</v>
      </c>
      <c r="L9" s="1">
        <v>64.98</v>
      </c>
      <c r="M9" s="7">
        <f t="shared" si="1"/>
        <v>0.37999999999999545</v>
      </c>
      <c r="N9" s="7">
        <f t="shared" si="3"/>
        <v>5.8139534883720236E-3</v>
      </c>
      <c r="O9" s="22"/>
      <c r="R9" s="1">
        <v>7</v>
      </c>
      <c r="S9" s="1">
        <v>64.22</v>
      </c>
      <c r="T9" s="1">
        <v>60.46</v>
      </c>
      <c r="U9" s="7">
        <f t="shared" si="5"/>
        <v>3.759999999999998</v>
      </c>
      <c r="V9" s="7">
        <f t="shared" si="4"/>
        <v>5.8548738710682002E-2</v>
      </c>
      <c r="W9" s="22"/>
    </row>
    <row r="10" spans="1:25" ht="16.5" thickBot="1">
      <c r="A10" s="1">
        <v>8</v>
      </c>
      <c r="B10" s="1">
        <v>72.3</v>
      </c>
      <c r="C10" s="1">
        <v>71.400000000000006</v>
      </c>
      <c r="D10" s="7">
        <f t="shared" si="0"/>
        <v>0.89999999999999147</v>
      </c>
      <c r="E10" s="7">
        <f t="shared" si="2"/>
        <v>1.244813278008287E-2</v>
      </c>
      <c r="F10" s="22"/>
      <c r="J10" s="1">
        <v>8</v>
      </c>
      <c r="K10" s="1">
        <v>79.63</v>
      </c>
      <c r="L10" s="1">
        <v>79.180000000000007</v>
      </c>
      <c r="M10" s="7">
        <f t="shared" si="1"/>
        <v>0.44999999999998863</v>
      </c>
      <c r="N10" s="7">
        <f t="shared" si="3"/>
        <v>5.6511365063416884E-3</v>
      </c>
      <c r="O10" s="22"/>
      <c r="R10" s="1">
        <v>8</v>
      </c>
      <c r="S10" s="1">
        <v>73.33</v>
      </c>
      <c r="T10" s="1">
        <v>69.010000000000005</v>
      </c>
      <c r="U10" s="7">
        <f t="shared" si="5"/>
        <v>4.3199999999999932</v>
      </c>
      <c r="V10" s="7">
        <f t="shared" si="4"/>
        <v>5.8911768716759759E-2</v>
      </c>
      <c r="W10" s="22"/>
    </row>
    <row r="11" spans="1:25" ht="16.5" thickBot="1">
      <c r="A11" s="1">
        <v>9</v>
      </c>
      <c r="B11" s="1">
        <v>85.6</v>
      </c>
      <c r="C11" s="3">
        <v>84.9</v>
      </c>
      <c r="D11" s="7">
        <f t="shared" si="0"/>
        <v>0.69999999999998863</v>
      </c>
      <c r="E11" s="7">
        <f t="shared" si="2"/>
        <v>8.1775700934578113E-3</v>
      </c>
      <c r="F11" s="22"/>
      <c r="J11" s="1">
        <v>9</v>
      </c>
      <c r="K11" s="1">
        <v>89.56</v>
      </c>
      <c r="L11" s="3">
        <v>89.05</v>
      </c>
      <c r="M11" s="7">
        <f t="shared" si="1"/>
        <v>0.51000000000000512</v>
      </c>
      <c r="N11" s="7">
        <f t="shared" si="3"/>
        <v>5.6945064761054608E-3</v>
      </c>
      <c r="O11" s="22"/>
      <c r="R11" s="1">
        <v>9</v>
      </c>
      <c r="S11" s="1">
        <v>86.56</v>
      </c>
      <c r="T11" s="3">
        <v>85.51</v>
      </c>
      <c r="U11" s="7">
        <f t="shared" si="5"/>
        <v>1.0499999999999972</v>
      </c>
      <c r="V11" s="7">
        <f t="shared" si="4"/>
        <v>1.2130314232901999E-2</v>
      </c>
      <c r="W11" s="22"/>
    </row>
    <row r="12" spans="1:25" ht="16.5" thickBot="1">
      <c r="A12" s="1">
        <v>10</v>
      </c>
      <c r="B12" s="1">
        <v>100</v>
      </c>
      <c r="C12" s="1">
        <v>98.77</v>
      </c>
      <c r="D12" s="7">
        <f t="shared" si="0"/>
        <v>1.230000000000004</v>
      </c>
      <c r="E12" s="7">
        <f t="shared" si="2"/>
        <v>1.230000000000004E-2</v>
      </c>
      <c r="F12" s="23"/>
      <c r="J12" s="1">
        <v>10</v>
      </c>
      <c r="K12" s="1">
        <v>100</v>
      </c>
      <c r="L12" s="1">
        <v>99.44</v>
      </c>
      <c r="M12" s="7">
        <f t="shared" si="1"/>
        <v>0.56000000000000227</v>
      </c>
      <c r="N12" s="7">
        <f t="shared" si="3"/>
        <v>5.6000000000000225E-3</v>
      </c>
      <c r="O12" s="23"/>
      <c r="R12" s="1">
        <v>10</v>
      </c>
      <c r="S12" s="1">
        <v>100</v>
      </c>
      <c r="T12" s="1">
        <v>96.23</v>
      </c>
      <c r="U12" s="7">
        <f t="shared" si="5"/>
        <v>3.769999999999996</v>
      </c>
      <c r="V12" s="7">
        <f t="shared" si="4"/>
        <v>3.7699999999999963E-2</v>
      </c>
      <c r="W12" s="23"/>
    </row>
    <row r="43" spans="1:25" ht="15.75" thickBot="1">
      <c r="A43" s="30" t="s">
        <v>42</v>
      </c>
      <c r="B43" s="31"/>
      <c r="C43" s="31"/>
      <c r="D43" s="31"/>
      <c r="E43" s="31"/>
      <c r="F43" s="31"/>
      <c r="J43" s="30" t="s">
        <v>43</v>
      </c>
      <c r="K43" s="31"/>
      <c r="L43" s="31"/>
      <c r="M43" s="31"/>
      <c r="N43" s="31"/>
      <c r="O43" s="31"/>
      <c r="R43" s="30" t="s">
        <v>44</v>
      </c>
      <c r="S43" s="31"/>
      <c r="T43" s="31"/>
      <c r="U43" s="31"/>
      <c r="V43" s="31"/>
      <c r="W43" s="31"/>
    </row>
    <row r="44" spans="1:25" ht="16.5" thickBot="1">
      <c r="A44" s="1" t="s">
        <v>4</v>
      </c>
      <c r="B44" s="1" t="s">
        <v>0</v>
      </c>
      <c r="C44" s="1" t="s">
        <v>3</v>
      </c>
      <c r="D44" s="5" t="s">
        <v>2</v>
      </c>
      <c r="E44" s="5" t="s">
        <v>9</v>
      </c>
      <c r="F44" s="1" t="s">
        <v>6</v>
      </c>
      <c r="H44" t="s">
        <v>24</v>
      </c>
      <c r="J44" s="1" t="s">
        <v>4</v>
      </c>
      <c r="K44" s="1" t="s">
        <v>0</v>
      </c>
      <c r="L44" s="1" t="s">
        <v>3</v>
      </c>
      <c r="M44" s="5" t="s">
        <v>2</v>
      </c>
      <c r="N44" s="5" t="s">
        <v>9</v>
      </c>
      <c r="O44" s="1" t="s">
        <v>6</v>
      </c>
      <c r="Q44" t="s">
        <v>24</v>
      </c>
      <c r="R44" s="1" t="s">
        <v>4</v>
      </c>
      <c r="S44" s="1" t="s">
        <v>0</v>
      </c>
      <c r="T44" s="1" t="s">
        <v>3</v>
      </c>
      <c r="U44" s="5" t="s">
        <v>2</v>
      </c>
      <c r="V44" s="5" t="s">
        <v>9</v>
      </c>
      <c r="W44" s="1" t="s">
        <v>6</v>
      </c>
      <c r="Y44" t="s">
        <v>24</v>
      </c>
    </row>
    <row r="45" spans="1:25" ht="16.5" thickBot="1">
      <c r="A45" s="1">
        <v>1</v>
      </c>
      <c r="B45" s="1">
        <v>0</v>
      </c>
      <c r="C45" s="1">
        <v>0</v>
      </c>
      <c r="D45" s="7">
        <f t="shared" ref="D45:D54" si="6">ABS(C45-B45)</f>
        <v>0</v>
      </c>
      <c r="E45" s="7" t="s">
        <v>10</v>
      </c>
      <c r="F45" s="21">
        <f>SUM(D45:D54)/10</f>
        <v>0.39199999999999874</v>
      </c>
      <c r="H45">
        <f>CORREL(B45:B54,C45:C54)</f>
        <v>0.99987153486630465</v>
      </c>
      <c r="J45" s="1">
        <v>1</v>
      </c>
      <c r="K45" s="1">
        <v>0</v>
      </c>
      <c r="L45" s="1">
        <v>0</v>
      </c>
      <c r="M45" s="7">
        <f t="shared" ref="M45:M54" si="7">ABS(L45-K45)</f>
        <v>0</v>
      </c>
      <c r="N45" s="7" t="s">
        <v>10</v>
      </c>
      <c r="O45" s="21">
        <f>SUM(M45:M54)/10</f>
        <v>0.3950000000000003</v>
      </c>
      <c r="Q45">
        <f>CORREL(K45:K54,L45:L54)</f>
        <v>0.99997159237281452</v>
      </c>
      <c r="R45" s="1">
        <v>1</v>
      </c>
      <c r="S45" s="1">
        <v>0</v>
      </c>
      <c r="T45" s="1">
        <v>0</v>
      </c>
      <c r="U45" s="7">
        <f t="shared" ref="U45:U54" si="8">ABS(T45-S45)</f>
        <v>0</v>
      </c>
      <c r="V45" s="7" t="s">
        <v>10</v>
      </c>
      <c r="W45" s="21">
        <f>SUM(U45:U54)/10</f>
        <v>0.35099999999999942</v>
      </c>
      <c r="Y45">
        <f>CORREL(S45:S54,T45:T54)</f>
        <v>0.99994126702650565</v>
      </c>
    </row>
    <row r="46" spans="1:25" ht="16.5" thickBot="1">
      <c r="A46" s="1">
        <v>2</v>
      </c>
      <c r="B46" s="1">
        <v>13.98</v>
      </c>
      <c r="C46" s="1">
        <v>14.34</v>
      </c>
      <c r="D46" s="7">
        <f>ABS(C46-B46)</f>
        <v>0.35999999999999943</v>
      </c>
      <c r="E46" s="7">
        <f t="shared" ref="E46:E54" si="9">D46/B46</f>
        <v>2.5751072961373349E-2</v>
      </c>
      <c r="F46" s="22"/>
      <c r="J46" s="1">
        <v>2</v>
      </c>
      <c r="K46" s="1">
        <v>14.97</v>
      </c>
      <c r="L46" s="1">
        <v>15.24</v>
      </c>
      <c r="M46" s="7">
        <f t="shared" si="7"/>
        <v>0.26999999999999957</v>
      </c>
      <c r="N46" s="7">
        <f t="shared" ref="N46:N54" si="10">M46/K46</f>
        <v>1.8036072144288547E-2</v>
      </c>
      <c r="O46" s="22"/>
      <c r="R46" s="1">
        <v>2</v>
      </c>
      <c r="S46" s="1">
        <v>13.67</v>
      </c>
      <c r="T46" s="1">
        <v>14.01</v>
      </c>
      <c r="U46" s="7">
        <f t="shared" si="8"/>
        <v>0.33999999999999986</v>
      </c>
      <c r="V46" s="7">
        <f t="shared" ref="V46:V54" si="11">U46/S46</f>
        <v>2.48719824433065E-2</v>
      </c>
      <c r="W46" s="22"/>
    </row>
    <row r="47" spans="1:25" ht="16.5" thickBot="1">
      <c r="A47" s="1">
        <v>3</v>
      </c>
      <c r="B47" s="1">
        <v>25.47</v>
      </c>
      <c r="C47" s="1">
        <v>25.17</v>
      </c>
      <c r="D47" s="7">
        <f t="shared" si="6"/>
        <v>0.29999999999999716</v>
      </c>
      <c r="E47" s="7">
        <f t="shared" si="9"/>
        <v>1.1778563015312021E-2</v>
      </c>
      <c r="F47" s="22"/>
      <c r="J47" s="1">
        <v>3</v>
      </c>
      <c r="K47" s="1">
        <v>26.78</v>
      </c>
      <c r="L47" s="1">
        <v>27.06</v>
      </c>
      <c r="M47" s="7">
        <f t="shared" si="7"/>
        <v>0.27999999999999758</v>
      </c>
      <c r="N47" s="7">
        <f t="shared" si="10"/>
        <v>1.0455563853622016E-2</v>
      </c>
      <c r="O47" s="22"/>
      <c r="R47" s="1">
        <v>3</v>
      </c>
      <c r="S47" s="1">
        <v>22.78</v>
      </c>
      <c r="T47" s="1">
        <v>23.22</v>
      </c>
      <c r="U47" s="7">
        <f t="shared" si="8"/>
        <v>0.43999999999999773</v>
      </c>
      <c r="V47" s="7">
        <f t="shared" si="11"/>
        <v>1.9315188762071892E-2</v>
      </c>
      <c r="W47" s="22"/>
    </row>
    <row r="48" spans="1:25" ht="16.5" thickBot="1">
      <c r="A48" s="1">
        <v>4</v>
      </c>
      <c r="B48" s="1">
        <v>36.54</v>
      </c>
      <c r="C48" s="1">
        <v>36.04</v>
      </c>
      <c r="D48" s="7">
        <f t="shared" si="6"/>
        <v>0.5</v>
      </c>
      <c r="E48" s="7">
        <f t="shared" si="9"/>
        <v>1.3683634373289545E-2</v>
      </c>
      <c r="F48" s="22"/>
      <c r="J48" s="1">
        <v>4</v>
      </c>
      <c r="K48" s="1">
        <v>35.54</v>
      </c>
      <c r="L48" s="1">
        <v>35.36</v>
      </c>
      <c r="M48" s="7">
        <f t="shared" si="7"/>
        <v>0.17999999999999972</v>
      </c>
      <c r="N48" s="7">
        <f t="shared" si="10"/>
        <v>5.0647158131682532E-3</v>
      </c>
      <c r="O48" s="22"/>
      <c r="R48" s="1">
        <v>4</v>
      </c>
      <c r="S48" s="1">
        <v>33.049999999999997</v>
      </c>
      <c r="T48" s="1">
        <v>33.44</v>
      </c>
      <c r="U48" s="7">
        <f t="shared" si="8"/>
        <v>0.39000000000000057</v>
      </c>
      <c r="V48" s="7">
        <f t="shared" si="11"/>
        <v>1.1800302571860835E-2</v>
      </c>
      <c r="W48" s="22"/>
    </row>
    <row r="49" spans="1:23" ht="16.5" thickBot="1">
      <c r="A49" s="1">
        <v>5</v>
      </c>
      <c r="B49" s="1">
        <v>43.13</v>
      </c>
      <c r="C49" s="1">
        <v>43.46</v>
      </c>
      <c r="D49" s="7">
        <f t="shared" si="6"/>
        <v>0.32999999999999829</v>
      </c>
      <c r="E49" s="7">
        <f t="shared" si="9"/>
        <v>7.6512868073266467E-3</v>
      </c>
      <c r="F49" s="22"/>
      <c r="J49" s="1">
        <v>5</v>
      </c>
      <c r="K49" s="1">
        <v>43.86</v>
      </c>
      <c r="L49" s="1">
        <v>43.38</v>
      </c>
      <c r="M49" s="7">
        <f t="shared" si="7"/>
        <v>0.47999999999999687</v>
      </c>
      <c r="N49" s="7">
        <f>M49/K49</f>
        <v>1.0943912448700339E-2</v>
      </c>
      <c r="O49" s="22"/>
      <c r="R49" s="1">
        <v>5</v>
      </c>
      <c r="S49" s="1">
        <v>41.98</v>
      </c>
      <c r="T49" s="1">
        <v>42.65</v>
      </c>
      <c r="U49" s="7">
        <f t="shared" si="8"/>
        <v>0.67000000000000171</v>
      </c>
      <c r="V49" s="7">
        <f t="shared" si="11"/>
        <v>1.595998094330638E-2</v>
      </c>
      <c r="W49" s="22"/>
    </row>
    <row r="50" spans="1:23" ht="16.5" thickBot="1">
      <c r="A50" s="1">
        <v>6</v>
      </c>
      <c r="B50" s="11">
        <v>51.65</v>
      </c>
      <c r="C50" s="1">
        <v>51.3</v>
      </c>
      <c r="D50" s="7">
        <f>ABS(B50-C50)</f>
        <v>0.35000000000000142</v>
      </c>
      <c r="E50" s="7">
        <f>D50/B50</f>
        <v>6.7763794772507536E-3</v>
      </c>
      <c r="F50" s="22"/>
      <c r="J50" s="1">
        <v>6</v>
      </c>
      <c r="K50" s="1">
        <v>53.47</v>
      </c>
      <c r="L50" s="1">
        <v>53</v>
      </c>
      <c r="M50" s="7">
        <f t="shared" si="7"/>
        <v>0.46999999999999886</v>
      </c>
      <c r="N50" s="7">
        <f>M50/K50</f>
        <v>8.7899756873012699E-3</v>
      </c>
      <c r="O50" s="22"/>
      <c r="R50" s="1">
        <v>6</v>
      </c>
      <c r="S50" s="1">
        <v>53.76</v>
      </c>
      <c r="T50" s="1">
        <v>53.25</v>
      </c>
      <c r="U50" s="7">
        <f t="shared" si="8"/>
        <v>0.50999999999999801</v>
      </c>
      <c r="V50" s="7">
        <f t="shared" si="11"/>
        <v>9.4866071428571057E-3</v>
      </c>
      <c r="W50" s="22"/>
    </row>
    <row r="51" spans="1:23" ht="16.5" thickBot="1">
      <c r="A51" s="1">
        <v>7</v>
      </c>
      <c r="B51" s="1">
        <v>61.39</v>
      </c>
      <c r="C51" s="1">
        <v>61.18</v>
      </c>
      <c r="D51" s="7">
        <f t="shared" si="6"/>
        <v>0.21000000000000085</v>
      </c>
      <c r="E51" s="7">
        <f>D51/B51</f>
        <v>3.4207525655644382E-3</v>
      </c>
      <c r="F51" s="22"/>
      <c r="J51" s="1">
        <v>7</v>
      </c>
      <c r="K51" s="1">
        <v>64.7</v>
      </c>
      <c r="L51" s="1">
        <v>64</v>
      </c>
      <c r="M51" s="7">
        <f t="shared" si="7"/>
        <v>0.70000000000000284</v>
      </c>
      <c r="N51" s="7">
        <f>M51/K51</f>
        <v>1.0819165378670831E-2</v>
      </c>
      <c r="O51" s="22"/>
      <c r="R51" s="1">
        <v>7</v>
      </c>
      <c r="S51" s="1">
        <v>68.37</v>
      </c>
      <c r="T51" s="1">
        <v>68.05</v>
      </c>
      <c r="U51" s="7">
        <f t="shared" si="8"/>
        <v>0.32000000000000739</v>
      </c>
      <c r="V51" s="7">
        <f t="shared" si="11"/>
        <v>4.6804153868656917E-3</v>
      </c>
      <c r="W51" s="22"/>
    </row>
    <row r="52" spans="1:23" ht="16.5" thickBot="1">
      <c r="A52" s="1">
        <v>8</v>
      </c>
      <c r="B52" s="1">
        <v>71.3</v>
      </c>
      <c r="C52" s="1">
        <v>71.06</v>
      </c>
      <c r="D52" s="7">
        <f t="shared" si="6"/>
        <v>0.23999999999999488</v>
      </c>
      <c r="E52" s="7">
        <f t="shared" si="9"/>
        <v>3.3660589060307837E-3</v>
      </c>
      <c r="F52" s="22"/>
      <c r="J52" s="1">
        <v>8</v>
      </c>
      <c r="K52" s="1">
        <v>76.27</v>
      </c>
      <c r="L52" s="1">
        <v>76.069999999999993</v>
      </c>
      <c r="M52" s="7">
        <f t="shared" si="7"/>
        <v>0.20000000000000284</v>
      </c>
      <c r="N52" s="7">
        <f t="shared" si="10"/>
        <v>2.6222630129802394E-3</v>
      </c>
      <c r="O52" s="22"/>
      <c r="R52" s="1">
        <v>8</v>
      </c>
      <c r="S52" s="1">
        <v>73.97</v>
      </c>
      <c r="T52" s="1">
        <v>74.28</v>
      </c>
      <c r="U52" s="7">
        <f t="shared" si="8"/>
        <v>0.31000000000000227</v>
      </c>
      <c r="V52" s="7">
        <f t="shared" si="11"/>
        <v>4.1908881979181058E-3</v>
      </c>
      <c r="W52" s="22"/>
    </row>
    <row r="53" spans="1:23" ht="16.5" thickBot="1">
      <c r="A53" s="1">
        <v>9</v>
      </c>
      <c r="B53" s="1">
        <v>82.94</v>
      </c>
      <c r="C53" s="3">
        <v>83.86</v>
      </c>
      <c r="D53" s="7">
        <f t="shared" si="6"/>
        <v>0.92000000000000171</v>
      </c>
      <c r="E53" s="7">
        <f t="shared" si="9"/>
        <v>1.1092355919942148E-2</v>
      </c>
      <c r="F53" s="22"/>
      <c r="J53" s="1">
        <v>9</v>
      </c>
      <c r="K53" s="1">
        <v>87.54</v>
      </c>
      <c r="L53" s="3">
        <v>86.85</v>
      </c>
      <c r="M53" s="7">
        <f t="shared" si="7"/>
        <v>0.69000000000001194</v>
      </c>
      <c r="N53" s="7">
        <f t="shared" si="10"/>
        <v>7.8821110349555842E-3</v>
      </c>
      <c r="O53" s="22"/>
      <c r="R53" s="1">
        <v>9</v>
      </c>
      <c r="S53" s="1">
        <v>88.54</v>
      </c>
      <c r="T53" s="3">
        <v>88.18</v>
      </c>
      <c r="U53" s="7">
        <f t="shared" si="8"/>
        <v>0.35999999999999943</v>
      </c>
      <c r="V53" s="7">
        <f t="shared" si="11"/>
        <v>4.0659588886378974E-3</v>
      </c>
      <c r="W53" s="22"/>
    </row>
    <row r="54" spans="1:23" ht="16.5" thickBot="1">
      <c r="A54" s="1">
        <v>10</v>
      </c>
      <c r="B54" s="1">
        <v>93.5</v>
      </c>
      <c r="C54" s="1">
        <v>92.79</v>
      </c>
      <c r="D54" s="7">
        <f t="shared" si="6"/>
        <v>0.70999999999999375</v>
      </c>
      <c r="E54" s="7">
        <f t="shared" si="9"/>
        <v>7.5935828877004676E-3</v>
      </c>
      <c r="F54" s="23"/>
      <c r="J54" s="1">
        <v>10</v>
      </c>
      <c r="K54" s="1">
        <v>92.6</v>
      </c>
      <c r="L54" s="1">
        <v>91.92</v>
      </c>
      <c r="M54" s="7">
        <f t="shared" si="7"/>
        <v>0.67999999999999261</v>
      </c>
      <c r="N54" s="7">
        <f t="shared" si="10"/>
        <v>7.3434125269977611E-3</v>
      </c>
      <c r="O54" s="23"/>
      <c r="R54" s="1">
        <v>10</v>
      </c>
      <c r="S54" s="1">
        <v>97.57</v>
      </c>
      <c r="T54" s="1">
        <v>97.4</v>
      </c>
      <c r="U54" s="7">
        <f t="shared" si="8"/>
        <v>0.16999999999998749</v>
      </c>
      <c r="V54" s="7">
        <f t="shared" si="11"/>
        <v>1.7423388336577587E-3</v>
      </c>
      <c r="W54" s="23"/>
    </row>
    <row r="82" spans="1:25" ht="15.75" thickBot="1">
      <c r="A82" s="30" t="s">
        <v>45</v>
      </c>
      <c r="B82" s="31"/>
      <c r="C82" s="31"/>
      <c r="D82" s="31"/>
      <c r="E82" s="31"/>
      <c r="F82" s="31"/>
      <c r="J82" s="30" t="s">
        <v>46</v>
      </c>
      <c r="K82" s="31"/>
      <c r="L82" s="31"/>
      <c r="M82" s="31"/>
      <c r="N82" s="31"/>
      <c r="O82" s="31"/>
      <c r="R82" s="30" t="s">
        <v>47</v>
      </c>
      <c r="S82" s="31"/>
      <c r="T82" s="31"/>
      <c r="U82" s="31"/>
      <c r="V82" s="31"/>
      <c r="W82" s="31"/>
    </row>
    <row r="83" spans="1:25" ht="16.5" thickBot="1">
      <c r="A83" s="1" t="s">
        <v>4</v>
      </c>
      <c r="B83" s="1" t="s">
        <v>0</v>
      </c>
      <c r="C83" s="1" t="s">
        <v>3</v>
      </c>
      <c r="D83" s="5" t="s">
        <v>2</v>
      </c>
      <c r="E83" s="5" t="s">
        <v>9</v>
      </c>
      <c r="F83" s="1" t="s">
        <v>6</v>
      </c>
      <c r="H83" t="s">
        <v>23</v>
      </c>
      <c r="J83" s="1" t="s">
        <v>4</v>
      </c>
      <c r="K83" s="1" t="s">
        <v>0</v>
      </c>
      <c r="L83" s="1" t="s">
        <v>3</v>
      </c>
      <c r="M83" s="5" t="s">
        <v>2</v>
      </c>
      <c r="N83" s="5" t="s">
        <v>9</v>
      </c>
      <c r="O83" s="1" t="s">
        <v>6</v>
      </c>
      <c r="Q83" t="s">
        <v>23</v>
      </c>
      <c r="R83" s="1" t="s">
        <v>4</v>
      </c>
      <c r="S83" s="1" t="s">
        <v>0</v>
      </c>
      <c r="T83" s="1" t="s">
        <v>3</v>
      </c>
      <c r="U83" s="5" t="s">
        <v>2</v>
      </c>
      <c r="V83" s="5" t="s">
        <v>9</v>
      </c>
      <c r="W83" s="1" t="s">
        <v>6</v>
      </c>
      <c r="Y83" t="s">
        <v>23</v>
      </c>
    </row>
    <row r="84" spans="1:25" ht="16.5" thickBot="1">
      <c r="A84" s="1">
        <v>1</v>
      </c>
      <c r="B84" s="1">
        <v>0</v>
      </c>
      <c r="C84" s="1">
        <v>0</v>
      </c>
      <c r="D84" s="7">
        <f t="shared" ref="D84" si="12">ABS(C84-B84)</f>
        <v>0</v>
      </c>
      <c r="E84" s="7" t="s">
        <v>10</v>
      </c>
      <c r="F84" s="21">
        <f>SUM(D84:D93)/10</f>
        <v>0.40600000000000058</v>
      </c>
      <c r="H84">
        <f>CORREL(B84:B93,C84:C93)</f>
        <v>0.99988709180420932</v>
      </c>
      <c r="J84" s="1">
        <v>1</v>
      </c>
      <c r="K84" s="1">
        <v>0</v>
      </c>
      <c r="L84" s="1">
        <v>0</v>
      </c>
      <c r="M84" s="7">
        <f t="shared" ref="M84:M93" si="13">ABS(L84-K84)</f>
        <v>0</v>
      </c>
      <c r="N84" s="7" t="s">
        <v>10</v>
      </c>
      <c r="O84" s="21">
        <f>SUM(M84:M93)/10</f>
        <v>0.38599999999999801</v>
      </c>
      <c r="Q84">
        <f>CORREL(K84:K93,L84:L93)</f>
        <v>0.99990045463003496</v>
      </c>
      <c r="R84" s="1">
        <v>1</v>
      </c>
      <c r="S84" s="1">
        <v>0</v>
      </c>
      <c r="T84" s="1">
        <v>0</v>
      </c>
      <c r="U84" s="7">
        <f t="shared" ref="U84:U93" si="14">ABS(T84-S84)</f>
        <v>0</v>
      </c>
      <c r="V84" s="7" t="s">
        <v>10</v>
      </c>
      <c r="W84" s="21">
        <f>SUM(U84:U93)/10</f>
        <v>0.40399999999999936</v>
      </c>
      <c r="Y84">
        <f>CORREL(S84:S93,T84:T93)</f>
        <v>0.99997913460740195</v>
      </c>
    </row>
    <row r="85" spans="1:25" ht="16.5" thickBot="1">
      <c r="A85" s="1">
        <v>2</v>
      </c>
      <c r="B85" s="1">
        <v>17.54</v>
      </c>
      <c r="C85" s="1">
        <v>17.100000000000001</v>
      </c>
      <c r="D85" s="7">
        <f>ABS(C85-B85)</f>
        <v>0.43999999999999773</v>
      </c>
      <c r="E85" s="7">
        <f t="shared" ref="E85:E87" si="15">D85/B85</f>
        <v>2.5085518814138983E-2</v>
      </c>
      <c r="F85" s="22"/>
      <c r="J85" s="1">
        <v>2</v>
      </c>
      <c r="K85" s="1">
        <v>16.14</v>
      </c>
      <c r="L85" s="1">
        <v>15.56</v>
      </c>
      <c r="M85" s="7">
        <f t="shared" si="13"/>
        <v>0.58000000000000007</v>
      </c>
      <c r="N85" s="7">
        <f t="shared" ref="N85:N93" si="16">M85/K85</f>
        <v>3.5935563816604711E-2</v>
      </c>
      <c r="O85" s="22"/>
      <c r="R85" s="1">
        <v>2</v>
      </c>
      <c r="S85" s="1">
        <v>11.32</v>
      </c>
      <c r="T85" s="1">
        <v>11.81</v>
      </c>
      <c r="U85" s="7">
        <f t="shared" si="14"/>
        <v>0.49000000000000021</v>
      </c>
      <c r="V85" s="7">
        <f t="shared" ref="V85:V93" si="17">U85/S85</f>
        <v>4.3286219081272101E-2</v>
      </c>
      <c r="W85" s="22"/>
    </row>
    <row r="86" spans="1:25" ht="16.5" thickBot="1">
      <c r="A86" s="1">
        <v>3</v>
      </c>
      <c r="B86" s="1">
        <v>26.11</v>
      </c>
      <c r="C86" s="1">
        <v>25.84</v>
      </c>
      <c r="D86" s="7">
        <f t="shared" ref="D86:D88" si="18">ABS(C86-B86)</f>
        <v>0.26999999999999957</v>
      </c>
      <c r="E86" s="7">
        <f t="shared" si="15"/>
        <v>1.034086556874759E-2</v>
      </c>
      <c r="F86" s="22"/>
      <c r="J86" s="1">
        <v>3</v>
      </c>
      <c r="K86" s="1">
        <v>24.87</v>
      </c>
      <c r="L86" s="1">
        <v>25.64</v>
      </c>
      <c r="M86" s="7">
        <f t="shared" si="13"/>
        <v>0.76999999999999957</v>
      </c>
      <c r="N86" s="7">
        <f t="shared" si="16"/>
        <v>3.0960997185363874E-2</v>
      </c>
      <c r="O86" s="22"/>
      <c r="R86" s="1">
        <v>3</v>
      </c>
      <c r="S86" s="1">
        <v>22.12</v>
      </c>
      <c r="T86" s="1">
        <v>22.83</v>
      </c>
      <c r="U86" s="7">
        <f t="shared" si="14"/>
        <v>0.7099999999999973</v>
      </c>
      <c r="V86" s="7">
        <f t="shared" si="17"/>
        <v>3.2097649186256655E-2</v>
      </c>
      <c r="W86" s="22"/>
    </row>
    <row r="87" spans="1:25" ht="16.5" thickBot="1">
      <c r="A87" s="1">
        <v>4</v>
      </c>
      <c r="B87" s="1">
        <v>31.42</v>
      </c>
      <c r="C87" s="1">
        <v>30.83</v>
      </c>
      <c r="D87" s="7">
        <f t="shared" si="18"/>
        <v>0.59000000000000341</v>
      </c>
      <c r="E87" s="7">
        <f t="shared" si="15"/>
        <v>1.8777848504137599E-2</v>
      </c>
      <c r="F87" s="22"/>
      <c r="J87" s="1">
        <v>4</v>
      </c>
      <c r="K87" s="1">
        <v>31.04</v>
      </c>
      <c r="L87" s="1">
        <v>31.48</v>
      </c>
      <c r="M87" s="7">
        <f t="shared" si="13"/>
        <v>0.44000000000000128</v>
      </c>
      <c r="N87" s="7">
        <f>M87/K87</f>
        <v>1.4175257731958804E-2</v>
      </c>
      <c r="O87" s="22"/>
      <c r="R87" s="1">
        <v>4</v>
      </c>
      <c r="S87" s="1">
        <v>31.67</v>
      </c>
      <c r="T87" s="1">
        <v>32.06</v>
      </c>
      <c r="U87" s="7">
        <f t="shared" si="14"/>
        <v>0.39000000000000057</v>
      </c>
      <c r="V87" s="7">
        <f t="shared" si="17"/>
        <v>1.2314493211240939E-2</v>
      </c>
      <c r="W87" s="22"/>
    </row>
    <row r="88" spans="1:25" ht="16.5" thickBot="1">
      <c r="A88" s="1">
        <v>5</v>
      </c>
      <c r="B88" s="1">
        <v>45.76</v>
      </c>
      <c r="C88" s="1">
        <v>45.48</v>
      </c>
      <c r="D88" s="7">
        <f t="shared" si="18"/>
        <v>0.28000000000000114</v>
      </c>
      <c r="E88" s="7">
        <f>D88/B88</f>
        <v>6.1188811188811441E-3</v>
      </c>
      <c r="F88" s="22"/>
      <c r="J88" s="1">
        <v>5</v>
      </c>
      <c r="K88" s="1">
        <v>42.88</v>
      </c>
      <c r="L88" s="1">
        <v>43.05</v>
      </c>
      <c r="M88" s="7">
        <f t="shared" si="13"/>
        <v>0.1699999999999946</v>
      </c>
      <c r="N88" s="7">
        <f>M88/K88</f>
        <v>3.9645522388058437E-3</v>
      </c>
      <c r="O88" s="22"/>
      <c r="R88" s="1">
        <v>5</v>
      </c>
      <c r="S88" s="1">
        <v>42.96</v>
      </c>
      <c r="T88" s="1">
        <v>43.51</v>
      </c>
      <c r="U88" s="7">
        <f t="shared" si="14"/>
        <v>0.54999999999999716</v>
      </c>
      <c r="V88" s="7">
        <f t="shared" si="17"/>
        <v>1.2802607076350026E-2</v>
      </c>
      <c r="W88" s="22"/>
    </row>
    <row r="89" spans="1:25" ht="16.5" thickBot="1">
      <c r="A89" s="1">
        <v>6</v>
      </c>
      <c r="B89" s="11">
        <v>50.87</v>
      </c>
      <c r="C89" s="1">
        <v>51.62</v>
      </c>
      <c r="D89" s="7">
        <f>ABS(B89-C89)</f>
        <v>0.75</v>
      </c>
      <c r="E89" s="7">
        <f>D89/B89</f>
        <v>1.4743463731079222E-2</v>
      </c>
      <c r="F89" s="22"/>
      <c r="J89" s="1">
        <v>6</v>
      </c>
      <c r="K89" s="1">
        <v>50.22</v>
      </c>
      <c r="L89" s="1">
        <v>50.35</v>
      </c>
      <c r="M89" s="7">
        <f t="shared" si="13"/>
        <v>0.13000000000000256</v>
      </c>
      <c r="N89" s="7">
        <f>M89/K89</f>
        <v>2.5886101154918868E-3</v>
      </c>
      <c r="O89" s="22"/>
      <c r="R89" s="1">
        <v>6</v>
      </c>
      <c r="S89" s="1">
        <v>54.68</v>
      </c>
      <c r="T89" s="1">
        <v>55.16</v>
      </c>
      <c r="U89" s="7">
        <f t="shared" si="14"/>
        <v>0.47999999999999687</v>
      </c>
      <c r="V89" s="7">
        <f t="shared" si="17"/>
        <v>8.7783467446963578E-3</v>
      </c>
      <c r="W89" s="22"/>
    </row>
    <row r="90" spans="1:25" ht="16.5" thickBot="1">
      <c r="A90" s="1">
        <v>7</v>
      </c>
      <c r="B90" s="1">
        <v>61.79</v>
      </c>
      <c r="C90" s="1">
        <v>62.29</v>
      </c>
      <c r="D90" s="7">
        <f t="shared" ref="D90:D93" si="19">ABS(C90-B90)</f>
        <v>0.5</v>
      </c>
      <c r="E90" s="7">
        <f t="shared" ref="E90:E93" si="20">D90/B90</f>
        <v>8.0919242595889306E-3</v>
      </c>
      <c r="F90" s="22"/>
      <c r="J90" s="1">
        <v>7</v>
      </c>
      <c r="K90" s="1">
        <v>66.89</v>
      </c>
      <c r="L90" s="1">
        <v>67.069999999999993</v>
      </c>
      <c r="M90" s="7">
        <f t="shared" si="13"/>
        <v>0.17999999999999261</v>
      </c>
      <c r="N90" s="7">
        <f>M90/K90</f>
        <v>2.6909851995812919E-3</v>
      </c>
      <c r="O90" s="22"/>
      <c r="R90" s="1">
        <v>7</v>
      </c>
      <c r="S90" s="1">
        <v>65.790000000000006</v>
      </c>
      <c r="T90" s="1">
        <v>66.02</v>
      </c>
      <c r="U90" s="7">
        <f t="shared" si="14"/>
        <v>0.22999999999998977</v>
      </c>
      <c r="V90" s="7">
        <f t="shared" si="17"/>
        <v>3.4959720322235862E-3</v>
      </c>
      <c r="W90" s="22"/>
    </row>
    <row r="91" spans="1:25" ht="16.5" thickBot="1">
      <c r="A91" s="1">
        <v>8</v>
      </c>
      <c r="B91" s="1">
        <v>71.03</v>
      </c>
      <c r="C91" s="1">
        <v>70.41</v>
      </c>
      <c r="D91" s="7">
        <f t="shared" si="19"/>
        <v>0.62000000000000455</v>
      </c>
      <c r="E91" s="7">
        <f t="shared" si="20"/>
        <v>8.7287061804871818E-3</v>
      </c>
      <c r="F91" s="22"/>
      <c r="J91" s="1">
        <v>8</v>
      </c>
      <c r="K91" s="1">
        <v>77.23</v>
      </c>
      <c r="L91" s="1">
        <v>77.739999999999995</v>
      </c>
      <c r="M91" s="7">
        <f t="shared" si="13"/>
        <v>0.50999999999999091</v>
      </c>
      <c r="N91" s="7">
        <f t="shared" si="16"/>
        <v>6.6036514307910256E-3</v>
      </c>
      <c r="O91" s="22"/>
      <c r="R91" s="1">
        <v>8</v>
      </c>
      <c r="S91" s="1">
        <v>73.33</v>
      </c>
      <c r="T91" s="1">
        <v>73.92</v>
      </c>
      <c r="U91" s="7">
        <f t="shared" si="14"/>
        <v>0.59000000000000341</v>
      </c>
      <c r="V91" s="7">
        <f t="shared" si="17"/>
        <v>8.0458202645575273E-3</v>
      </c>
      <c r="W91" s="22"/>
    </row>
    <row r="92" spans="1:25" ht="16.5" thickBot="1">
      <c r="A92" s="1">
        <v>9</v>
      </c>
      <c r="B92" s="1">
        <v>82.22</v>
      </c>
      <c r="C92" s="3">
        <v>82.74</v>
      </c>
      <c r="D92" s="7">
        <f t="shared" si="19"/>
        <v>0.51999999999999602</v>
      </c>
      <c r="E92" s="7">
        <f t="shared" si="20"/>
        <v>6.3244952566285095E-3</v>
      </c>
      <c r="F92" s="22"/>
      <c r="J92" s="1">
        <v>9</v>
      </c>
      <c r="K92" s="1">
        <v>81.760000000000005</v>
      </c>
      <c r="L92" s="3">
        <v>82.34</v>
      </c>
      <c r="M92" s="7">
        <f t="shared" si="13"/>
        <v>0.57999999999999829</v>
      </c>
      <c r="N92" s="7">
        <f t="shared" si="16"/>
        <v>7.0939334637964563E-3</v>
      </c>
      <c r="O92" s="22"/>
      <c r="R92" s="1">
        <v>9</v>
      </c>
      <c r="S92" s="1">
        <v>84.21</v>
      </c>
      <c r="T92" s="3">
        <v>84.45</v>
      </c>
      <c r="U92" s="7">
        <f t="shared" si="14"/>
        <v>0.24000000000000909</v>
      </c>
      <c r="V92" s="7">
        <f t="shared" si="17"/>
        <v>2.8500178126114372E-3</v>
      </c>
      <c r="W92" s="22"/>
    </row>
    <row r="93" spans="1:25" ht="16.5" thickBot="1">
      <c r="A93" s="1">
        <v>10</v>
      </c>
      <c r="B93" s="1">
        <v>96.94</v>
      </c>
      <c r="C93" s="1">
        <v>97.03</v>
      </c>
      <c r="D93" s="7">
        <f t="shared" si="19"/>
        <v>9.0000000000003411E-2</v>
      </c>
      <c r="E93" s="7">
        <f t="shared" si="20"/>
        <v>9.2840932535592541E-4</v>
      </c>
      <c r="F93" s="23"/>
      <c r="J93" s="1">
        <v>10</v>
      </c>
      <c r="K93" s="1">
        <v>95.8</v>
      </c>
      <c r="L93" s="1">
        <v>95.3</v>
      </c>
      <c r="M93" s="7">
        <f t="shared" si="13"/>
        <v>0.5</v>
      </c>
      <c r="N93" s="7">
        <f t="shared" si="16"/>
        <v>5.2192066805845511E-3</v>
      </c>
      <c r="O93" s="23"/>
      <c r="R93" s="1">
        <v>10</v>
      </c>
      <c r="S93" s="1">
        <v>95.89</v>
      </c>
      <c r="T93" s="1">
        <v>96.25</v>
      </c>
      <c r="U93" s="7">
        <f t="shared" si="14"/>
        <v>0.35999999999999943</v>
      </c>
      <c r="V93" s="7">
        <f t="shared" si="17"/>
        <v>3.7543018041505832E-3</v>
      </c>
      <c r="W93" s="23"/>
    </row>
    <row r="121" spans="1:25" ht="15.75" thickBot="1">
      <c r="A121" s="30" t="s">
        <v>48</v>
      </c>
      <c r="B121" s="31"/>
      <c r="C121" s="31"/>
      <c r="D121" s="31"/>
      <c r="E121" s="31"/>
      <c r="F121" s="31"/>
      <c r="J121" s="30" t="s">
        <v>49</v>
      </c>
      <c r="K121" s="31"/>
      <c r="L121" s="31"/>
      <c r="M121" s="31"/>
      <c r="N121" s="31"/>
      <c r="O121" s="31"/>
      <c r="R121" s="30" t="s">
        <v>50</v>
      </c>
      <c r="S121" s="31"/>
      <c r="T121" s="31"/>
      <c r="U121" s="31"/>
      <c r="V121" s="31"/>
      <c r="W121" s="31"/>
    </row>
    <row r="122" spans="1:25" ht="16.5" thickBot="1">
      <c r="A122" s="1" t="s">
        <v>4</v>
      </c>
      <c r="B122" s="1" t="s">
        <v>0</v>
      </c>
      <c r="C122" s="1" t="s">
        <v>3</v>
      </c>
      <c r="D122" s="5" t="s">
        <v>2</v>
      </c>
      <c r="E122" s="5" t="s">
        <v>9</v>
      </c>
      <c r="F122" s="1" t="s">
        <v>6</v>
      </c>
      <c r="H122" t="s">
        <v>51</v>
      </c>
      <c r="J122" s="1" t="s">
        <v>4</v>
      </c>
      <c r="K122" s="1" t="s">
        <v>0</v>
      </c>
      <c r="L122" s="1" t="s">
        <v>3</v>
      </c>
      <c r="M122" s="5" t="s">
        <v>2</v>
      </c>
      <c r="N122" s="5" t="s">
        <v>9</v>
      </c>
      <c r="O122" s="1" t="s">
        <v>6</v>
      </c>
      <c r="Q122" t="s">
        <v>51</v>
      </c>
      <c r="R122" s="1" t="s">
        <v>4</v>
      </c>
      <c r="S122" s="1" t="s">
        <v>0</v>
      </c>
      <c r="T122" s="1" t="s">
        <v>3</v>
      </c>
      <c r="U122" s="5" t="s">
        <v>2</v>
      </c>
      <c r="V122" s="5" t="s">
        <v>9</v>
      </c>
      <c r="W122" s="1" t="s">
        <v>6</v>
      </c>
      <c r="Y122" t="s">
        <v>51</v>
      </c>
    </row>
    <row r="123" spans="1:25" ht="16.5" thickBot="1">
      <c r="A123" s="1">
        <v>1</v>
      </c>
      <c r="B123" s="1">
        <v>0</v>
      </c>
      <c r="C123" s="1">
        <v>0</v>
      </c>
      <c r="D123" s="7">
        <f t="shared" ref="D123" si="21">ABS(C123-B123)</f>
        <v>0</v>
      </c>
      <c r="E123" s="7" t="s">
        <v>10</v>
      </c>
      <c r="F123" s="21">
        <f>SUM(D123:D132)/10</f>
        <v>1.3530000000000009</v>
      </c>
      <c r="H123">
        <f>CORREL(B123:B132,C123:C132)</f>
        <v>0.9997265220003364</v>
      </c>
      <c r="J123" s="1">
        <v>1</v>
      </c>
      <c r="K123" s="1">
        <v>0</v>
      </c>
      <c r="L123" s="1">
        <v>0</v>
      </c>
      <c r="M123" s="7">
        <f t="shared" ref="M123:M132" si="22">ABS(L123-K123)</f>
        <v>0</v>
      </c>
      <c r="N123" s="7" t="s">
        <v>10</v>
      </c>
      <c r="O123" s="21">
        <f>SUM(M123:M132)/10</f>
        <v>1.2560000000000018</v>
      </c>
      <c r="Q123">
        <f>CORREL(K123:K132,L123:L132)</f>
        <v>0.99966552867895897</v>
      </c>
      <c r="R123" s="1">
        <v>1</v>
      </c>
      <c r="S123" s="1">
        <v>0</v>
      </c>
      <c r="T123" s="1">
        <v>0</v>
      </c>
      <c r="U123" s="7">
        <f t="shared" ref="U123:U132" si="23">ABS(T123-S123)</f>
        <v>0</v>
      </c>
      <c r="V123" s="7" t="s">
        <v>10</v>
      </c>
      <c r="W123" s="21">
        <f>SUM(U123:U132)/10</f>
        <v>1.0680000000000007</v>
      </c>
      <c r="Y123">
        <f>CORREL(S123:S132,T123:T132)</f>
        <v>0.99960298327011743</v>
      </c>
    </row>
    <row r="124" spans="1:25" ht="16.5" thickBot="1">
      <c r="A124" s="1">
        <v>2</v>
      </c>
      <c r="B124" s="1">
        <v>14.31</v>
      </c>
      <c r="C124" s="1">
        <v>15.22</v>
      </c>
      <c r="D124" s="7">
        <f>ABS(C124-B124)</f>
        <v>0.91000000000000014</v>
      </c>
      <c r="E124" s="7">
        <f t="shared" ref="E124:E126" si="24">D124/B124</f>
        <v>6.3591893780573033E-2</v>
      </c>
      <c r="F124" s="22"/>
      <c r="J124" s="1">
        <v>2</v>
      </c>
      <c r="K124" s="1">
        <v>11.04</v>
      </c>
      <c r="L124" s="1">
        <v>11.56</v>
      </c>
      <c r="M124" s="7">
        <f t="shared" si="22"/>
        <v>0.52000000000000135</v>
      </c>
      <c r="N124" s="7">
        <f t="shared" ref="N124:N125" si="25">M124/K124</f>
        <v>4.7101449275362445E-2</v>
      </c>
      <c r="O124" s="22"/>
      <c r="R124" s="1">
        <v>2</v>
      </c>
      <c r="S124" s="1">
        <v>12.94</v>
      </c>
      <c r="T124" s="1">
        <v>13.03</v>
      </c>
      <c r="U124" s="7">
        <f t="shared" si="23"/>
        <v>8.9999999999999858E-2</v>
      </c>
      <c r="V124" s="7">
        <f t="shared" ref="V124:V132" si="26">U124/S124</f>
        <v>6.9551777434312106E-3</v>
      </c>
      <c r="W124" s="22"/>
    </row>
    <row r="125" spans="1:25" ht="16.5" thickBot="1">
      <c r="A125" s="1">
        <v>3</v>
      </c>
      <c r="B125" s="1">
        <v>24.4</v>
      </c>
      <c r="C125" s="1">
        <v>25.09</v>
      </c>
      <c r="D125" s="7">
        <f t="shared" ref="D125:D127" si="27">ABS(C125-B125)</f>
        <v>0.69000000000000128</v>
      </c>
      <c r="E125" s="7">
        <f t="shared" si="24"/>
        <v>2.8278688524590218E-2</v>
      </c>
      <c r="F125" s="22"/>
      <c r="J125" s="1">
        <v>3</v>
      </c>
      <c r="K125" s="1">
        <v>26.13</v>
      </c>
      <c r="L125" s="1">
        <v>27.21</v>
      </c>
      <c r="M125" s="7">
        <f t="shared" si="22"/>
        <v>1.0800000000000018</v>
      </c>
      <c r="N125" s="7">
        <f t="shared" si="25"/>
        <v>4.1331802525832448E-2</v>
      </c>
      <c r="O125" s="22"/>
      <c r="R125" s="1">
        <v>3</v>
      </c>
      <c r="S125" s="1">
        <v>23.56</v>
      </c>
      <c r="T125" s="1">
        <v>25.72</v>
      </c>
      <c r="U125" s="7">
        <f t="shared" si="23"/>
        <v>2.16</v>
      </c>
      <c r="V125" s="7">
        <f t="shared" si="26"/>
        <v>9.1680814940577254E-2</v>
      </c>
      <c r="W125" s="22"/>
    </row>
    <row r="126" spans="1:25" ht="16.5" thickBot="1">
      <c r="A126" s="1">
        <v>4</v>
      </c>
      <c r="B126" s="1">
        <v>34.11</v>
      </c>
      <c r="C126" s="1">
        <v>36.380000000000003</v>
      </c>
      <c r="D126" s="7">
        <f t="shared" si="27"/>
        <v>2.2700000000000031</v>
      </c>
      <c r="E126" s="7">
        <f t="shared" si="24"/>
        <v>6.6549399003224957E-2</v>
      </c>
      <c r="F126" s="22"/>
      <c r="J126" s="1">
        <v>4</v>
      </c>
      <c r="K126" s="1">
        <v>33.76</v>
      </c>
      <c r="L126" s="1">
        <v>35.04</v>
      </c>
      <c r="M126" s="7">
        <f t="shared" si="22"/>
        <v>1.2800000000000011</v>
      </c>
      <c r="N126" s="7">
        <f>M126/K126</f>
        <v>3.7914691943128E-2</v>
      </c>
      <c r="O126" s="22"/>
      <c r="R126" s="1">
        <v>4</v>
      </c>
      <c r="S126" s="1">
        <v>37.369999999999997</v>
      </c>
      <c r="T126" s="1">
        <v>38.409999999999997</v>
      </c>
      <c r="U126" s="7">
        <f t="shared" si="23"/>
        <v>1.0399999999999991</v>
      </c>
      <c r="V126" s="7">
        <f t="shared" si="26"/>
        <v>2.7829810008027808E-2</v>
      </c>
      <c r="W126" s="22"/>
    </row>
    <row r="127" spans="1:25" ht="16.5" thickBot="1">
      <c r="A127" s="1">
        <v>5</v>
      </c>
      <c r="B127" s="1">
        <v>45.89</v>
      </c>
      <c r="C127" s="1">
        <v>47.68</v>
      </c>
      <c r="D127" s="7">
        <f t="shared" si="27"/>
        <v>1.7899999999999991</v>
      </c>
      <c r="E127" s="7">
        <f>D127/B127</f>
        <v>3.9006319459577228E-2</v>
      </c>
      <c r="F127" s="22"/>
      <c r="J127" s="1">
        <v>5</v>
      </c>
      <c r="K127" s="1">
        <v>40.08</v>
      </c>
      <c r="L127" s="1">
        <v>42.07</v>
      </c>
      <c r="M127" s="7">
        <f t="shared" si="22"/>
        <v>1.990000000000002</v>
      </c>
      <c r="N127" s="7">
        <f>M127/K127</f>
        <v>4.965069860279446E-2</v>
      </c>
      <c r="O127" s="22"/>
      <c r="R127" s="1">
        <v>5</v>
      </c>
      <c r="S127" s="1">
        <v>43.77</v>
      </c>
      <c r="T127" s="1">
        <v>45.42</v>
      </c>
      <c r="U127" s="7">
        <f t="shared" si="23"/>
        <v>1.6499999999999986</v>
      </c>
      <c r="V127" s="7">
        <f t="shared" si="26"/>
        <v>3.7697052775873853E-2</v>
      </c>
      <c r="W127" s="22"/>
    </row>
    <row r="128" spans="1:25" ht="16.5" thickBot="1">
      <c r="A128" s="1">
        <v>6</v>
      </c>
      <c r="B128" s="11">
        <v>54.23</v>
      </c>
      <c r="C128" s="1">
        <v>56.48</v>
      </c>
      <c r="D128" s="7">
        <f>ABS(B128-C128)</f>
        <v>2.25</v>
      </c>
      <c r="E128" s="7">
        <f>D128/B128</f>
        <v>4.1489950212059749E-2</v>
      </c>
      <c r="F128" s="22"/>
      <c r="J128" s="1">
        <v>6</v>
      </c>
      <c r="K128" s="1">
        <v>50.61</v>
      </c>
      <c r="L128" s="1">
        <v>52.94</v>
      </c>
      <c r="M128" s="7">
        <f t="shared" si="22"/>
        <v>2.3299999999999983</v>
      </c>
      <c r="N128" s="7">
        <f>M128/K128</f>
        <v>4.6038332345386256E-2</v>
      </c>
      <c r="O128" s="22"/>
      <c r="R128" s="1">
        <v>6</v>
      </c>
      <c r="S128" s="1">
        <v>52.17</v>
      </c>
      <c r="T128" s="1">
        <v>53.52</v>
      </c>
      <c r="U128" s="7">
        <f t="shared" si="23"/>
        <v>1.3500000000000014</v>
      </c>
      <c r="V128" s="7">
        <f t="shared" si="26"/>
        <v>2.5876940770557817E-2</v>
      </c>
      <c r="W128" s="22"/>
    </row>
    <row r="129" spans="1:23" ht="16.5" thickBot="1">
      <c r="A129" s="1">
        <v>7</v>
      </c>
      <c r="B129" s="1">
        <v>64.489999999999995</v>
      </c>
      <c r="C129" s="1">
        <v>66.540000000000006</v>
      </c>
      <c r="D129" s="7">
        <f t="shared" ref="D129:D132" si="28">ABS(C129-B129)</f>
        <v>2.0500000000000114</v>
      </c>
      <c r="E129" s="7">
        <f t="shared" ref="E129:E132" si="29">D129/B129</f>
        <v>3.1787874089006227E-2</v>
      </c>
      <c r="F129" s="22"/>
      <c r="J129" s="1">
        <v>7</v>
      </c>
      <c r="K129" s="1">
        <v>58.11</v>
      </c>
      <c r="L129" s="1">
        <v>59.34</v>
      </c>
      <c r="M129" s="7">
        <f t="shared" si="22"/>
        <v>1.230000000000004</v>
      </c>
      <c r="N129" s="7">
        <f>M129/K129</f>
        <v>2.1166752710376942E-2</v>
      </c>
      <c r="O129" s="22"/>
      <c r="R129" s="1">
        <v>7</v>
      </c>
      <c r="S129" s="1">
        <v>60.59</v>
      </c>
      <c r="T129" s="1">
        <v>62.79</v>
      </c>
      <c r="U129" s="7">
        <f t="shared" si="23"/>
        <v>2.1999999999999957</v>
      </c>
      <c r="V129" s="7">
        <f t="shared" si="26"/>
        <v>3.6309622049843136E-2</v>
      </c>
      <c r="W129" s="22"/>
    </row>
    <row r="130" spans="1:23" ht="16.5" thickBot="1">
      <c r="A130" s="1">
        <v>8</v>
      </c>
      <c r="B130" s="1">
        <v>71.319999999999993</v>
      </c>
      <c r="C130" s="1">
        <v>72.38</v>
      </c>
      <c r="D130" s="7">
        <f t="shared" si="28"/>
        <v>1.0600000000000023</v>
      </c>
      <c r="E130" s="7">
        <f t="shared" si="29"/>
        <v>1.48625911385306E-2</v>
      </c>
      <c r="F130" s="22"/>
      <c r="J130" s="1">
        <v>8</v>
      </c>
      <c r="K130" s="1">
        <v>69.28</v>
      </c>
      <c r="L130" s="1">
        <v>71.81</v>
      </c>
      <c r="M130" s="7">
        <f t="shared" si="22"/>
        <v>2.5300000000000011</v>
      </c>
      <c r="N130" s="7">
        <f t="shared" ref="N130:N132" si="30">M130/K130</f>
        <v>3.651847575057738E-2</v>
      </c>
      <c r="O130" s="22"/>
      <c r="R130" s="1">
        <v>8</v>
      </c>
      <c r="S130" s="1">
        <v>72.989999999999995</v>
      </c>
      <c r="T130" s="1">
        <v>73.790000000000006</v>
      </c>
      <c r="U130" s="7">
        <f t="shared" si="23"/>
        <v>0.80000000000001137</v>
      </c>
      <c r="V130" s="7">
        <f t="shared" si="26"/>
        <v>1.0960405535004951E-2</v>
      </c>
      <c r="W130" s="22"/>
    </row>
    <row r="131" spans="1:23" ht="16.5" thickBot="1">
      <c r="A131" s="1">
        <v>9</v>
      </c>
      <c r="B131" s="1">
        <v>84.15</v>
      </c>
      <c r="C131" s="3">
        <v>85.89</v>
      </c>
      <c r="D131" s="7">
        <f t="shared" si="28"/>
        <v>1.7399999999999949</v>
      </c>
      <c r="E131" s="7">
        <f t="shared" si="29"/>
        <v>2.0677361853832382E-2</v>
      </c>
      <c r="F131" s="22"/>
      <c r="J131" s="1">
        <v>9</v>
      </c>
      <c r="K131" s="1">
        <v>83.94</v>
      </c>
      <c r="L131" s="3">
        <v>84.26</v>
      </c>
      <c r="M131" s="7">
        <f t="shared" si="22"/>
        <v>0.32000000000000739</v>
      </c>
      <c r="N131" s="7">
        <f t="shared" si="30"/>
        <v>3.8122468429831712E-3</v>
      </c>
      <c r="O131" s="22"/>
      <c r="R131" s="1">
        <v>9</v>
      </c>
      <c r="S131" s="1">
        <v>84.16</v>
      </c>
      <c r="T131" s="3">
        <v>85.4</v>
      </c>
      <c r="U131" s="7">
        <f t="shared" si="23"/>
        <v>1.2400000000000091</v>
      </c>
      <c r="V131" s="7">
        <f t="shared" si="26"/>
        <v>1.4733840304182618E-2</v>
      </c>
      <c r="W131" s="22"/>
    </row>
    <row r="132" spans="1:23" ht="16.5" thickBot="1">
      <c r="A132" s="1">
        <v>10</v>
      </c>
      <c r="B132" s="1">
        <v>90.48</v>
      </c>
      <c r="C132" s="1">
        <v>91.25</v>
      </c>
      <c r="D132" s="7">
        <f t="shared" si="28"/>
        <v>0.76999999999999602</v>
      </c>
      <c r="E132" s="7">
        <f t="shared" si="29"/>
        <v>8.5101679929265699E-3</v>
      </c>
      <c r="F132" s="23"/>
      <c r="J132" s="1">
        <v>10</v>
      </c>
      <c r="K132" s="1">
        <v>90.65</v>
      </c>
      <c r="L132" s="1">
        <v>91.93</v>
      </c>
      <c r="M132" s="7">
        <f t="shared" si="22"/>
        <v>1.2800000000000011</v>
      </c>
      <c r="N132" s="7">
        <f t="shared" si="30"/>
        <v>1.4120242691671274E-2</v>
      </c>
      <c r="O132" s="23"/>
      <c r="R132" s="1">
        <v>10</v>
      </c>
      <c r="S132" s="1">
        <v>90.35</v>
      </c>
      <c r="T132" s="1">
        <v>90.2</v>
      </c>
      <c r="U132" s="7">
        <f t="shared" si="23"/>
        <v>0.14999999999999147</v>
      </c>
      <c r="V132" s="7">
        <f t="shared" si="26"/>
        <v>1.6602102933037243E-3</v>
      </c>
      <c r="W132" s="23"/>
    </row>
    <row r="151" spans="1:25" ht="15.75" thickBot="1">
      <c r="A151" s="14" t="s">
        <v>52</v>
      </c>
      <c r="B151" s="3"/>
      <c r="C151" s="3"/>
      <c r="D151" s="3"/>
      <c r="E151" s="3"/>
      <c r="F151" s="3"/>
      <c r="J151" s="14" t="s">
        <v>53</v>
      </c>
      <c r="K151" s="3"/>
      <c r="L151" s="3"/>
      <c r="M151" s="3"/>
      <c r="N151" s="3"/>
      <c r="O151" s="3"/>
      <c r="R151" s="14" t="s">
        <v>54</v>
      </c>
      <c r="S151" s="3"/>
      <c r="T151" s="3"/>
      <c r="U151" s="3"/>
      <c r="V151" s="3"/>
      <c r="W151" s="3"/>
    </row>
    <row r="152" spans="1:25" ht="16.5" thickBot="1">
      <c r="A152" s="1" t="s">
        <v>4</v>
      </c>
      <c r="B152" s="1" t="s">
        <v>0</v>
      </c>
      <c r="C152" s="1" t="s">
        <v>3</v>
      </c>
      <c r="D152" s="8" t="s">
        <v>2</v>
      </c>
      <c r="E152" s="8" t="s">
        <v>9</v>
      </c>
      <c r="F152" s="1" t="s">
        <v>6</v>
      </c>
      <c r="H152" t="s">
        <v>24</v>
      </c>
      <c r="J152" s="1" t="s">
        <v>4</v>
      </c>
      <c r="K152" s="1" t="s">
        <v>0</v>
      </c>
      <c r="L152" s="1" t="s">
        <v>3</v>
      </c>
      <c r="M152" s="5" t="s">
        <v>2</v>
      </c>
      <c r="N152" s="5" t="s">
        <v>9</v>
      </c>
      <c r="O152" s="1" t="s">
        <v>6</v>
      </c>
      <c r="Q152" t="s">
        <v>23</v>
      </c>
      <c r="R152" s="1" t="s">
        <v>4</v>
      </c>
      <c r="S152" s="1" t="s">
        <v>0</v>
      </c>
      <c r="T152" s="1" t="s">
        <v>3</v>
      </c>
      <c r="U152" s="8" t="s">
        <v>2</v>
      </c>
      <c r="V152" s="8" t="s">
        <v>9</v>
      </c>
      <c r="W152" s="1" t="s">
        <v>6</v>
      </c>
      <c r="Y152" t="s">
        <v>51</v>
      </c>
    </row>
    <row r="153" spans="1:25" ht="16.5" thickBot="1">
      <c r="A153" s="1">
        <v>1</v>
      </c>
      <c r="B153" s="1">
        <v>0</v>
      </c>
      <c r="C153" s="1">
        <v>0</v>
      </c>
      <c r="D153" s="8">
        <f t="shared" ref="D153" si="31">ABS(C153-B153)</f>
        <v>0</v>
      </c>
      <c r="E153" s="8" t="s">
        <v>10</v>
      </c>
      <c r="F153" s="19">
        <f>SUM(D153:D162)/10</f>
        <v>0.34600000000000009</v>
      </c>
      <c r="H153">
        <f>CORREL(B153:B162,C153:C162)</f>
        <v>0.99992555584561404</v>
      </c>
      <c r="J153" s="1">
        <v>1</v>
      </c>
      <c r="K153" s="1">
        <v>0</v>
      </c>
      <c r="L153" s="1">
        <v>0</v>
      </c>
      <c r="M153" s="7">
        <f t="shared" ref="M153:M162" si="32">ABS(L153-K153)</f>
        <v>0</v>
      </c>
      <c r="N153" s="7" t="s">
        <v>10</v>
      </c>
      <c r="O153" s="21">
        <f>SUM(M153:M162)/10</f>
        <v>0.33599999999999997</v>
      </c>
      <c r="Q153">
        <f>CORREL(K153:K162,L153:L162)</f>
        <v>0.99994873341236457</v>
      </c>
      <c r="R153" s="1">
        <v>1</v>
      </c>
      <c r="S153" s="1">
        <v>0</v>
      </c>
      <c r="T153" s="1">
        <v>0</v>
      </c>
      <c r="U153" s="8">
        <f t="shared" ref="U153:U162" si="33">ABS(T153-S153)</f>
        <v>0</v>
      </c>
      <c r="V153" s="8" t="s">
        <v>10</v>
      </c>
      <c r="W153" s="19">
        <f>SUM(U153:U162)/10</f>
        <v>1.8549999999999991</v>
      </c>
      <c r="Y153">
        <f>CORREL(S153:S162,T153:T162)</f>
        <v>0.99873593454699594</v>
      </c>
    </row>
    <row r="154" spans="1:25" ht="16.5" thickBot="1">
      <c r="A154" s="1">
        <v>2</v>
      </c>
      <c r="B154" s="1">
        <v>14.12</v>
      </c>
      <c r="C154" s="1">
        <v>14.63</v>
      </c>
      <c r="D154" s="8">
        <f>ABS(C154-B154)</f>
        <v>0.51000000000000156</v>
      </c>
      <c r="E154" s="8">
        <f t="shared" ref="E154:E156" si="34">D154/B154</f>
        <v>3.6118980169971782E-2</v>
      </c>
      <c r="F154" s="19"/>
      <c r="J154" s="1">
        <v>2</v>
      </c>
      <c r="K154" s="1">
        <v>9.18</v>
      </c>
      <c r="L154" s="1">
        <v>9.43</v>
      </c>
      <c r="M154" s="7">
        <f t="shared" si="32"/>
        <v>0.25</v>
      </c>
      <c r="N154" s="7">
        <f t="shared" ref="N154:N155" si="35">M154/K154</f>
        <v>2.7233115468409588E-2</v>
      </c>
      <c r="O154" s="22"/>
      <c r="R154" s="1">
        <v>2</v>
      </c>
      <c r="S154" s="1">
        <v>16</v>
      </c>
      <c r="T154" s="1">
        <v>14.56</v>
      </c>
      <c r="U154" s="8">
        <f t="shared" si="33"/>
        <v>1.4399999999999995</v>
      </c>
      <c r="V154" s="8">
        <f t="shared" ref="V154:V162" si="36">U154/S154</f>
        <v>8.9999999999999969E-2</v>
      </c>
      <c r="W154" s="19"/>
    </row>
    <row r="155" spans="1:25" ht="16.5" thickBot="1">
      <c r="A155" s="1">
        <v>3</v>
      </c>
      <c r="B155" s="1">
        <v>27.89</v>
      </c>
      <c r="C155" s="1">
        <v>28.34</v>
      </c>
      <c r="D155" s="8">
        <f t="shared" ref="D155:D156" si="37">ABS(C155-B155)</f>
        <v>0.44999999999999929</v>
      </c>
      <c r="E155" s="8">
        <f t="shared" si="34"/>
        <v>1.6134815346002127E-2</v>
      </c>
      <c r="F155" s="19"/>
      <c r="J155" s="1">
        <v>3</v>
      </c>
      <c r="K155" s="1">
        <v>20.97</v>
      </c>
      <c r="L155" s="1">
        <v>21.33</v>
      </c>
      <c r="M155" s="7">
        <f t="shared" si="32"/>
        <v>0.35999999999999943</v>
      </c>
      <c r="N155" s="7">
        <f t="shared" si="35"/>
        <v>1.7167381974248899E-2</v>
      </c>
      <c r="O155" s="22"/>
      <c r="R155" s="1">
        <v>3</v>
      </c>
      <c r="S155" s="1">
        <v>29.11</v>
      </c>
      <c r="T155" s="1">
        <v>27.58</v>
      </c>
      <c r="U155" s="8">
        <f t="shared" si="33"/>
        <v>1.5300000000000011</v>
      </c>
      <c r="V155" s="8">
        <f t="shared" si="36"/>
        <v>5.2559257986946106E-2</v>
      </c>
      <c r="W155" s="19"/>
    </row>
    <row r="156" spans="1:25" ht="16.5" thickBot="1">
      <c r="A156" s="1">
        <v>4</v>
      </c>
      <c r="B156" s="1">
        <v>37.72</v>
      </c>
      <c r="C156" s="1">
        <v>38.15</v>
      </c>
      <c r="D156" s="8">
        <f t="shared" si="37"/>
        <v>0.42999999999999972</v>
      </c>
      <c r="E156" s="8">
        <f t="shared" si="34"/>
        <v>1.139978791092258E-2</v>
      </c>
      <c r="F156" s="19"/>
      <c r="J156" s="1">
        <v>4</v>
      </c>
      <c r="K156" s="1">
        <v>30.86</v>
      </c>
      <c r="L156" s="1">
        <v>31.28</v>
      </c>
      <c r="M156" s="7">
        <f t="shared" si="32"/>
        <v>0.42000000000000171</v>
      </c>
      <c r="N156" s="7">
        <f>M156/K156</f>
        <v>1.3609850939727858E-2</v>
      </c>
      <c r="O156" s="22"/>
      <c r="R156" s="1">
        <v>4</v>
      </c>
      <c r="S156" s="1">
        <v>42.83</v>
      </c>
      <c r="T156" s="1">
        <v>39.43</v>
      </c>
      <c r="U156" s="8">
        <f t="shared" si="33"/>
        <v>3.3999999999999986</v>
      </c>
      <c r="V156" s="8">
        <f t="shared" si="36"/>
        <v>7.9383609619425602E-2</v>
      </c>
      <c r="W156" s="19"/>
    </row>
    <row r="157" spans="1:25" ht="16.5" thickBot="1">
      <c r="A157" s="1">
        <v>5</v>
      </c>
      <c r="B157" s="1">
        <v>44.98</v>
      </c>
      <c r="C157" s="1">
        <v>45.54</v>
      </c>
      <c r="D157" s="8">
        <f>ABS(C157-B157)</f>
        <v>0.56000000000000227</v>
      </c>
      <c r="E157" s="8">
        <f>D157/B157</f>
        <v>1.2449977767896895E-2</v>
      </c>
      <c r="F157" s="19"/>
      <c r="J157" s="1">
        <v>5</v>
      </c>
      <c r="K157" s="1">
        <v>43.14</v>
      </c>
      <c r="L157" s="1">
        <v>43.56</v>
      </c>
      <c r="M157" s="7">
        <f t="shared" si="32"/>
        <v>0.42000000000000171</v>
      </c>
      <c r="N157" s="7">
        <f>M157/K157</f>
        <v>9.735744089012557E-3</v>
      </c>
      <c r="O157" s="22"/>
      <c r="R157" s="1">
        <v>5</v>
      </c>
      <c r="S157" s="1">
        <v>49.79</v>
      </c>
      <c r="T157" s="1">
        <v>47.3</v>
      </c>
      <c r="U157" s="8">
        <f t="shared" si="33"/>
        <v>2.490000000000002</v>
      </c>
      <c r="V157" s="8">
        <f t="shared" si="36"/>
        <v>5.0010042177144047E-2</v>
      </c>
      <c r="W157" s="19"/>
    </row>
    <row r="158" spans="1:25" ht="16.5" thickBot="1">
      <c r="A158" s="1">
        <v>6</v>
      </c>
      <c r="B158" s="2">
        <v>54.79</v>
      </c>
      <c r="C158" s="1">
        <v>54.63</v>
      </c>
      <c r="D158" s="8">
        <f>ABS(B158-C158)</f>
        <v>0.15999999999999659</v>
      </c>
      <c r="E158" s="8">
        <f>D158/B158</f>
        <v>2.9202409198758276E-3</v>
      </c>
      <c r="F158" s="19"/>
      <c r="J158" s="1">
        <v>6</v>
      </c>
      <c r="K158" s="1">
        <v>49.24</v>
      </c>
      <c r="L158" s="1">
        <v>49.46</v>
      </c>
      <c r="M158" s="7">
        <f t="shared" si="32"/>
        <v>0.21999999999999886</v>
      </c>
      <c r="N158" s="7">
        <f>M158/K158</f>
        <v>4.4679122664500175E-3</v>
      </c>
      <c r="O158" s="22"/>
      <c r="R158" s="1">
        <v>6</v>
      </c>
      <c r="S158" s="1">
        <v>52.23</v>
      </c>
      <c r="T158" s="1">
        <v>54.41</v>
      </c>
      <c r="U158" s="8">
        <f t="shared" si="33"/>
        <v>2.1799999999999997</v>
      </c>
      <c r="V158" s="8">
        <f t="shared" si="36"/>
        <v>4.1738464484013013E-2</v>
      </c>
      <c r="W158" s="19"/>
    </row>
    <row r="159" spans="1:25" ht="16.5" thickBot="1">
      <c r="A159" s="1">
        <v>7</v>
      </c>
      <c r="B159" s="1">
        <v>62.81</v>
      </c>
      <c r="C159" s="1">
        <v>63.76</v>
      </c>
      <c r="D159" s="8">
        <f t="shared" ref="D159:D160" si="38">ABS(C159-B159)</f>
        <v>0.94999999999999574</v>
      </c>
      <c r="E159" s="8">
        <f t="shared" ref="E159:E162" si="39">D159/B159</f>
        <v>1.5124980098710328E-2</v>
      </c>
      <c r="F159" s="19"/>
      <c r="J159" s="1">
        <v>7</v>
      </c>
      <c r="K159" s="1">
        <v>61.88</v>
      </c>
      <c r="L159" s="1">
        <v>62.07</v>
      </c>
      <c r="M159" s="7">
        <f t="shared" si="32"/>
        <v>0.18999999999999773</v>
      </c>
      <c r="N159" s="7">
        <f>M159/K159</f>
        <v>3.0704589528118571E-3</v>
      </c>
      <c r="O159" s="22"/>
      <c r="R159" s="1">
        <v>7</v>
      </c>
      <c r="S159" s="1">
        <v>63.15</v>
      </c>
      <c r="T159" s="1">
        <v>61.23</v>
      </c>
      <c r="U159" s="8">
        <f t="shared" si="33"/>
        <v>1.9200000000000017</v>
      </c>
      <c r="V159" s="8">
        <f t="shared" si="36"/>
        <v>3.040380047505941E-2</v>
      </c>
      <c r="W159" s="19"/>
    </row>
    <row r="160" spans="1:25" ht="16.5" thickBot="1">
      <c r="A160" s="1">
        <v>8</v>
      </c>
      <c r="B160" s="1">
        <v>73.11</v>
      </c>
      <c r="C160" s="1">
        <v>72.87</v>
      </c>
      <c r="D160" s="8">
        <f t="shared" si="38"/>
        <v>0.23999999999999488</v>
      </c>
      <c r="E160" s="8">
        <f t="shared" si="39"/>
        <v>3.2827246614689494E-3</v>
      </c>
      <c r="F160" s="19"/>
      <c r="J160" s="1">
        <v>8</v>
      </c>
      <c r="K160" s="1">
        <v>70.010000000000005</v>
      </c>
      <c r="L160" s="1">
        <v>70.31</v>
      </c>
      <c r="M160" s="7">
        <f t="shared" si="32"/>
        <v>0.29999999999999716</v>
      </c>
      <c r="N160" s="7">
        <f t="shared" ref="N160:N162" si="40">M160/K160</f>
        <v>4.2851021282673497E-3</v>
      </c>
      <c r="O160" s="22"/>
      <c r="R160" s="1">
        <v>8</v>
      </c>
      <c r="S160" s="1">
        <v>74.41</v>
      </c>
      <c r="T160" s="1">
        <v>72.61</v>
      </c>
      <c r="U160" s="8">
        <f t="shared" si="33"/>
        <v>1.7999999999999972</v>
      </c>
      <c r="V160" s="8">
        <f t="shared" si="36"/>
        <v>2.4190297003090944E-2</v>
      </c>
      <c r="W160" s="19"/>
    </row>
    <row r="161" spans="1:23" ht="16.5" thickBot="1">
      <c r="A161" s="1">
        <v>9</v>
      </c>
      <c r="B161" s="1">
        <v>83.21</v>
      </c>
      <c r="C161" s="1">
        <v>83.34</v>
      </c>
      <c r="D161" s="8">
        <f>ABS(C161-B161)</f>
        <v>0.13000000000000966</v>
      </c>
      <c r="E161" s="8">
        <f t="shared" si="39"/>
        <v>1.5623122220888076E-3</v>
      </c>
      <c r="F161" s="19"/>
      <c r="J161" s="1">
        <v>9</v>
      </c>
      <c r="K161" s="1">
        <v>83</v>
      </c>
      <c r="L161" s="3">
        <v>83.71</v>
      </c>
      <c r="M161" s="7">
        <f t="shared" si="32"/>
        <v>0.70999999999999375</v>
      </c>
      <c r="N161" s="7">
        <f t="shared" si="40"/>
        <v>8.5542168674698042E-3</v>
      </c>
      <c r="O161" s="22"/>
      <c r="R161" s="1">
        <v>9</v>
      </c>
      <c r="S161" s="1">
        <v>84.05</v>
      </c>
      <c r="T161" s="1">
        <v>81.97</v>
      </c>
      <c r="U161" s="8">
        <f t="shared" si="33"/>
        <v>2.0799999999999983</v>
      </c>
      <c r="V161" s="8">
        <f t="shared" si="36"/>
        <v>2.4747174301011282E-2</v>
      </c>
      <c r="W161" s="19"/>
    </row>
    <row r="162" spans="1:23" ht="16.5" thickBot="1">
      <c r="A162" s="1">
        <v>10</v>
      </c>
      <c r="B162" s="1">
        <v>92.39</v>
      </c>
      <c r="C162" s="1">
        <v>92.42</v>
      </c>
      <c r="D162" s="8">
        <f>ABS(C162-B162)</f>
        <v>3.0000000000001137E-2</v>
      </c>
      <c r="E162" s="8">
        <f t="shared" si="39"/>
        <v>3.2471046650071585E-4</v>
      </c>
      <c r="F162" s="19"/>
      <c r="J162" s="1">
        <v>10</v>
      </c>
      <c r="K162" s="1">
        <v>91.73</v>
      </c>
      <c r="L162" s="1">
        <v>91.24</v>
      </c>
      <c r="M162" s="7">
        <f t="shared" si="32"/>
        <v>0.49000000000000909</v>
      </c>
      <c r="N162" s="7">
        <f t="shared" si="40"/>
        <v>5.3417638722338279E-3</v>
      </c>
      <c r="O162" s="23"/>
      <c r="R162" s="1">
        <v>10</v>
      </c>
      <c r="S162" s="1">
        <v>94</v>
      </c>
      <c r="T162" s="1">
        <v>92.29</v>
      </c>
      <c r="U162" s="8">
        <f t="shared" si="33"/>
        <v>1.7099999999999937</v>
      </c>
      <c r="V162" s="8">
        <f t="shared" si="36"/>
        <v>1.8191489361702062E-2</v>
      </c>
      <c r="W162" s="19"/>
    </row>
    <row r="191" spans="2:12">
      <c r="B191" s="13" t="s">
        <v>56</v>
      </c>
      <c r="C191" s="13" t="s">
        <v>57</v>
      </c>
      <c r="D191" s="18" t="s">
        <v>55</v>
      </c>
      <c r="E191" s="18"/>
      <c r="F191" s="18"/>
      <c r="G191" s="13" t="s">
        <v>58</v>
      </c>
    </row>
    <row r="192" spans="2:12">
      <c r="B192" s="13" t="s">
        <v>56</v>
      </c>
      <c r="C192" s="13" t="s">
        <v>57</v>
      </c>
      <c r="D192" s="13" t="s">
        <v>8</v>
      </c>
      <c r="E192" s="13" t="s">
        <v>11</v>
      </c>
      <c r="F192" s="13" t="s">
        <v>12</v>
      </c>
      <c r="G192" s="13" t="s">
        <v>58</v>
      </c>
      <c r="H192" s="17"/>
      <c r="I192" s="13"/>
      <c r="J192" s="13"/>
      <c r="K192" s="13"/>
      <c r="L192" s="13"/>
    </row>
    <row r="193" spans="2:12" ht="18.75">
      <c r="B193" s="15" t="s">
        <v>14</v>
      </c>
      <c r="C193" s="15">
        <f>Q3</f>
        <v>0.9999804403597683</v>
      </c>
      <c r="D193" s="15">
        <f>H45</f>
        <v>0.99987153486630465</v>
      </c>
      <c r="E193" s="15">
        <f>Q45</f>
        <v>0.99997159237281452</v>
      </c>
      <c r="F193" s="13">
        <f>Y45</f>
        <v>0.99994126702650565</v>
      </c>
      <c r="G193" s="13">
        <f>H153</f>
        <v>0.99992555584561404</v>
      </c>
      <c r="H193" s="17"/>
      <c r="I193" s="13"/>
      <c r="J193" s="13"/>
      <c r="K193" s="13"/>
      <c r="L193" s="13"/>
    </row>
    <row r="194" spans="2:12" ht="18.75">
      <c r="B194" s="15" t="s">
        <v>13</v>
      </c>
      <c r="C194" s="16">
        <f>H3</f>
        <v>0.9999552628373799</v>
      </c>
      <c r="D194" s="16">
        <f>H84</f>
        <v>0.99988709180420932</v>
      </c>
      <c r="E194" s="13">
        <f>Q84</f>
        <v>0.99990045463003496</v>
      </c>
      <c r="F194" s="13">
        <f>Y84</f>
        <v>0.99997913460740195</v>
      </c>
      <c r="G194" s="13">
        <f>Q153</f>
        <v>0.99994873341236457</v>
      </c>
      <c r="H194" s="17"/>
      <c r="I194" s="13"/>
      <c r="J194" s="13"/>
      <c r="K194" s="13"/>
      <c r="L194" s="13"/>
    </row>
    <row r="195" spans="2:12">
      <c r="B195" s="13" t="s">
        <v>15</v>
      </c>
      <c r="C195" s="13">
        <f>Y3</f>
        <v>0.99486733952033646</v>
      </c>
      <c r="D195" s="13">
        <f>H123</f>
        <v>0.9997265220003364</v>
      </c>
      <c r="E195" s="13">
        <f>Q123</f>
        <v>0.99966552867895897</v>
      </c>
      <c r="F195" s="13">
        <f>Y123</f>
        <v>0.99960298327011743</v>
      </c>
      <c r="G195" s="13">
        <f>Y153</f>
        <v>0.99873593454699594</v>
      </c>
      <c r="H195" s="17"/>
      <c r="I195" s="13"/>
      <c r="J195" s="13"/>
      <c r="K195" s="13"/>
      <c r="L195" s="13"/>
    </row>
    <row r="198" spans="2:12">
      <c r="B198" s="13" t="s">
        <v>56</v>
      </c>
      <c r="C198" s="13" t="s">
        <v>57</v>
      </c>
      <c r="D198" s="18" t="s">
        <v>55</v>
      </c>
      <c r="E198" s="18"/>
      <c r="F198" s="18"/>
      <c r="G198" s="13" t="s">
        <v>58</v>
      </c>
    </row>
    <row r="199" spans="2:12">
      <c r="B199" s="13" t="s">
        <v>56</v>
      </c>
      <c r="C199" s="13" t="s">
        <v>57</v>
      </c>
      <c r="D199" s="13" t="s">
        <v>8</v>
      </c>
      <c r="E199" s="13" t="s">
        <v>11</v>
      </c>
      <c r="F199" s="13" t="s">
        <v>12</v>
      </c>
      <c r="G199" s="13" t="s">
        <v>58</v>
      </c>
    </row>
    <row r="200" spans="2:12" ht="18.75">
      <c r="B200" s="15" t="s">
        <v>14</v>
      </c>
      <c r="C200" s="15">
        <f>O3</f>
        <v>0.35199999999999909</v>
      </c>
      <c r="D200" s="15">
        <f>F45</f>
        <v>0.39199999999999874</v>
      </c>
      <c r="E200" s="15">
        <f>O45</f>
        <v>0.3950000000000003</v>
      </c>
      <c r="F200" s="13">
        <f>W45</f>
        <v>0.35099999999999942</v>
      </c>
      <c r="G200" s="13">
        <f>F153</f>
        <v>0.34600000000000009</v>
      </c>
    </row>
    <row r="201" spans="2:12" ht="18.75">
      <c r="B201" s="15" t="s">
        <v>13</v>
      </c>
      <c r="C201" s="16">
        <f>F3</f>
        <v>0.39599999999999796</v>
      </c>
      <c r="D201" s="16">
        <f>F84</f>
        <v>0.40600000000000058</v>
      </c>
      <c r="E201" s="13">
        <f>O84</f>
        <v>0.38599999999999801</v>
      </c>
      <c r="F201" s="13">
        <f>W84</f>
        <v>0.40399999999999936</v>
      </c>
      <c r="G201" s="13">
        <f>O153</f>
        <v>0.33599999999999997</v>
      </c>
    </row>
    <row r="202" spans="2:12">
      <c r="B202" s="13" t="s">
        <v>15</v>
      </c>
      <c r="C202" s="13">
        <f>W3</f>
        <v>2.1329999999999982</v>
      </c>
      <c r="D202" s="13">
        <f>F123</f>
        <v>1.3530000000000009</v>
      </c>
      <c r="E202" s="13">
        <f>O123</f>
        <v>1.2560000000000018</v>
      </c>
      <c r="F202" s="13">
        <f>W123</f>
        <v>1.0680000000000007</v>
      </c>
      <c r="G202" s="13">
        <f>W153</f>
        <v>1.8549999999999991</v>
      </c>
    </row>
  </sheetData>
  <mergeCells count="29">
    <mergeCell ref="W153:W162"/>
    <mergeCell ref="A82:F82"/>
    <mergeCell ref="J82:O82"/>
    <mergeCell ref="R82:W82"/>
    <mergeCell ref="F84:F93"/>
    <mergeCell ref="O84:O93"/>
    <mergeCell ref="W84:W93"/>
    <mergeCell ref="A121:F121"/>
    <mergeCell ref="J121:O121"/>
    <mergeCell ref="R121:W121"/>
    <mergeCell ref="F123:F132"/>
    <mergeCell ref="O123:O132"/>
    <mergeCell ref="W123:W132"/>
    <mergeCell ref="R1:W1"/>
    <mergeCell ref="W3:W12"/>
    <mergeCell ref="R43:W43"/>
    <mergeCell ref="W45:W54"/>
    <mergeCell ref="A43:F43"/>
    <mergeCell ref="F45:F54"/>
    <mergeCell ref="J43:O43"/>
    <mergeCell ref="O45:O54"/>
    <mergeCell ref="D198:F198"/>
    <mergeCell ref="F3:F12"/>
    <mergeCell ref="A1:F1"/>
    <mergeCell ref="J1:O1"/>
    <mergeCell ref="O3:O12"/>
    <mergeCell ref="D191:F191"/>
    <mergeCell ref="F153:F162"/>
    <mergeCell ref="O153:O1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Последовательное LSB</vt:lpstr>
      <vt:lpstr>Рандомное LSB</vt:lpstr>
      <vt:lpstr>Кох-Жао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Кузнецов</dc:creator>
  <cp:lastModifiedBy>Кирилл Кузнецов</cp:lastModifiedBy>
  <dcterms:created xsi:type="dcterms:W3CDTF">2015-06-05T18:19:34Z</dcterms:created>
  <dcterms:modified xsi:type="dcterms:W3CDTF">2024-05-29T06:56:07Z</dcterms:modified>
</cp:coreProperties>
</file>