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Кирилл\Downloads\"/>
    </mc:Choice>
  </mc:AlternateContent>
  <xr:revisionPtr revIDLastSave="0" documentId="13_ncr:1_{B2E0B904-8252-4935-8591-138981EA02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Задание 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N2" i="1"/>
  <c r="N7" i="1"/>
  <c r="N6" i="1"/>
  <c r="N5" i="1"/>
  <c r="N4" i="1"/>
  <c r="N3" i="1"/>
  <c r="G7" i="1"/>
  <c r="G6" i="1"/>
  <c r="G5" i="1"/>
  <c r="G4" i="1"/>
  <c r="G3" i="1"/>
  <c r="G8" i="1" s="1"/>
  <c r="N8" i="1" l="1"/>
</calcChain>
</file>

<file path=xl/sharedStrings.xml><?xml version="1.0" encoding="utf-8"?>
<sst xmlns="http://schemas.openxmlformats.org/spreadsheetml/2006/main" count="53" uniqueCount="28">
  <si>
    <t>Выручка</t>
  </si>
  <si>
    <t>Себестоимость</t>
  </si>
  <si>
    <t>Показатели</t>
  </si>
  <si>
    <t>Чистая прибыль</t>
  </si>
  <si>
    <t>Вывод:</t>
  </si>
  <si>
    <t>Банк рассматривает возможность кредитования наилучшей  из двух компаний  или производственной  или  торговой, при этом основным критерием является деловая активность. На основе анализа коэффициентов оборачиваемости обоснуйте правильность решения банка, рассчитав и проанализировав эти виды финансовых коэффициентов.</t>
  </si>
  <si>
    <t>Производственная компания «А»</t>
  </si>
  <si>
    <t>Торговая компания «Б»</t>
  </si>
  <si>
    <t>Показатель</t>
  </si>
  <si>
    <t>Лучше у компании</t>
  </si>
  <si>
    <t>Показатели финансовой отчетности</t>
  </si>
  <si>
    <t>На 01.01.2021</t>
  </si>
  <si>
    <t>На 01.07.2021</t>
  </si>
  <si>
    <t>Коэффициент оборачиваемости дебиторской задолженности:</t>
  </si>
  <si>
    <t>Коэф. оборачиваемости дебиторской задолженности:</t>
  </si>
  <si>
    <t>Б</t>
  </si>
  <si>
    <t xml:space="preserve">Дебиторская задолженность </t>
  </si>
  <si>
    <t>Период оборачиваемости дебиторской задолженности:</t>
  </si>
  <si>
    <t>ТМЗ</t>
  </si>
  <si>
    <t>Коэффициент оборачиваемости кредиторской задолженности:</t>
  </si>
  <si>
    <t>Коэф. оборачиваемости кредиторской задолженности:</t>
  </si>
  <si>
    <t>Кредиторская задолженность</t>
  </si>
  <si>
    <t>Период оборачиваемости кредиторской задолженности:</t>
  </si>
  <si>
    <t>Коэффициент оборачиваемости запасов:</t>
  </si>
  <si>
    <t>Коэф. оборачиваемости запасов:</t>
  </si>
  <si>
    <t>Период оборачиваемости запасов:</t>
  </si>
  <si>
    <t>Операционный цикл:</t>
  </si>
  <si>
    <t>Предпочтиетльно кредитовать компанию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</si>
</sst>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0" fillId="0" borderId="6" xfId="0" applyBorder="1"/>
    <xf numFmtId="0" fontId="8" fillId="0" borderId="6" xfId="1" applyFont="1" applyBorder="1" applyAlignment="1">
      <alignment horizontal="center" vertical="center" wrapText="1"/>
    </xf>
    <xf numFmtId="2" fontId="1" fillId="0" borderId="6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/>
    </xf>
    <xf numFmtId="2" fontId="7" fillId="0" borderId="6" xfId="1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/>
    <xf numFmtId="0" fontId="8" fillId="2" borderId="0" xfId="1" applyFont="1" applyFill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2">
    <cellStyle name="Обычный" xfId="0" builtinId="0"/>
    <cellStyle name="Обычный 2" xfId="1" xr:uid="{6EC74A00-C57D-4D45-9238-9374E7F095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="80" zoomScaleNormal="80" workbookViewId="0">
      <selection activeCell="G3" sqref="G3"/>
    </sheetView>
  </sheetViews>
  <sheetFormatPr defaultRowHeight="14.5" x14ac:dyDescent="0.35"/>
  <cols>
    <col min="1" max="1" width="47.54296875" customWidth="1"/>
    <col min="3" max="3" width="28" customWidth="1"/>
    <col min="4" max="5" width="17.26953125" customWidth="1"/>
    <col min="6" max="6" width="35.7265625" customWidth="1"/>
    <col min="7" max="7" width="17.81640625" customWidth="1"/>
    <col min="10" max="11" width="18.7265625" customWidth="1"/>
    <col min="12" max="12" width="23" customWidth="1"/>
    <col min="13" max="13" width="26.7265625" customWidth="1"/>
    <col min="14" max="14" width="20.26953125" customWidth="1"/>
    <col min="16" max="16" width="19.1796875" customWidth="1"/>
    <col min="17" max="17" width="17.1796875" customWidth="1"/>
  </cols>
  <sheetData>
    <row r="1" spans="1:17" ht="124.5" thickBot="1" x14ac:dyDescent="0.4">
      <c r="A1" s="1" t="s">
        <v>5</v>
      </c>
      <c r="C1" s="17" t="s">
        <v>6</v>
      </c>
      <c r="J1" s="16" t="s">
        <v>7</v>
      </c>
      <c r="P1" t="s">
        <v>8</v>
      </c>
      <c r="Q1" t="s">
        <v>9</v>
      </c>
    </row>
    <row r="2" spans="1:17" ht="58.5" thickBot="1" x14ac:dyDescent="0.4">
      <c r="C2" s="10" t="s">
        <v>10</v>
      </c>
      <c r="D2" s="11" t="s">
        <v>11</v>
      </c>
      <c r="E2" s="11" t="s">
        <v>12</v>
      </c>
      <c r="F2" s="12" t="s">
        <v>13</v>
      </c>
      <c r="G2" s="13">
        <f>E6/AVERAGE(D3,E3)</f>
        <v>3</v>
      </c>
      <c r="I2" s="4"/>
      <c r="J2" s="8" t="s">
        <v>2</v>
      </c>
      <c r="K2" s="8" t="s">
        <v>11</v>
      </c>
      <c r="L2" s="8" t="s">
        <v>12</v>
      </c>
      <c r="M2" s="6" t="s">
        <v>14</v>
      </c>
      <c r="N2" s="7">
        <f>L6/AVERAGE(K3,L3)</f>
        <v>5.8181818181818183</v>
      </c>
      <c r="P2" s="6" t="s">
        <v>14</v>
      </c>
      <c r="Q2" s="5" t="s">
        <v>15</v>
      </c>
    </row>
    <row r="3" spans="1:17" ht="58.5" thickBot="1" x14ac:dyDescent="0.4">
      <c r="C3" s="2" t="s">
        <v>16</v>
      </c>
      <c r="D3" s="3">
        <v>4000</v>
      </c>
      <c r="E3" s="3">
        <v>6000</v>
      </c>
      <c r="F3" s="12" t="s">
        <v>17</v>
      </c>
      <c r="G3" s="13">
        <f>AVERAGE(D3,E3)/E6 *180</f>
        <v>60</v>
      </c>
      <c r="I3" s="4"/>
      <c r="J3" s="15" t="s">
        <v>16</v>
      </c>
      <c r="K3" s="9">
        <v>6000</v>
      </c>
      <c r="L3" s="9">
        <v>5000</v>
      </c>
      <c r="M3" s="6" t="s">
        <v>17</v>
      </c>
      <c r="N3" s="7">
        <f>AVERAGE(K3,L3)/L6 * 180</f>
        <v>30.9375</v>
      </c>
      <c r="P3" s="6" t="s">
        <v>17</v>
      </c>
      <c r="Q3" s="5" t="s">
        <v>15</v>
      </c>
    </row>
    <row r="4" spans="1:17" ht="58.5" thickBot="1" x14ac:dyDescent="0.4">
      <c r="C4" s="2" t="s">
        <v>18</v>
      </c>
      <c r="D4" s="3">
        <v>4000</v>
      </c>
      <c r="E4" s="3">
        <v>5000</v>
      </c>
      <c r="F4" s="12" t="s">
        <v>19</v>
      </c>
      <c r="G4" s="13">
        <f>E7/AVERAGE(D5,E5)</f>
        <v>0.65</v>
      </c>
      <c r="I4" s="4"/>
      <c r="J4" s="15" t="s">
        <v>18</v>
      </c>
      <c r="K4" s="9">
        <v>9000</v>
      </c>
      <c r="L4" s="9">
        <v>10000</v>
      </c>
      <c r="M4" s="6" t="s">
        <v>20</v>
      </c>
      <c r="N4" s="7">
        <f>L7/AVERAGE(K5,L5)</f>
        <v>4.8888888888888893</v>
      </c>
      <c r="P4" s="6" t="s">
        <v>20</v>
      </c>
      <c r="Q4" s="5" t="s">
        <v>15</v>
      </c>
    </row>
    <row r="5" spans="1:17" ht="58.5" thickBot="1" x14ac:dyDescent="0.4">
      <c r="C5" s="2" t="s">
        <v>21</v>
      </c>
      <c r="D5" s="3">
        <v>10000</v>
      </c>
      <c r="E5" s="3">
        <v>10000</v>
      </c>
      <c r="F5" s="12" t="s">
        <v>22</v>
      </c>
      <c r="G5" s="14">
        <f>AVERAGE(D5,E5)/E7*180</f>
        <v>276.92307692307696</v>
      </c>
      <c r="I5" s="4"/>
      <c r="J5" s="15" t="s">
        <v>21</v>
      </c>
      <c r="K5" s="9">
        <v>5000</v>
      </c>
      <c r="L5" s="9">
        <v>4000</v>
      </c>
      <c r="M5" s="6" t="s">
        <v>22</v>
      </c>
      <c r="N5" s="7">
        <f>AVERAGE(K5,L5)/L7*180</f>
        <v>36.81818181818182</v>
      </c>
      <c r="P5" s="6" t="s">
        <v>22</v>
      </c>
      <c r="Q5" s="5" t="s">
        <v>15</v>
      </c>
    </row>
    <row r="6" spans="1:17" ht="44" thickBot="1" x14ac:dyDescent="0.4">
      <c r="C6" s="2" t="s">
        <v>0</v>
      </c>
      <c r="D6" s="3">
        <v>30000</v>
      </c>
      <c r="E6" s="3">
        <v>15000</v>
      </c>
      <c r="F6" s="12" t="s">
        <v>23</v>
      </c>
      <c r="G6" s="14">
        <f>E7/AVERAGE(D4,E4)</f>
        <v>1.4444444444444444</v>
      </c>
      <c r="I6" s="4"/>
      <c r="J6" s="15" t="s">
        <v>0</v>
      </c>
      <c r="K6" s="9">
        <v>21000</v>
      </c>
      <c r="L6" s="9">
        <v>32000</v>
      </c>
      <c r="M6" s="6" t="s">
        <v>24</v>
      </c>
      <c r="N6" s="7">
        <f>L7/AVERAGE(K4,L4)</f>
        <v>2.3157894736842106</v>
      </c>
      <c r="P6" s="6" t="s">
        <v>24</v>
      </c>
      <c r="Q6" s="5" t="s">
        <v>15</v>
      </c>
    </row>
    <row r="7" spans="1:17" ht="44" thickBot="1" x14ac:dyDescent="0.4">
      <c r="C7" s="2" t="s">
        <v>1</v>
      </c>
      <c r="D7" s="3">
        <v>6000</v>
      </c>
      <c r="E7" s="3">
        <v>6500</v>
      </c>
      <c r="F7" s="12" t="s">
        <v>25</v>
      </c>
      <c r="G7" s="14">
        <f>(AVERAGE(D4,E4)/E7)*180</f>
        <v>124.61538461538461</v>
      </c>
      <c r="I7" s="4"/>
      <c r="J7" s="15" t="s">
        <v>1</v>
      </c>
      <c r="K7" s="9">
        <v>15000</v>
      </c>
      <c r="L7" s="9">
        <v>22000</v>
      </c>
      <c r="M7" s="6" t="s">
        <v>25</v>
      </c>
      <c r="N7" s="7">
        <f>(AVERAGE(K4,L4)/L7)*180</f>
        <v>77.727272727272734</v>
      </c>
      <c r="P7" s="6" t="s">
        <v>25</v>
      </c>
      <c r="Q7" s="5" t="s">
        <v>15</v>
      </c>
    </row>
    <row r="8" spans="1:17" ht="29.5" thickBot="1" x14ac:dyDescent="0.4">
      <c r="C8" s="2" t="s">
        <v>3</v>
      </c>
      <c r="D8" s="3">
        <v>4000</v>
      </c>
      <c r="E8" s="3">
        <v>5500</v>
      </c>
      <c r="F8" s="12" t="s">
        <v>26</v>
      </c>
      <c r="G8" s="14">
        <f>G3-G5+G7</f>
        <v>-92.307692307692349</v>
      </c>
      <c r="I8" s="4"/>
      <c r="J8" s="15" t="s">
        <v>3</v>
      </c>
      <c r="K8" s="9">
        <v>3000</v>
      </c>
      <c r="L8" s="9">
        <v>4000</v>
      </c>
      <c r="M8" s="6" t="s">
        <v>26</v>
      </c>
      <c r="N8" s="7">
        <f>N3-N5+N7</f>
        <v>71.846590909090907</v>
      </c>
      <c r="P8" s="6" t="s">
        <v>26</v>
      </c>
      <c r="Q8" s="5" t="s">
        <v>15</v>
      </c>
    </row>
    <row r="10" spans="1:17" ht="43.5" x14ac:dyDescent="0.35">
      <c r="P10" s="18" t="s">
        <v>4</v>
      </c>
      <c r="Q10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Intel</dc:creator>
  <cp:keywords/>
  <dc:description/>
  <cp:lastModifiedBy>Кирилл</cp:lastModifiedBy>
  <cp:revision/>
  <dcterms:created xsi:type="dcterms:W3CDTF">2015-06-05T18:19:34Z</dcterms:created>
  <dcterms:modified xsi:type="dcterms:W3CDTF">2023-06-06T00:03:34Z</dcterms:modified>
  <cp:category/>
  <cp:contentStatus/>
</cp:coreProperties>
</file>