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38355" windowHeight="17955"/>
  </bookViews>
  <sheets>
    <sheet name="Пункт1" sheetId="1" r:id="rId1"/>
    <sheet name="Пункт2-3" sheetId="2" r:id="rId2"/>
  </sheets>
  <calcPr calcId="125725"/>
</workbook>
</file>

<file path=xl/calcChain.xml><?xml version="1.0" encoding="utf-8"?>
<calcChain xmlns="http://schemas.openxmlformats.org/spreadsheetml/2006/main">
  <c r="Q20" i="2"/>
  <c r="S20"/>
  <c r="R20"/>
  <c r="Q22"/>
  <c r="R22" s="1"/>
  <c r="Q21"/>
  <c r="S21" s="1"/>
  <c r="C6"/>
  <c r="H22"/>
  <c r="I22" s="1"/>
  <c r="H21"/>
  <c r="J21" s="1"/>
  <c r="H20"/>
  <c r="I20" s="1"/>
  <c r="G2" i="1"/>
  <c r="S22" i="2" l="1"/>
  <c r="R21"/>
  <c r="J22"/>
  <c r="I21"/>
  <c r="J20"/>
</calcChain>
</file>

<file path=xl/sharedStrings.xml><?xml version="1.0" encoding="utf-8"?>
<sst xmlns="http://schemas.openxmlformats.org/spreadsheetml/2006/main" count="237" uniqueCount="138">
  <si>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</si>
  <si>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</si>
  <si>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</si>
  <si>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</si>
  <si>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</si>
  <si>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</si>
  <si>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</si>
  <si>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</si>
  <si>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</si>
  <si>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</si>
  <si>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</si>
  <si>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</si>
  <si>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</si>
  <si>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</si>
  <si>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</si>
  <si>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</si>
  <si>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</si>
  <si>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</si>
  <si>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</si>
  <si>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</si>
  <si>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</si>
  <si>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</si>
  <si>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</si>
  <si>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</si>
  <si>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</si>
  <si>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Архангельская область (кроме автономного округа)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</si>
  <si>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</si>
  <si>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</si>
  <si>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</si>
  <si>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</si>
  <si>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</si>
  <si>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</si>
  <si>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</si>
  <si>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Южный федеральный округ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</si>
  <si>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</si>
  <si>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</si>
  <si>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</si>
  <si>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</si>
  <si>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</si>
  <si>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</si>
  <si>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</si>
  <si>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</si>
  <si>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</si>
  <si>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</si>
  <si>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</si>
  <si>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</si>
  <si>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</si>
  <si>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</si>
  <si>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</si>
  <si>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</si>
  <si>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</si>
  <si>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</si>
  <si>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</si>
  <si>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</si>
  <si>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</si>
  <si>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</si>
  <si>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</si>
  <si>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</si>
  <si>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</si>
  <si>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</si>
  <si>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</si>
  <si>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</si>
  <si>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</si>
  <si>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</si>
  <si>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</si>
  <si>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</si>
  <si>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</si>
  <si>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</si>
  <si>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</si>
  <si>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Ханты-Мансийский автономный округ - Югра</t>
  </si>
  <si>
    <t>Ямало-Ненецкий автономный округ</t>
  </si>
  <si>
    <t>Тюменская область (кроме Ханты-Мансийского автономного округа-Югры и Ямало-Ненецкого автономного округа)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</si>
  <si>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</si>
  <si>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</si>
  <si>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</si>
  <si>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</si>
  <si>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</si>
  <si>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</si>
  <si>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</si>
  <si>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</si>
  <si>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</si>
  <si>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</si>
  <si>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</si>
  <si>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</si>
  <si>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</si>
  <si>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</si>
  <si>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</si>
  <si>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</si>
  <si>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</si>
  <si>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</si>
  <si>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</si>
  <si>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</si>
  <si>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</si>
  <si>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</si>
  <si>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</si>
  <si>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</si>
  <si>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Оценка численности постоянного населения на начало 2024</t>
  </si>
  <si>
    <t>Коэффициент корреляции:</t>
  </si>
  <si>
    <t>Общая площадь жилых помещений на конец 2023, тыс. м2</t>
  </si>
  <si>
    <t>Коэффициент корреляции практически равен 1. Данные имеют высокую положительную корреляцию. При увеличении количества населения, растет и площадь жилья</t>
  </si>
  <si>
    <t>Гистограмма рассеяния с линией аппроксимации и величиной доверенности аппроксимации R2</t>
  </si>
  <si>
    <r>
      <t>Оценка туристского потока (годовые данные)</t>
    </r>
    <r>
      <rPr>
        <b/>
        <vertAlign val="superscript"/>
        <sz val="11"/>
        <color theme="1"/>
        <rFont val="Times New Roman"/>
        <family val="1"/>
        <charset val="204"/>
      </rPr>
      <t>*</t>
    </r>
  </si>
  <si>
    <t>(по числу поездок)</t>
  </si>
  <si>
    <t>единица</t>
  </si>
  <si>
    <t>значение показателя за год</t>
  </si>
  <si>
    <t>г.Москва</t>
  </si>
  <si>
    <t>Архангельская область (кроме Ненецкого автономного округа)</t>
  </si>
  <si>
    <t>г.Санкт-Петербург</t>
  </si>
  <si>
    <t>г.Севастополь</t>
  </si>
  <si>
    <t>Республика Северная Осетия - Алания</t>
  </si>
  <si>
    <t>Кемеровская область - Кузбасс</t>
  </si>
  <si>
    <t>2023</t>
  </si>
  <si>
    <t>Случайная выборка 1/3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</si>
  <si>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</si>
  <si>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</si>
  <si>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</si>
  <si>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</si>
  <si>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</si>
  <si>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</si>
  <si>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</si>
  <si>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</si>
  <si>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</si>
  <si>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</si>
  <si>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</si>
  <si>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</si>
  <si>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</si>
  <si>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Описательные характеристики</t>
  </si>
  <si>
    <t>Доверительный интервал для среднего</t>
  </si>
  <si>
    <t>От</t>
  </si>
  <si>
    <t>До</t>
  </si>
  <si>
    <t>Выборка по страте "Приволжский федеральный округ"</t>
  </si>
  <si>
    <t xml:space="preserve">Вывод: средне генеральной выборки не попадает ни в один из полученных доверительных интервалов. Это связано со слишком большими значениями в Москве и Московской области, составляющими более 20% суммы всех значений. </t>
  </si>
  <si>
    <t>Более близким здесь будет доверительный интервал случайных значений, тк в него включено большее количество регионов</t>
  </si>
  <si>
    <t>Источник:</t>
  </si>
  <si>
    <t>https://rosstat.gov.ru/statistics/turizm</t>
  </si>
  <si>
    <t>Источники:</t>
  </si>
  <si>
    <t>https://rosstat.gov.ru/statistics/zhilishhnye_usloviya#</t>
  </si>
  <si>
    <t>https://rosstat.gov.ru/folder/12781#</t>
  </si>
</sst>
</file>

<file path=xl/styles.xml><?xml version="1.0" encoding="utf-8"?>
<styleSheet xmlns="http://schemas.openxmlformats.org/spreadsheetml/2006/main">
  <numFmts count="3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_-* #,##0\ _₽_-;\-* #,##0\ _₽_-;_-* &quot;-&quot;??\ _₽_-;_-@_-"/>
  </numFmts>
  <fonts count="1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</font>
    <font>
      <sz val="1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11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3" fillId="0" borderId="9" xfId="3" applyFont="1" applyBorder="1" applyAlignment="1">
      <alignment horizontal="left" wrapText="1" indent="1"/>
    </xf>
    <xf numFmtId="0" fontId="3" fillId="0" borderId="9" xfId="3" applyFont="1" applyBorder="1" applyAlignment="1">
      <alignment horizontal="left" wrapText="1" indent="2"/>
    </xf>
    <xf numFmtId="0" fontId="3" fillId="0" borderId="10" xfId="3" applyFont="1" applyBorder="1" applyAlignment="1">
      <alignment horizontal="left" wrapText="1" indent="1"/>
    </xf>
    <xf numFmtId="164" fontId="4" fillId="0" borderId="7" xfId="0" applyNumberFormat="1" applyFont="1" applyBorder="1" applyAlignment="1">
      <alignment horizontal="right" vertical="center"/>
    </xf>
    <xf numFmtId="164" fontId="5" fillId="0" borderId="7" xfId="0" applyNumberFormat="1" applyFont="1" applyBorder="1" applyAlignment="1">
      <alignment horizontal="right" vertical="center"/>
    </xf>
    <xf numFmtId="164" fontId="5" fillId="0" borderId="8" xfId="0" applyNumberFormat="1" applyFont="1" applyBorder="1" applyAlignment="1">
      <alignment horizontal="right" vertical="center"/>
    </xf>
    <xf numFmtId="43" fontId="4" fillId="0" borderId="3" xfId="3" applyNumberFormat="1" applyFont="1" applyBorder="1" applyAlignment="1">
      <alignment horizontal="right" vertical="center" wrapText="1"/>
    </xf>
    <xf numFmtId="43" fontId="4" fillId="0" borderId="4" xfId="3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right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0" borderId="1" xfId="4" applyNumberFormat="1" applyFont="1" applyFill="1" applyBorder="1" applyAlignment="1" applyProtection="1">
      <alignment horizontal="left" vertical="center" wrapText="1"/>
    </xf>
    <xf numFmtId="164" fontId="10" fillId="0" borderId="1" xfId="1" applyNumberFormat="1" applyFont="1" applyFill="1" applyBorder="1" applyAlignment="1" applyProtection="1">
      <alignment horizontal="left" vertical="center" wrapText="1"/>
    </xf>
    <xf numFmtId="0" fontId="10" fillId="0" borderId="1" xfId="4" applyNumberFormat="1" applyFont="1" applyFill="1" applyBorder="1" applyAlignment="1" applyProtection="1">
      <alignment horizontal="left" vertical="center" wrapText="1" indent="1"/>
    </xf>
    <xf numFmtId="0" fontId="12" fillId="0" borderId="1" xfId="4" applyNumberFormat="1" applyFont="1" applyFill="1" applyBorder="1" applyAlignment="1" applyProtection="1">
      <alignment horizontal="left" vertical="center" wrapText="1" indent="2"/>
    </xf>
    <xf numFmtId="164" fontId="12" fillId="0" borderId="1" xfId="1" applyNumberFormat="1" applyFont="1" applyFill="1" applyBorder="1" applyAlignment="1" applyProtection="1">
      <alignment horizontal="left" vertical="center" wrapText="1"/>
    </xf>
    <xf numFmtId="0" fontId="12" fillId="0" borderId="1" xfId="4" applyNumberFormat="1" applyFont="1" applyFill="1" applyBorder="1" applyAlignment="1" applyProtection="1">
      <alignment horizontal="left" vertical="center" wrapText="1" indent="3"/>
    </xf>
    <xf numFmtId="0" fontId="0" fillId="0" borderId="1" xfId="0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3" fillId="0" borderId="12" xfId="0" applyFont="1" applyFill="1" applyBorder="1" applyAlignment="1">
      <alignment horizontal="centerContinuous"/>
    </xf>
    <xf numFmtId="9" fontId="0" fillId="0" borderId="0" xfId="0" applyNumberFormat="1"/>
    <xf numFmtId="2" fontId="0" fillId="0" borderId="0" xfId="0" applyNumberFormat="1" applyFill="1" applyBorder="1" applyAlignment="1"/>
    <xf numFmtId="164" fontId="0" fillId="0" borderId="0" xfId="0" applyNumberFormat="1"/>
    <xf numFmtId="43" fontId="0" fillId="0" borderId="0" xfId="2" applyNumberFormat="1" applyFont="1" applyFill="1" applyBorder="1" applyAlignment="1"/>
    <xf numFmtId="43" fontId="0" fillId="0" borderId="0" xfId="2" applyNumberFormat="1" applyFont="1"/>
    <xf numFmtId="43" fontId="0" fillId="0" borderId="0" xfId="0" applyNumberFormat="1"/>
    <xf numFmtId="43" fontId="0" fillId="0" borderId="0" xfId="0" applyNumberFormat="1" applyFill="1" applyBorder="1" applyAlignment="1"/>
    <xf numFmtId="43" fontId="0" fillId="0" borderId="11" xfId="0" applyNumberFormat="1" applyFill="1" applyBorder="1" applyAlignment="1"/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</cellXfs>
  <cellStyles count="5">
    <cellStyle name="Normal" xfId="4"/>
    <cellStyle name="Денежный" xfId="2" builtinId="4"/>
    <cellStyle name="Обычный" xfId="0" builtinId="0"/>
    <cellStyle name="Обычный 3" xfId="3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234838145231846"/>
          <c:y val="0.17634259259259286"/>
          <c:w val="0.83962729658792712"/>
          <c:h val="0.72088764946048456"/>
        </c:manualLayout>
      </c:layout>
      <c:scatterChart>
        <c:scatterStyle val="lineMarker"/>
        <c:varyColors val="1"/>
        <c:ser>
          <c:idx val="0"/>
          <c:order val="0"/>
          <c:tx>
            <c:strRef>
              <c:f>Пункт1!$A$2:$A$88</c:f>
              <c:strCache>
                <c:ptCount val="1"/>
                <c:pt idx="0">
                  <c:v>Белгородская область Брянская область Владимирская область Воронежская область Ивановская область Калужская область Костромская область Курская область Липецкая область Московская область Орловская область Рязанская область Смоленская область Тамбовская о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</c:marker>
          <c:dPt>
            <c:idx val="0"/>
            <c:marker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spPr>
              <a:ln w="25400" cap="rnd">
                <a:noFill/>
                <a:round/>
              </a:ln>
              <a:effectLst/>
            </c:spPr>
          </c:dPt>
          <c:dPt>
            <c:idx val="1"/>
            <c:marker>
              <c:spPr>
                <a:solidFill>
                  <a:schemeClr val="accent2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spPr>
              <a:ln w="25400" cap="rnd">
                <a:noFill/>
                <a:round/>
              </a:ln>
              <a:effectLst/>
            </c:spPr>
          </c:dPt>
          <c:dPt>
            <c:idx val="2"/>
            <c:marker>
              <c:spPr>
                <a:solidFill>
                  <a:schemeClr val="accent3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spPr>
              <a:ln w="25400" cap="rnd">
                <a:noFill/>
                <a:round/>
              </a:ln>
              <a:effectLst/>
            </c:spPr>
          </c:dPt>
          <c:dPt>
            <c:idx val="3"/>
            <c:marker>
              <c:spPr>
                <a:solidFill>
                  <a:schemeClr val="accent4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spPr>
              <a:ln w="25400" cap="rnd">
                <a:noFill/>
                <a:round/>
              </a:ln>
              <a:effectLst/>
            </c:spPr>
          </c:dPt>
          <c:dPt>
            <c:idx val="4"/>
            <c:marker>
              <c:spPr>
                <a:solidFill>
                  <a:schemeClr val="accent5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spPr>
              <a:ln w="25400" cap="rnd">
                <a:noFill/>
                <a:round/>
              </a:ln>
              <a:effectLst/>
            </c:spPr>
          </c:dPt>
          <c:dPt>
            <c:idx val="5"/>
            <c:marker>
              <c:spPr>
                <a:solidFill>
                  <a:schemeClr val="accent6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spPr>
              <a:ln w="25400" cap="rnd">
                <a:noFill/>
                <a:round/>
              </a:ln>
              <a:effectLst/>
            </c:spPr>
          </c:dPt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1"/>
            <c:trendlineLbl>
              <c:layout>
                <c:manualLayout>
                  <c:x val="0.11883271465682128"/>
                  <c:y val="-0.20461871816608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Пункт1!$B$2:$B$88</c:f>
              <c:numCache>
                <c:formatCode>_-* #,##0\ _₽_-;\-* #,##0\ _₽_-;_-* "-"??\ _₽_-;_-@_-</c:formatCode>
                <c:ptCount val="87"/>
                <c:pt idx="0">
                  <c:v>1500659</c:v>
                </c:pt>
                <c:pt idx="1">
                  <c:v>1142404</c:v>
                </c:pt>
                <c:pt idx="2">
                  <c:v>1309942</c:v>
                </c:pt>
                <c:pt idx="3">
                  <c:v>2273417</c:v>
                </c:pt>
                <c:pt idx="4">
                  <c:v>905900</c:v>
                </c:pt>
                <c:pt idx="5">
                  <c:v>1068410</c:v>
                </c:pt>
                <c:pt idx="6">
                  <c:v>566266</c:v>
                </c:pt>
                <c:pt idx="7">
                  <c:v>1060892</c:v>
                </c:pt>
                <c:pt idx="8">
                  <c:v>1116265</c:v>
                </c:pt>
                <c:pt idx="9">
                  <c:v>8651260</c:v>
                </c:pt>
                <c:pt idx="10">
                  <c:v>692486</c:v>
                </c:pt>
                <c:pt idx="11">
                  <c:v>1082231</c:v>
                </c:pt>
                <c:pt idx="12">
                  <c:v>863987</c:v>
                </c:pt>
                <c:pt idx="13">
                  <c:v>956292</c:v>
                </c:pt>
                <c:pt idx="14">
                  <c:v>1199747</c:v>
                </c:pt>
                <c:pt idx="15">
                  <c:v>1471140</c:v>
                </c:pt>
                <c:pt idx="16">
                  <c:v>1187558</c:v>
                </c:pt>
                <c:pt idx="17">
                  <c:v>13149803</c:v>
                </c:pt>
                <c:pt idx="18">
                  <c:v>523856</c:v>
                </c:pt>
                <c:pt idx="19">
                  <c:v>720610</c:v>
                </c:pt>
                <c:pt idx="20">
                  <c:v>998072</c:v>
                </c:pt>
                <c:pt idx="21">
                  <c:v>42224</c:v>
                </c:pt>
                <c:pt idx="22">
                  <c:v>955848</c:v>
                </c:pt>
                <c:pt idx="23">
                  <c:v>1121343</c:v>
                </c:pt>
                <c:pt idx="24">
                  <c:v>1033914</c:v>
                </c:pt>
                <c:pt idx="25">
                  <c:v>2035762</c:v>
                </c:pt>
                <c:pt idx="26">
                  <c:v>656438</c:v>
                </c:pt>
                <c:pt idx="27">
                  <c:v>571447</c:v>
                </c:pt>
                <c:pt idx="28">
                  <c:v>581147</c:v>
                </c:pt>
                <c:pt idx="29">
                  <c:v>5597763</c:v>
                </c:pt>
                <c:pt idx="30">
                  <c:v>500591</c:v>
                </c:pt>
                <c:pt idx="31">
                  <c:v>266770</c:v>
                </c:pt>
                <c:pt idx="32">
                  <c:v>1909499</c:v>
                </c:pt>
                <c:pt idx="33">
                  <c:v>5833002</c:v>
                </c:pt>
                <c:pt idx="34">
                  <c:v>946429</c:v>
                </c:pt>
                <c:pt idx="35">
                  <c:v>2453898</c:v>
                </c:pt>
                <c:pt idx="36">
                  <c:v>4152518</c:v>
                </c:pt>
                <c:pt idx="37">
                  <c:v>561374</c:v>
                </c:pt>
                <c:pt idx="38">
                  <c:v>3232224</c:v>
                </c:pt>
                <c:pt idx="39">
                  <c:v>527220</c:v>
                </c:pt>
                <c:pt idx="40">
                  <c:v>905464</c:v>
                </c:pt>
                <c:pt idx="41">
                  <c:v>468322</c:v>
                </c:pt>
                <c:pt idx="42">
                  <c:v>678879</c:v>
                </c:pt>
                <c:pt idx="43">
                  <c:v>1552866</c:v>
                </c:pt>
                <c:pt idx="44">
                  <c:v>2886108</c:v>
                </c:pt>
                <c:pt idx="45">
                  <c:v>4064361</c:v>
                </c:pt>
                <c:pt idx="46">
                  <c:v>669854</c:v>
                </c:pt>
                <c:pt idx="47">
                  <c:v>765891</c:v>
                </c:pt>
                <c:pt idx="48">
                  <c:v>4003016</c:v>
                </c:pt>
                <c:pt idx="49">
                  <c:v>1434557</c:v>
                </c:pt>
                <c:pt idx="50">
                  <c:v>1167061</c:v>
                </c:pt>
                <c:pt idx="51">
                  <c:v>2495266</c:v>
                </c:pt>
                <c:pt idx="52">
                  <c:v>1129935</c:v>
                </c:pt>
                <c:pt idx="53">
                  <c:v>3060335</c:v>
                </c:pt>
                <c:pt idx="54">
                  <c:v>1828656</c:v>
                </c:pt>
                <c:pt idx="55">
                  <c:v>1236113</c:v>
                </c:pt>
                <c:pt idx="56">
                  <c:v>3127842</c:v>
                </c:pt>
                <c:pt idx="57">
                  <c:v>2385163</c:v>
                </c:pt>
                <c:pt idx="58">
                  <c:v>1172782</c:v>
                </c:pt>
                <c:pt idx="59">
                  <c:v>753002</c:v>
                </c:pt>
                <c:pt idx="60">
                  <c:v>4222695</c:v>
                </c:pt>
                <c:pt idx="61">
                  <c:v>3890800</c:v>
                </c:pt>
                <c:pt idx="62">
                  <c:v>1759386</c:v>
                </c:pt>
                <c:pt idx="63">
                  <c:v>515960</c:v>
                </c:pt>
                <c:pt idx="64">
                  <c:v>1615454</c:v>
                </c:pt>
                <c:pt idx="65">
                  <c:v>3395798</c:v>
                </c:pt>
                <c:pt idx="66">
                  <c:v>210765</c:v>
                </c:pt>
                <c:pt idx="67">
                  <c:v>337544</c:v>
                </c:pt>
                <c:pt idx="68">
                  <c:v>528175</c:v>
                </c:pt>
                <c:pt idx="69">
                  <c:v>2115308</c:v>
                </c:pt>
                <c:pt idx="70">
                  <c:v>2846120</c:v>
                </c:pt>
                <c:pt idx="71">
                  <c:v>2330537</c:v>
                </c:pt>
                <c:pt idx="72">
                  <c:v>2547684</c:v>
                </c:pt>
                <c:pt idx="73">
                  <c:v>2789532</c:v>
                </c:pt>
                <c:pt idx="74">
                  <c:v>1818093</c:v>
                </c:pt>
                <c:pt idx="75">
                  <c:v>1043385</c:v>
                </c:pt>
                <c:pt idx="76">
                  <c:v>971922</c:v>
                </c:pt>
                <c:pt idx="77">
                  <c:v>1001664</c:v>
                </c:pt>
                <c:pt idx="78">
                  <c:v>984395</c:v>
                </c:pt>
                <c:pt idx="79">
                  <c:v>288947</c:v>
                </c:pt>
                <c:pt idx="80">
                  <c:v>1806393</c:v>
                </c:pt>
                <c:pt idx="81">
                  <c:v>1278132</c:v>
                </c:pt>
                <c:pt idx="82">
                  <c:v>750083</c:v>
                </c:pt>
                <c:pt idx="83">
                  <c:v>133387</c:v>
                </c:pt>
                <c:pt idx="84">
                  <c:v>457590</c:v>
                </c:pt>
                <c:pt idx="85">
                  <c:v>145802</c:v>
                </c:pt>
                <c:pt idx="86">
                  <c:v>48029</c:v>
                </c:pt>
              </c:numCache>
            </c:numRef>
          </c:xVal>
          <c:yVal>
            <c:numRef>
              <c:f>Пункт1!$C$2:$C$88</c:f>
              <c:numCache>
                <c:formatCode>_-* #,##0.00\ _₽_-;\-* #,##0.00\ _₽_-;_-* "-"??\ _₽_-;_-@_-</c:formatCode>
                <c:ptCount val="87"/>
                <c:pt idx="0">
                  <c:v>53975.13</c:v>
                </c:pt>
                <c:pt idx="1">
                  <c:v>37778.089999999997</c:v>
                </c:pt>
                <c:pt idx="2">
                  <c:v>42941.42</c:v>
                </c:pt>
                <c:pt idx="3">
                  <c:v>78640.81</c:v>
                </c:pt>
                <c:pt idx="4">
                  <c:v>28748.31</c:v>
                </c:pt>
                <c:pt idx="5">
                  <c:v>34156.79</c:v>
                </c:pt>
                <c:pt idx="6">
                  <c:v>19147.849999999999</c:v>
                </c:pt>
                <c:pt idx="7">
                  <c:v>35803.160000000003</c:v>
                </c:pt>
                <c:pt idx="8">
                  <c:v>40411.69</c:v>
                </c:pt>
                <c:pt idx="9">
                  <c:v>294254.43</c:v>
                </c:pt>
                <c:pt idx="10">
                  <c:v>22494.53</c:v>
                </c:pt>
                <c:pt idx="11">
                  <c:v>39420.58</c:v>
                </c:pt>
                <c:pt idx="12">
                  <c:v>28762.07</c:v>
                </c:pt>
                <c:pt idx="13">
                  <c:v>33284.76</c:v>
                </c:pt>
                <c:pt idx="14">
                  <c:v>43808.71</c:v>
                </c:pt>
                <c:pt idx="15">
                  <c:v>47671.82</c:v>
                </c:pt>
                <c:pt idx="16">
                  <c:v>38380.949999999997</c:v>
                </c:pt>
                <c:pt idx="17">
                  <c:v>291323.5</c:v>
                </c:pt>
                <c:pt idx="18">
                  <c:v>17703.97</c:v>
                </c:pt>
                <c:pt idx="19">
                  <c:v>23841.47</c:v>
                </c:pt>
                <c:pt idx="20">
                  <c:v>33878.68</c:v>
                </c:pt>
                <c:pt idx="21">
                  <c:v>1158.75</c:v>
                </c:pt>
                <c:pt idx="22">
                  <c:v>32719.93</c:v>
                </c:pt>
                <c:pt idx="23">
                  <c:v>37726.93</c:v>
                </c:pt>
                <c:pt idx="24">
                  <c:v>34260.67</c:v>
                </c:pt>
                <c:pt idx="25">
                  <c:v>62723.18</c:v>
                </c:pt>
                <c:pt idx="26">
                  <c:v>18972.55</c:v>
                </c:pt>
                <c:pt idx="27">
                  <c:v>20991.61</c:v>
                </c:pt>
                <c:pt idx="28">
                  <c:v>22021.43</c:v>
                </c:pt>
                <c:pt idx="29">
                  <c:v>155808.14000000001</c:v>
                </c:pt>
                <c:pt idx="30">
                  <c:v>13479.09</c:v>
                </c:pt>
                <c:pt idx="31">
                  <c:v>7166.95</c:v>
                </c:pt>
                <c:pt idx="32">
                  <c:v>40922.910000000003</c:v>
                </c:pt>
                <c:pt idx="33">
                  <c:v>181027.25</c:v>
                </c:pt>
                <c:pt idx="34">
                  <c:v>26395.919999999998</c:v>
                </c:pt>
                <c:pt idx="35">
                  <c:v>64828.94</c:v>
                </c:pt>
                <c:pt idx="36">
                  <c:v>117687.26</c:v>
                </c:pt>
                <c:pt idx="37">
                  <c:v>13095.49</c:v>
                </c:pt>
                <c:pt idx="38">
                  <c:v>70633.850000000006</c:v>
                </c:pt>
                <c:pt idx="39">
                  <c:v>8428.93</c:v>
                </c:pt>
                <c:pt idx="40">
                  <c:v>19925.79</c:v>
                </c:pt>
                <c:pt idx="41">
                  <c:v>11132.74</c:v>
                </c:pt>
                <c:pt idx="42">
                  <c:v>21238</c:v>
                </c:pt>
                <c:pt idx="43">
                  <c:v>32962.97</c:v>
                </c:pt>
                <c:pt idx="44">
                  <c:v>74850.490000000005</c:v>
                </c:pt>
                <c:pt idx="45">
                  <c:v>120442.94</c:v>
                </c:pt>
                <c:pt idx="46">
                  <c:v>20212.73</c:v>
                </c:pt>
                <c:pt idx="47">
                  <c:v>23434.83</c:v>
                </c:pt>
                <c:pt idx="48">
                  <c:v>118558.79</c:v>
                </c:pt>
                <c:pt idx="49">
                  <c:v>38167.129999999997</c:v>
                </c:pt>
                <c:pt idx="50">
                  <c:v>37045.919999999998</c:v>
                </c:pt>
                <c:pt idx="51">
                  <c:v>69778.95</c:v>
                </c:pt>
                <c:pt idx="52">
                  <c:v>35924.22</c:v>
                </c:pt>
                <c:pt idx="53">
                  <c:v>92846.84</c:v>
                </c:pt>
                <c:pt idx="54">
                  <c:v>56274.16</c:v>
                </c:pt>
                <c:pt idx="55">
                  <c:v>42805.71</c:v>
                </c:pt>
                <c:pt idx="56">
                  <c:v>93952.2</c:v>
                </c:pt>
                <c:pt idx="57">
                  <c:v>76085.350000000006</c:v>
                </c:pt>
                <c:pt idx="58">
                  <c:v>39207.56</c:v>
                </c:pt>
                <c:pt idx="59">
                  <c:v>22639.34</c:v>
                </c:pt>
                <c:pt idx="60">
                  <c:v>125820.32</c:v>
                </c:pt>
                <c:pt idx="61">
                  <c:v>100143.56</c:v>
                </c:pt>
                <c:pt idx="62">
                  <c:v>38086.25</c:v>
                </c:pt>
                <c:pt idx="63">
                  <c:v>11481.54</c:v>
                </c:pt>
                <c:pt idx="64">
                  <c:v>50575.77</c:v>
                </c:pt>
                <c:pt idx="65">
                  <c:v>98981.2</c:v>
                </c:pt>
                <c:pt idx="66">
                  <c:v>5310.44</c:v>
                </c:pt>
                <c:pt idx="67">
                  <c:v>5168.3100000000004</c:v>
                </c:pt>
                <c:pt idx="68">
                  <c:v>14923.99</c:v>
                </c:pt>
                <c:pt idx="69">
                  <c:v>59977.07</c:v>
                </c:pt>
                <c:pt idx="70">
                  <c:v>77665.789999999994</c:v>
                </c:pt>
                <c:pt idx="71">
                  <c:v>63485.68</c:v>
                </c:pt>
                <c:pt idx="72">
                  <c:v>69837.27</c:v>
                </c:pt>
                <c:pt idx="73">
                  <c:v>80468.72</c:v>
                </c:pt>
                <c:pt idx="74">
                  <c:v>51010.04</c:v>
                </c:pt>
                <c:pt idx="75">
                  <c:v>28807.51</c:v>
                </c:pt>
                <c:pt idx="76">
                  <c:v>22287.62</c:v>
                </c:pt>
                <c:pt idx="77">
                  <c:v>24127.74</c:v>
                </c:pt>
                <c:pt idx="78">
                  <c:v>23525.11</c:v>
                </c:pt>
                <c:pt idx="79">
                  <c:v>8175.13</c:v>
                </c:pt>
                <c:pt idx="80">
                  <c:v>47032.480000000003</c:v>
                </c:pt>
                <c:pt idx="81">
                  <c:v>33196.36</c:v>
                </c:pt>
                <c:pt idx="82">
                  <c:v>21051.89</c:v>
                </c:pt>
                <c:pt idx="83">
                  <c:v>4079.6</c:v>
                </c:pt>
                <c:pt idx="84">
                  <c:v>14926.98</c:v>
                </c:pt>
                <c:pt idx="85">
                  <c:v>3801.74</c:v>
                </c:pt>
                <c:pt idx="86">
                  <c:v>1199.4100000000001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BE29-49CC-98A3-9BD8C9D73F38}"/>
            </c:ext>
          </c:extLst>
        </c:ser>
        <c:axId val="184841344"/>
        <c:axId val="184842880"/>
      </c:scatterChart>
      <c:valAx>
        <c:axId val="184841344"/>
        <c:scaling>
          <c:orientation val="minMax"/>
        </c:scaling>
        <c:axPos val="b"/>
        <c:numFmt formatCode="_-* #,##0\ _₽_-;\-* #,##0\ _₽_-;_-* &quot;-&quot;??\ _₽_-;_-@_-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842880"/>
        <c:crosses val="autoZero"/>
        <c:crossBetween val="midCat"/>
      </c:valAx>
      <c:valAx>
        <c:axId val="184842880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₽_-;\-* #,##0\ _₽_-;_-* &quot;-&quot;\ _₽_-;_-@_-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84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13921</xdr:colOff>
      <xdr:row>8</xdr:row>
      <xdr:rowOff>23446</xdr:rowOff>
    </xdr:from>
    <xdr:to>
      <xdr:col>13</xdr:col>
      <xdr:colOff>161192</xdr:colOff>
      <xdr:row>23</xdr:row>
      <xdr:rowOff>322384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8"/>
  <sheetViews>
    <sheetView tabSelected="1" topLeftCell="A22" zoomScale="130" zoomScaleNormal="130" workbookViewId="0">
      <selection activeCell="F27" sqref="F27"/>
    </sheetView>
  </sheetViews>
  <sheetFormatPr defaultRowHeight="15"/>
  <cols>
    <col min="1" max="1" width="18.7109375" customWidth="1"/>
    <col min="2" max="2" width="19.85546875" customWidth="1"/>
    <col min="3" max="3" width="20.28515625" customWidth="1"/>
    <col min="5" max="5" width="10.5703125" customWidth="1"/>
    <col min="6" max="6" width="14" customWidth="1"/>
    <col min="7" max="7" width="11.42578125" customWidth="1"/>
  </cols>
  <sheetData>
    <row r="1" spans="1:7" ht="60" customHeight="1" thickBot="1">
      <c r="A1" s="6"/>
      <c r="B1" s="5" t="s">
        <v>96</v>
      </c>
      <c r="C1" s="4" t="s">
        <v>98</v>
      </c>
    </row>
    <row r="2" spans="1:7" ht="30">
      <c r="A2" s="7" t="s">
        <v>2</v>
      </c>
      <c r="B2" s="10">
        <v>1500659</v>
      </c>
      <c r="C2" s="13">
        <v>53975.13</v>
      </c>
      <c r="F2" s="2" t="s">
        <v>97</v>
      </c>
      <c r="G2" s="1">
        <f>CORREL(B2:B88,C2:C88)</f>
        <v>0.97571729605341684</v>
      </c>
    </row>
    <row r="3" spans="1:7">
      <c r="A3" s="7" t="s">
        <v>3</v>
      </c>
      <c r="B3" s="10">
        <v>1142404</v>
      </c>
      <c r="C3" s="13">
        <v>37778.089999999997</v>
      </c>
    </row>
    <row r="4" spans="1:7" ht="26.25">
      <c r="A4" s="7" t="s">
        <v>4</v>
      </c>
      <c r="B4" s="10">
        <v>1309942</v>
      </c>
      <c r="C4" s="13">
        <v>42941.42</v>
      </c>
      <c r="F4" t="s">
        <v>99</v>
      </c>
    </row>
    <row r="5" spans="1:7" ht="26.25">
      <c r="A5" s="7" t="s">
        <v>5</v>
      </c>
      <c r="B5" s="10">
        <v>2273417</v>
      </c>
      <c r="C5" s="13">
        <v>78640.81</v>
      </c>
    </row>
    <row r="6" spans="1:7">
      <c r="A6" s="7" t="s">
        <v>6</v>
      </c>
      <c r="B6" s="10">
        <v>905900</v>
      </c>
      <c r="C6" s="13">
        <v>28748.31</v>
      </c>
    </row>
    <row r="7" spans="1:7">
      <c r="A7" s="7" t="s">
        <v>7</v>
      </c>
      <c r="B7" s="10">
        <v>1068410</v>
      </c>
      <c r="C7" s="13">
        <v>34156.79</v>
      </c>
    </row>
    <row r="8" spans="1:7" ht="26.25">
      <c r="A8" s="7" t="s">
        <v>8</v>
      </c>
      <c r="B8" s="10">
        <v>566266</v>
      </c>
      <c r="C8" s="13">
        <v>19147.849999999999</v>
      </c>
      <c r="F8" t="s">
        <v>100</v>
      </c>
    </row>
    <row r="9" spans="1:7">
      <c r="A9" s="7" t="s">
        <v>9</v>
      </c>
      <c r="B9" s="10">
        <v>1060892</v>
      </c>
      <c r="C9" s="13">
        <v>35803.160000000003</v>
      </c>
    </row>
    <row r="10" spans="1:7">
      <c r="A10" s="7" t="s">
        <v>10</v>
      </c>
      <c r="B10" s="10">
        <v>1116265</v>
      </c>
      <c r="C10" s="13">
        <v>40411.69</v>
      </c>
    </row>
    <row r="11" spans="1:7" ht="26.25">
      <c r="A11" s="7" t="s">
        <v>11</v>
      </c>
      <c r="B11" s="10">
        <v>8651260</v>
      </c>
      <c r="C11" s="13">
        <v>294254.43</v>
      </c>
    </row>
    <row r="12" spans="1:7">
      <c r="A12" s="7" t="s">
        <v>12</v>
      </c>
      <c r="B12" s="10">
        <v>692486</v>
      </c>
      <c r="C12" s="13">
        <v>22494.53</v>
      </c>
    </row>
    <row r="13" spans="1:7">
      <c r="A13" s="7" t="s">
        <v>13</v>
      </c>
      <c r="B13" s="10">
        <v>1082231</v>
      </c>
      <c r="C13" s="13">
        <v>39420.58</v>
      </c>
    </row>
    <row r="14" spans="1:7">
      <c r="A14" s="7" t="s">
        <v>14</v>
      </c>
      <c r="B14" s="10">
        <v>863987</v>
      </c>
      <c r="C14" s="13">
        <v>28762.07</v>
      </c>
    </row>
    <row r="15" spans="1:7">
      <c r="A15" s="7" t="s">
        <v>15</v>
      </c>
      <c r="B15" s="10">
        <v>956292</v>
      </c>
      <c r="C15" s="13">
        <v>33284.76</v>
      </c>
    </row>
    <row r="16" spans="1:7">
      <c r="A16" s="7" t="s">
        <v>16</v>
      </c>
      <c r="B16" s="10">
        <v>1199747</v>
      </c>
      <c r="C16" s="13">
        <v>43808.71</v>
      </c>
    </row>
    <row r="17" spans="1:6">
      <c r="A17" s="7" t="s">
        <v>17</v>
      </c>
      <c r="B17" s="10">
        <v>1471140</v>
      </c>
      <c r="C17" s="13">
        <v>47671.82</v>
      </c>
    </row>
    <row r="18" spans="1:6" ht="26.25">
      <c r="A18" s="7" t="s">
        <v>18</v>
      </c>
      <c r="B18" s="10">
        <v>1187558</v>
      </c>
      <c r="C18" s="13">
        <v>38380.949999999997</v>
      </c>
    </row>
    <row r="19" spans="1:6">
      <c r="A19" s="7" t="s">
        <v>19</v>
      </c>
      <c r="B19" s="10">
        <v>13149803</v>
      </c>
      <c r="C19" s="13">
        <v>291323.5</v>
      </c>
    </row>
    <row r="20" spans="1:6" ht="26.25">
      <c r="A20" s="7" t="s">
        <v>21</v>
      </c>
      <c r="B20" s="10">
        <v>523856</v>
      </c>
      <c r="C20" s="13">
        <v>17703.97</v>
      </c>
    </row>
    <row r="21" spans="1:6">
      <c r="A21" s="7" t="s">
        <v>22</v>
      </c>
      <c r="B21" s="10">
        <v>720610</v>
      </c>
      <c r="C21" s="13">
        <v>23841.47</v>
      </c>
    </row>
    <row r="22" spans="1:6" ht="26.25">
      <c r="A22" s="7" t="s">
        <v>23</v>
      </c>
      <c r="B22" s="10">
        <v>998072</v>
      </c>
      <c r="C22" s="13">
        <v>33878.68</v>
      </c>
    </row>
    <row r="23" spans="1:6" ht="26.25">
      <c r="A23" s="8" t="s">
        <v>24</v>
      </c>
      <c r="B23" s="10">
        <v>42224</v>
      </c>
      <c r="C23" s="13">
        <v>1158.75</v>
      </c>
    </row>
    <row r="24" spans="1:6" ht="51.75">
      <c r="A24" s="8" t="s">
        <v>25</v>
      </c>
      <c r="B24" s="10">
        <v>955848</v>
      </c>
      <c r="C24" s="13">
        <v>32719.93</v>
      </c>
    </row>
    <row r="25" spans="1:6" ht="26.25">
      <c r="A25" s="7" t="s">
        <v>26</v>
      </c>
      <c r="B25" s="10">
        <v>1121343</v>
      </c>
      <c r="C25" s="13">
        <v>37726.93</v>
      </c>
      <c r="E25" t="s">
        <v>135</v>
      </c>
      <c r="F25" t="s">
        <v>136</v>
      </c>
    </row>
    <row r="26" spans="1:6" ht="26.25">
      <c r="A26" s="7" t="s">
        <v>27</v>
      </c>
      <c r="B26" s="10">
        <v>1033914</v>
      </c>
      <c r="C26" s="13">
        <v>34260.67</v>
      </c>
      <c r="F26" t="s">
        <v>137</v>
      </c>
    </row>
    <row r="27" spans="1:6" ht="26.25">
      <c r="A27" s="7" t="s">
        <v>28</v>
      </c>
      <c r="B27" s="10">
        <v>2035762</v>
      </c>
      <c r="C27" s="13">
        <v>62723.18</v>
      </c>
    </row>
    <row r="28" spans="1:6" ht="26.25">
      <c r="A28" s="7" t="s">
        <v>29</v>
      </c>
      <c r="B28" s="10">
        <v>656438</v>
      </c>
      <c r="C28" s="13">
        <v>18972.55</v>
      </c>
    </row>
    <row r="29" spans="1:6" ht="26.25">
      <c r="A29" s="7" t="s">
        <v>30</v>
      </c>
      <c r="B29" s="10">
        <v>571447</v>
      </c>
      <c r="C29" s="13">
        <v>20991.61</v>
      </c>
    </row>
    <row r="30" spans="1:6">
      <c r="A30" s="7" t="s">
        <v>31</v>
      </c>
      <c r="B30" s="10">
        <v>581147</v>
      </c>
      <c r="C30" s="13">
        <v>22021.43</v>
      </c>
    </row>
    <row r="31" spans="1:6">
      <c r="A31" s="7" t="s">
        <v>32</v>
      </c>
      <c r="B31" s="10">
        <v>5597763</v>
      </c>
      <c r="C31" s="13">
        <v>155808.14000000001</v>
      </c>
    </row>
    <row r="32" spans="1:6">
      <c r="A32" s="7" t="s">
        <v>34</v>
      </c>
      <c r="B32" s="10">
        <v>500591</v>
      </c>
      <c r="C32" s="13">
        <v>13479.09</v>
      </c>
    </row>
    <row r="33" spans="1:3" ht="26.25">
      <c r="A33" s="7" t="s">
        <v>35</v>
      </c>
      <c r="B33" s="10">
        <v>266770</v>
      </c>
      <c r="C33" s="13">
        <v>7166.95</v>
      </c>
    </row>
    <row r="34" spans="1:3">
      <c r="A34" s="7" t="s">
        <v>36</v>
      </c>
      <c r="B34" s="10">
        <v>1909499</v>
      </c>
      <c r="C34" s="13">
        <v>40922.910000000003</v>
      </c>
    </row>
    <row r="35" spans="1:3" ht="26.25">
      <c r="A35" s="7" t="s">
        <v>37</v>
      </c>
      <c r="B35" s="10">
        <v>5833002</v>
      </c>
      <c r="C35" s="13">
        <v>181027.25</v>
      </c>
    </row>
    <row r="36" spans="1:3" ht="26.25">
      <c r="A36" s="7" t="s">
        <v>38</v>
      </c>
      <c r="B36" s="10">
        <v>946429</v>
      </c>
      <c r="C36" s="13">
        <v>26395.919999999998</v>
      </c>
    </row>
    <row r="37" spans="1:3" ht="26.25">
      <c r="A37" s="7" t="s">
        <v>39</v>
      </c>
      <c r="B37" s="10">
        <v>2453898</v>
      </c>
      <c r="C37" s="13">
        <v>64828.94</v>
      </c>
    </row>
    <row r="38" spans="1:3">
      <c r="A38" s="7" t="s">
        <v>40</v>
      </c>
      <c r="B38" s="10">
        <v>4152518</v>
      </c>
      <c r="C38" s="13">
        <v>117687.26</v>
      </c>
    </row>
    <row r="39" spans="1:3">
      <c r="A39" s="7" t="s">
        <v>41</v>
      </c>
      <c r="B39" s="10">
        <v>561374</v>
      </c>
      <c r="C39" s="13">
        <v>13095.49</v>
      </c>
    </row>
    <row r="40" spans="1:3" ht="26.25">
      <c r="A40" s="7" t="s">
        <v>43</v>
      </c>
      <c r="B40" s="10">
        <v>3232224</v>
      </c>
      <c r="C40" s="13">
        <v>70633.850000000006</v>
      </c>
    </row>
    <row r="41" spans="1:3" ht="26.25">
      <c r="A41" s="7" t="s">
        <v>44</v>
      </c>
      <c r="B41" s="10">
        <v>527220</v>
      </c>
      <c r="C41" s="13">
        <v>8428.93</v>
      </c>
    </row>
    <row r="42" spans="1:3" ht="39">
      <c r="A42" s="7" t="s">
        <v>45</v>
      </c>
      <c r="B42" s="10">
        <v>905464</v>
      </c>
      <c r="C42" s="13">
        <v>19925.79</v>
      </c>
    </row>
    <row r="43" spans="1:3" ht="39">
      <c r="A43" s="7" t="s">
        <v>46</v>
      </c>
      <c r="B43" s="10">
        <v>468322</v>
      </c>
      <c r="C43" s="13">
        <v>11132.74</v>
      </c>
    </row>
    <row r="44" spans="1:3" ht="39">
      <c r="A44" s="7" t="s">
        <v>47</v>
      </c>
      <c r="B44" s="10">
        <v>678879</v>
      </c>
      <c r="C44" s="13">
        <v>21238</v>
      </c>
    </row>
    <row r="45" spans="1:3" ht="26.25">
      <c r="A45" s="7" t="s">
        <v>48</v>
      </c>
      <c r="B45" s="10">
        <v>1552866</v>
      </c>
      <c r="C45" s="13">
        <v>32962.97</v>
      </c>
    </row>
    <row r="46" spans="1:3" ht="26.25">
      <c r="A46" s="7" t="s">
        <v>49</v>
      </c>
      <c r="B46" s="10">
        <v>2886108</v>
      </c>
      <c r="C46" s="13">
        <v>74850.490000000005</v>
      </c>
    </row>
    <row r="47" spans="1:3" ht="26.25">
      <c r="A47" s="7" t="s">
        <v>51</v>
      </c>
      <c r="B47" s="10">
        <v>4064361</v>
      </c>
      <c r="C47" s="13">
        <v>120442.94</v>
      </c>
    </row>
    <row r="48" spans="1:3" ht="26.25">
      <c r="A48" s="7" t="s">
        <v>52</v>
      </c>
      <c r="B48" s="10">
        <v>669854</v>
      </c>
      <c r="C48" s="13">
        <v>20212.73</v>
      </c>
    </row>
    <row r="49" spans="1:3" ht="26.25">
      <c r="A49" s="7" t="s">
        <v>53</v>
      </c>
      <c r="B49" s="10">
        <v>765891</v>
      </c>
      <c r="C49" s="13">
        <v>23434.83</v>
      </c>
    </row>
    <row r="50" spans="1:3" ht="26.25">
      <c r="A50" s="7" t="s">
        <v>54</v>
      </c>
      <c r="B50" s="10">
        <v>4003016</v>
      </c>
      <c r="C50" s="13">
        <v>118558.79</v>
      </c>
    </row>
    <row r="51" spans="1:3" ht="26.25">
      <c r="A51" s="7" t="s">
        <v>55</v>
      </c>
      <c r="B51" s="10">
        <v>1434557</v>
      </c>
      <c r="C51" s="13">
        <v>38167.129999999997</v>
      </c>
    </row>
    <row r="52" spans="1:3" ht="26.25">
      <c r="A52" s="7" t="s">
        <v>56</v>
      </c>
      <c r="B52" s="10">
        <v>1167061</v>
      </c>
      <c r="C52" s="13">
        <v>37045.919999999998</v>
      </c>
    </row>
    <row r="53" spans="1:3">
      <c r="A53" s="7" t="s">
        <v>57</v>
      </c>
      <c r="B53" s="10">
        <v>2495266</v>
      </c>
      <c r="C53" s="13">
        <v>69778.95</v>
      </c>
    </row>
    <row r="54" spans="1:3">
      <c r="A54" s="7" t="s">
        <v>58</v>
      </c>
      <c r="B54" s="10">
        <v>1129935</v>
      </c>
      <c r="C54" s="13">
        <v>35924.22</v>
      </c>
    </row>
    <row r="55" spans="1:3" ht="26.25">
      <c r="A55" s="7" t="s">
        <v>59</v>
      </c>
      <c r="B55" s="10">
        <v>3060335</v>
      </c>
      <c r="C55" s="13">
        <v>92846.84</v>
      </c>
    </row>
    <row r="56" spans="1:3" ht="26.25">
      <c r="A56" s="7" t="s">
        <v>60</v>
      </c>
      <c r="B56" s="10">
        <v>1828656</v>
      </c>
      <c r="C56" s="13">
        <v>56274.16</v>
      </c>
    </row>
    <row r="57" spans="1:3">
      <c r="A57" s="7" t="s">
        <v>61</v>
      </c>
      <c r="B57" s="10">
        <v>1236113</v>
      </c>
      <c r="C57" s="13">
        <v>42805.71</v>
      </c>
    </row>
    <row r="58" spans="1:3">
      <c r="A58" s="7" t="s">
        <v>62</v>
      </c>
      <c r="B58" s="10">
        <v>3127842</v>
      </c>
      <c r="C58" s="13">
        <v>93952.2</v>
      </c>
    </row>
    <row r="59" spans="1:3" ht="26.25">
      <c r="A59" s="7" t="s">
        <v>63</v>
      </c>
      <c r="B59" s="10">
        <v>2385163</v>
      </c>
      <c r="C59" s="13">
        <v>76085.350000000006</v>
      </c>
    </row>
    <row r="60" spans="1:3" ht="26.25">
      <c r="A60" s="7" t="s">
        <v>64</v>
      </c>
      <c r="B60" s="10">
        <v>1172782</v>
      </c>
      <c r="C60" s="13">
        <v>39207.56</v>
      </c>
    </row>
    <row r="61" spans="1:3">
      <c r="A61" s="7" t="s">
        <v>66</v>
      </c>
      <c r="B61" s="10">
        <v>753002</v>
      </c>
      <c r="C61" s="13">
        <v>22639.34</v>
      </c>
    </row>
    <row r="62" spans="1:3" ht="26.25">
      <c r="A62" s="7" t="s">
        <v>67</v>
      </c>
      <c r="B62" s="10">
        <v>4222695</v>
      </c>
      <c r="C62" s="13">
        <v>125820.32</v>
      </c>
    </row>
    <row r="63" spans="1:3">
      <c r="A63" s="7" t="s">
        <v>68</v>
      </c>
      <c r="B63" s="10">
        <v>3890800</v>
      </c>
      <c r="C63" s="13">
        <v>100143.56</v>
      </c>
    </row>
    <row r="64" spans="1:3" ht="51.75">
      <c r="A64" s="8" t="s">
        <v>69</v>
      </c>
      <c r="B64" s="10">
        <v>1759386</v>
      </c>
      <c r="C64" s="13">
        <v>38086.25</v>
      </c>
    </row>
    <row r="65" spans="1:3" ht="26.25">
      <c r="A65" s="8" t="s">
        <v>70</v>
      </c>
      <c r="B65" s="10">
        <v>515960</v>
      </c>
      <c r="C65" s="13">
        <v>11481.54</v>
      </c>
    </row>
    <row r="66" spans="1:3" ht="115.5">
      <c r="A66" s="8" t="s">
        <v>71</v>
      </c>
      <c r="B66" s="10">
        <v>1615454</v>
      </c>
      <c r="C66" s="13">
        <v>50575.77</v>
      </c>
    </row>
    <row r="67" spans="1:3" ht="26.25">
      <c r="A67" s="7" t="s">
        <v>72</v>
      </c>
      <c r="B67" s="10">
        <v>3395798</v>
      </c>
      <c r="C67" s="13">
        <v>98981.2</v>
      </c>
    </row>
    <row r="68" spans="1:3">
      <c r="A68" s="7" t="s">
        <v>74</v>
      </c>
      <c r="B68" s="11">
        <v>210765</v>
      </c>
      <c r="C68" s="13">
        <v>5310.44</v>
      </c>
    </row>
    <row r="69" spans="1:3">
      <c r="A69" s="7" t="s">
        <v>75</v>
      </c>
      <c r="B69" s="11">
        <v>337544</v>
      </c>
      <c r="C69" s="13">
        <v>5168.3100000000004</v>
      </c>
    </row>
    <row r="70" spans="1:3" ht="26.25">
      <c r="A70" s="7" t="s">
        <v>76</v>
      </c>
      <c r="B70" s="11">
        <v>528175</v>
      </c>
      <c r="C70" s="13">
        <v>14923.99</v>
      </c>
    </row>
    <row r="71" spans="1:3">
      <c r="A71" s="7" t="s">
        <v>77</v>
      </c>
      <c r="B71" s="11">
        <v>2115308</v>
      </c>
      <c r="C71" s="13">
        <v>59977.07</v>
      </c>
    </row>
    <row r="72" spans="1:3">
      <c r="A72" s="7" t="s">
        <v>78</v>
      </c>
      <c r="B72" s="11">
        <v>2846120</v>
      </c>
      <c r="C72" s="13">
        <v>77665.789999999994</v>
      </c>
    </row>
    <row r="73" spans="1:3">
      <c r="A73" s="7" t="s">
        <v>79</v>
      </c>
      <c r="B73" s="11">
        <v>2330537</v>
      </c>
      <c r="C73" s="13">
        <v>63485.68</v>
      </c>
    </row>
    <row r="74" spans="1:3" ht="26.25">
      <c r="A74" s="7" t="s">
        <v>80</v>
      </c>
      <c r="B74" s="11">
        <v>2547684</v>
      </c>
      <c r="C74" s="13">
        <v>69837.27</v>
      </c>
    </row>
    <row r="75" spans="1:3" ht="26.25">
      <c r="A75" s="7" t="s">
        <v>81</v>
      </c>
      <c r="B75" s="11">
        <v>2789532</v>
      </c>
      <c r="C75" s="13">
        <v>80468.72</v>
      </c>
    </row>
    <row r="76" spans="1:3">
      <c r="A76" s="7" t="s">
        <v>82</v>
      </c>
      <c r="B76" s="11">
        <v>1818093</v>
      </c>
      <c r="C76" s="13">
        <v>51010.04</v>
      </c>
    </row>
    <row r="77" spans="1:3">
      <c r="A77" s="7" t="s">
        <v>83</v>
      </c>
      <c r="B77" s="11">
        <v>1043385</v>
      </c>
      <c r="C77" s="13">
        <v>28807.51</v>
      </c>
    </row>
    <row r="78" spans="1:3">
      <c r="A78" s="7" t="s">
        <v>85</v>
      </c>
      <c r="B78" s="11">
        <v>971922</v>
      </c>
      <c r="C78" s="13">
        <v>22287.62</v>
      </c>
    </row>
    <row r="79" spans="1:3" ht="26.25">
      <c r="A79" s="7" t="s">
        <v>86</v>
      </c>
      <c r="B79" s="11">
        <v>1001664</v>
      </c>
      <c r="C79" s="13">
        <v>24127.74</v>
      </c>
    </row>
    <row r="80" spans="1:3">
      <c r="A80" s="7" t="s">
        <v>87</v>
      </c>
      <c r="B80" s="11">
        <v>984395</v>
      </c>
      <c r="C80" s="13">
        <v>23525.11</v>
      </c>
    </row>
    <row r="81" spans="1:3">
      <c r="A81" s="7" t="s">
        <v>88</v>
      </c>
      <c r="B81" s="11">
        <v>288947</v>
      </c>
      <c r="C81" s="13">
        <v>8175.13</v>
      </c>
    </row>
    <row r="82" spans="1:3">
      <c r="A82" s="7" t="s">
        <v>89</v>
      </c>
      <c r="B82" s="11">
        <v>1806393</v>
      </c>
      <c r="C82" s="13">
        <v>47032.480000000003</v>
      </c>
    </row>
    <row r="83" spans="1:3">
      <c r="A83" s="7" t="s">
        <v>90</v>
      </c>
      <c r="B83" s="11">
        <v>1278132</v>
      </c>
      <c r="C83" s="13">
        <v>33196.36</v>
      </c>
    </row>
    <row r="84" spans="1:3">
      <c r="A84" s="7" t="s">
        <v>91</v>
      </c>
      <c r="B84" s="11">
        <v>750083</v>
      </c>
      <c r="C84" s="13">
        <v>21051.89</v>
      </c>
    </row>
    <row r="85" spans="1:3" ht="26.25">
      <c r="A85" s="7" t="s">
        <v>92</v>
      </c>
      <c r="B85" s="11">
        <v>133387</v>
      </c>
      <c r="C85" s="13">
        <v>4079.6</v>
      </c>
    </row>
    <row r="86" spans="1:3" ht="26.25">
      <c r="A86" s="7" t="s">
        <v>93</v>
      </c>
      <c r="B86" s="11">
        <v>457590</v>
      </c>
      <c r="C86" s="13">
        <v>14926.98</v>
      </c>
    </row>
    <row r="87" spans="1:3" ht="26.25">
      <c r="A87" s="7" t="s">
        <v>94</v>
      </c>
      <c r="B87" s="11">
        <v>145802</v>
      </c>
      <c r="C87" s="13">
        <v>3801.74</v>
      </c>
    </row>
    <row r="88" spans="1:3" ht="27" thickBot="1">
      <c r="A88" s="9" t="s">
        <v>95</v>
      </c>
      <c r="B88" s="12">
        <v>48029</v>
      </c>
      <c r="C88" s="14">
        <v>1199.4100000000001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01"/>
  <sheetViews>
    <sheetView workbookViewId="0">
      <selection activeCell="D3" sqref="D3"/>
    </sheetView>
  </sheetViews>
  <sheetFormatPr defaultRowHeight="15"/>
  <cols>
    <col min="1" max="1" width="20.85546875" customWidth="1"/>
    <col min="2" max="2" width="26.7109375" customWidth="1"/>
    <col min="3" max="3" width="12.7109375" customWidth="1"/>
    <col min="4" max="5" width="10.7109375" customWidth="1"/>
    <col min="7" max="7" width="24" customWidth="1"/>
    <col min="8" max="8" width="21.85546875" customWidth="1"/>
    <col min="9" max="10" width="14.5703125" bestFit="1" customWidth="1"/>
    <col min="14" max="14" width="21.42578125" customWidth="1"/>
    <col min="16" max="16" width="24.42578125" customWidth="1"/>
    <col min="17" max="17" width="22.7109375" bestFit="1" customWidth="1"/>
    <col min="18" max="19" width="14.5703125" bestFit="1" customWidth="1"/>
  </cols>
  <sheetData>
    <row r="1" spans="1:17" ht="18.75">
      <c r="A1" s="36" t="s">
        <v>101</v>
      </c>
      <c r="B1" s="36"/>
      <c r="C1" t="s">
        <v>133</v>
      </c>
      <c r="D1" t="s">
        <v>134</v>
      </c>
    </row>
    <row r="2" spans="1:17" ht="16.5" thickBot="1">
      <c r="A2" s="37" t="s">
        <v>102</v>
      </c>
      <c r="B2" s="37"/>
    </row>
    <row r="3" spans="1:17" ht="46.5" customHeight="1">
      <c r="A3" s="15"/>
      <c r="B3" s="15" t="s">
        <v>103</v>
      </c>
      <c r="E3" s="3" t="s">
        <v>112</v>
      </c>
      <c r="G3" s="27" t="s">
        <v>126</v>
      </c>
      <c r="H3" s="27"/>
      <c r="N3" s="3" t="s">
        <v>130</v>
      </c>
      <c r="P3" s="27" t="s">
        <v>126</v>
      </c>
      <c r="Q3" s="27"/>
    </row>
    <row r="4" spans="1:17">
      <c r="A4" s="38"/>
      <c r="B4" s="16" t="s">
        <v>111</v>
      </c>
      <c r="E4" s="24">
        <v>1094062</v>
      </c>
      <c r="G4" s="25"/>
      <c r="H4" s="25"/>
      <c r="N4" s="22">
        <v>2154174</v>
      </c>
      <c r="P4" s="25"/>
      <c r="Q4" s="25"/>
    </row>
    <row r="5" spans="1:17" ht="28.5">
      <c r="A5" s="38"/>
      <c r="B5" s="17" t="s">
        <v>104</v>
      </c>
      <c r="C5" t="s">
        <v>113</v>
      </c>
      <c r="E5" s="24">
        <v>923044</v>
      </c>
      <c r="G5" s="25" t="s">
        <v>113</v>
      </c>
      <c r="H5" s="31">
        <v>1497376.4642857143</v>
      </c>
      <c r="N5" s="22">
        <v>229656</v>
      </c>
      <c r="P5" s="25" t="s">
        <v>113</v>
      </c>
      <c r="Q5" s="34">
        <v>1265899.7857142857</v>
      </c>
    </row>
    <row r="6" spans="1:17" ht="28.5">
      <c r="A6" s="18" t="s">
        <v>0</v>
      </c>
      <c r="B6" s="19">
        <v>158703221</v>
      </c>
      <c r="C6" s="30">
        <f>AVERAGE(B8:B25,B27:B38,B40:B47,B49:B55,B57:B70,B72:B78,B80:B89,B91:B101)</f>
        <v>1866674.2298850575</v>
      </c>
      <c r="E6" s="24">
        <v>18072510</v>
      </c>
      <c r="G6" s="25" t="s">
        <v>114</v>
      </c>
      <c r="H6" s="29">
        <v>633612.82763357635</v>
      </c>
      <c r="N6" s="22">
        <v>217171</v>
      </c>
      <c r="P6" s="25" t="s">
        <v>114</v>
      </c>
      <c r="Q6" s="34">
        <v>295416.74929204118</v>
      </c>
    </row>
    <row r="7" spans="1:17" ht="42.75">
      <c r="A7" s="20" t="s">
        <v>1</v>
      </c>
      <c r="B7" s="19">
        <v>51748429</v>
      </c>
      <c r="E7" s="24">
        <v>273509</v>
      </c>
      <c r="G7" s="25" t="s">
        <v>115</v>
      </c>
      <c r="H7" s="25">
        <v>677212</v>
      </c>
      <c r="N7" s="22">
        <v>4191422</v>
      </c>
      <c r="P7" s="25" t="s">
        <v>115</v>
      </c>
      <c r="Q7" s="34">
        <v>793180.5</v>
      </c>
    </row>
    <row r="8" spans="1:17" ht="30">
      <c r="A8" s="21" t="s">
        <v>2</v>
      </c>
      <c r="B8" s="22">
        <v>582672</v>
      </c>
      <c r="E8" s="24">
        <v>306050</v>
      </c>
      <c r="G8" s="25" t="s">
        <v>116</v>
      </c>
      <c r="H8" s="25">
        <v>273509</v>
      </c>
      <c r="N8" s="22">
        <v>772119</v>
      </c>
      <c r="P8" s="25" t="s">
        <v>116</v>
      </c>
      <c r="Q8" s="34" t="e">
        <v>#N/A</v>
      </c>
    </row>
    <row r="9" spans="1:17">
      <c r="A9" s="21" t="s">
        <v>3</v>
      </c>
      <c r="B9" s="22">
        <v>582488</v>
      </c>
      <c r="E9" s="24">
        <v>466711</v>
      </c>
      <c r="G9" s="25" t="s">
        <v>117</v>
      </c>
      <c r="H9" s="29">
        <v>3352763.9388377541</v>
      </c>
      <c r="N9" s="22">
        <v>670040</v>
      </c>
      <c r="P9" s="25" t="s">
        <v>117</v>
      </c>
      <c r="Q9" s="34">
        <v>1105348.2621653113</v>
      </c>
    </row>
    <row r="10" spans="1:17" ht="30">
      <c r="A10" s="21" t="s">
        <v>4</v>
      </c>
      <c r="B10" s="22">
        <v>1134860</v>
      </c>
      <c r="E10" s="24">
        <v>1587931</v>
      </c>
      <c r="G10" s="25" t="s">
        <v>118</v>
      </c>
      <c r="H10" s="25">
        <v>11241026029570.85</v>
      </c>
      <c r="N10" s="22">
        <v>1344055</v>
      </c>
      <c r="P10" s="25" t="s">
        <v>118</v>
      </c>
      <c r="Q10" s="34">
        <v>1221794780671.8735</v>
      </c>
    </row>
    <row r="11" spans="1:17" ht="30">
      <c r="A11" s="21" t="s">
        <v>5</v>
      </c>
      <c r="B11" s="22">
        <v>1609535</v>
      </c>
      <c r="E11" s="24">
        <v>408767</v>
      </c>
      <c r="G11" s="25" t="s">
        <v>119</v>
      </c>
      <c r="H11" s="29">
        <v>24.291685913536721</v>
      </c>
      <c r="N11" s="22">
        <v>733738</v>
      </c>
      <c r="P11" s="25" t="s">
        <v>119</v>
      </c>
      <c r="Q11" s="34">
        <v>2.7063695042816178</v>
      </c>
    </row>
    <row r="12" spans="1:17" ht="30">
      <c r="A12" s="21" t="s">
        <v>6</v>
      </c>
      <c r="B12" s="22">
        <v>466711</v>
      </c>
      <c r="E12" s="24">
        <v>1035118</v>
      </c>
      <c r="G12" s="25" t="s">
        <v>120</v>
      </c>
      <c r="H12" s="29">
        <v>4.8038469132465682</v>
      </c>
      <c r="N12" s="22">
        <v>2504365</v>
      </c>
      <c r="P12" s="25" t="s">
        <v>120</v>
      </c>
      <c r="Q12" s="34">
        <v>1.6250397331899771</v>
      </c>
    </row>
    <row r="13" spans="1:17" ht="30">
      <c r="A13" s="21" t="s">
        <v>7</v>
      </c>
      <c r="B13" s="22">
        <v>771936</v>
      </c>
      <c r="E13" s="24">
        <v>1159048</v>
      </c>
      <c r="G13" s="25" t="s">
        <v>121</v>
      </c>
      <c r="H13" s="25">
        <v>18024511</v>
      </c>
      <c r="N13" s="22">
        <v>912871</v>
      </c>
      <c r="P13" s="25" t="s">
        <v>121</v>
      </c>
      <c r="Q13" s="34">
        <v>3974251</v>
      </c>
    </row>
    <row r="14" spans="1:17" ht="30">
      <c r="A14" s="21" t="s">
        <v>8</v>
      </c>
      <c r="B14" s="22">
        <v>454685</v>
      </c>
      <c r="E14" s="24">
        <v>354239</v>
      </c>
      <c r="G14" s="25" t="s">
        <v>122</v>
      </c>
      <c r="H14" s="25">
        <v>47999</v>
      </c>
      <c r="N14" s="22">
        <v>424217</v>
      </c>
      <c r="P14" s="25" t="s">
        <v>122</v>
      </c>
      <c r="Q14" s="34">
        <v>217171</v>
      </c>
    </row>
    <row r="15" spans="1:17">
      <c r="A15" s="21" t="s">
        <v>9</v>
      </c>
      <c r="B15" s="22">
        <v>371386</v>
      </c>
      <c r="E15" s="24">
        <v>47999</v>
      </c>
      <c r="G15" s="25" t="s">
        <v>123</v>
      </c>
      <c r="H15" s="25">
        <v>18072510</v>
      </c>
      <c r="N15" s="22">
        <v>2039895</v>
      </c>
      <c r="P15" s="25" t="s">
        <v>123</v>
      </c>
      <c r="Q15" s="34">
        <v>4191422</v>
      </c>
    </row>
    <row r="16" spans="1:17">
      <c r="A16" s="21" t="s">
        <v>10</v>
      </c>
      <c r="B16" s="22">
        <v>425950</v>
      </c>
      <c r="E16" s="24">
        <v>912871</v>
      </c>
      <c r="G16" s="25" t="s">
        <v>124</v>
      </c>
      <c r="H16" s="25">
        <v>41926541</v>
      </c>
      <c r="N16" s="22">
        <v>814242</v>
      </c>
      <c r="P16" s="25" t="s">
        <v>124</v>
      </c>
      <c r="Q16" s="34">
        <v>17722597</v>
      </c>
    </row>
    <row r="17" spans="1:19" ht="30.75" thickBot="1">
      <c r="A17" s="21" t="s">
        <v>11</v>
      </c>
      <c r="B17" s="22">
        <v>16646776</v>
      </c>
      <c r="E17" s="24">
        <v>142781</v>
      </c>
      <c r="G17" s="26" t="s">
        <v>125</v>
      </c>
      <c r="H17" s="26">
        <v>28</v>
      </c>
      <c r="N17" s="22">
        <v>714632</v>
      </c>
      <c r="P17" s="26" t="s">
        <v>125</v>
      </c>
      <c r="Q17" s="35">
        <v>14</v>
      </c>
    </row>
    <row r="18" spans="1:19" ht="30">
      <c r="A18" s="21" t="s">
        <v>12</v>
      </c>
      <c r="B18" s="22">
        <v>367136</v>
      </c>
      <c r="E18" s="24">
        <v>394611</v>
      </c>
    </row>
    <row r="19" spans="1:19">
      <c r="A19" s="21" t="s">
        <v>13</v>
      </c>
      <c r="B19" s="22">
        <v>1168812</v>
      </c>
      <c r="E19" s="24">
        <v>1505214</v>
      </c>
      <c r="G19" t="s">
        <v>127</v>
      </c>
      <c r="I19" t="s">
        <v>128</v>
      </c>
      <c r="J19" t="s">
        <v>129</v>
      </c>
      <c r="P19" t="s">
        <v>127</v>
      </c>
      <c r="R19" t="s">
        <v>128</v>
      </c>
      <c r="S19" t="s">
        <v>129</v>
      </c>
    </row>
    <row r="20" spans="1:19" ht="30">
      <c r="A20" s="21" t="s">
        <v>14</v>
      </c>
      <c r="B20" s="22">
        <v>493297</v>
      </c>
      <c r="E20" s="24">
        <v>273509</v>
      </c>
      <c r="G20" s="28">
        <v>0.9</v>
      </c>
      <c r="H20" s="32">
        <f>CONFIDENCE(0.9,H9,H17)</f>
        <v>79620.641305087061</v>
      </c>
      <c r="I20" s="33">
        <f>$H$5-H20</f>
        <v>1417755.8229806272</v>
      </c>
      <c r="J20" s="33">
        <f>$H$5+H20</f>
        <v>1576997.1055908015</v>
      </c>
      <c r="P20" s="28">
        <v>0.9</v>
      </c>
      <c r="Q20" s="32">
        <f>CONFIDENCE(0.9,Q9,Q17)</f>
        <v>37122.466599585627</v>
      </c>
      <c r="R20" s="33">
        <f>$Q$5-Q20</f>
        <v>1228777.3191147</v>
      </c>
      <c r="S20" s="33">
        <f>$Q$5+Q20</f>
        <v>1303022.2523138714</v>
      </c>
    </row>
    <row r="21" spans="1:19" ht="30">
      <c r="A21" s="21" t="s">
        <v>15</v>
      </c>
      <c r="B21" s="22">
        <v>330484</v>
      </c>
      <c r="E21" s="24">
        <v>47999</v>
      </c>
      <c r="G21" s="28">
        <v>0.95</v>
      </c>
      <c r="H21" s="32">
        <f>CONFIDENCE(0.95,H9,H17)</f>
        <v>39731.818884390406</v>
      </c>
      <c r="I21" s="33">
        <f t="shared" ref="I21:I22" si="0">$H$5-H21</f>
        <v>1457644.6454013239</v>
      </c>
      <c r="J21" s="33">
        <f t="shared" ref="J21:J22" si="1">$H$5+H21</f>
        <v>1537108.2831701047</v>
      </c>
      <c r="P21" s="28">
        <v>0.95</v>
      </c>
      <c r="Q21" s="32">
        <f>CONFIDENCE(0.95,Q9,Q17)</f>
        <v>18524.632498562056</v>
      </c>
      <c r="R21" s="33">
        <f t="shared" ref="R21:R22" si="2">$H$5-Q21</f>
        <v>1478851.8317871522</v>
      </c>
      <c r="S21" s="33">
        <f t="shared" ref="S21:S22" si="3">$H$5+Q21</f>
        <v>1515901.0967842764</v>
      </c>
    </row>
    <row r="22" spans="1:19">
      <c r="A22" s="21" t="s">
        <v>16</v>
      </c>
      <c r="B22" s="22">
        <v>3169682</v>
      </c>
      <c r="E22" s="24">
        <v>3394620</v>
      </c>
      <c r="G22" s="28">
        <v>0.99</v>
      </c>
      <c r="H22" s="32">
        <f>CONFIDENCE(0.99,H9,H17)</f>
        <v>7941.3670550668949</v>
      </c>
      <c r="I22" s="33">
        <f t="shared" si="0"/>
        <v>1489435.0972306475</v>
      </c>
      <c r="J22" s="33">
        <f t="shared" si="1"/>
        <v>1505317.8313407812</v>
      </c>
      <c r="P22" s="28">
        <v>0.99</v>
      </c>
      <c r="Q22" s="32">
        <f>CONFIDENCE(0.99,Q9,Q17)</f>
        <v>3702.596819424703</v>
      </c>
      <c r="R22" s="33">
        <f t="shared" si="2"/>
        <v>1493673.8674662896</v>
      </c>
      <c r="S22" s="33">
        <f t="shared" si="3"/>
        <v>1501079.0611051391</v>
      </c>
    </row>
    <row r="23" spans="1:19">
      <c r="A23" s="21" t="s">
        <v>17</v>
      </c>
      <c r="B23" s="22">
        <v>1799648</v>
      </c>
      <c r="E23" s="24">
        <v>311692</v>
      </c>
      <c r="H23" s="32"/>
    </row>
    <row r="24" spans="1:19" ht="30">
      <c r="A24" s="21" t="s">
        <v>18</v>
      </c>
      <c r="B24" s="22">
        <v>1315122</v>
      </c>
      <c r="E24" s="24">
        <v>1808517</v>
      </c>
    </row>
    <row r="25" spans="1:19">
      <c r="A25" s="21" t="s">
        <v>105</v>
      </c>
      <c r="B25" s="22">
        <v>20057249</v>
      </c>
      <c r="E25" s="24">
        <v>3153224</v>
      </c>
      <c r="G25" t="s">
        <v>131</v>
      </c>
    </row>
    <row r="26" spans="1:19" ht="42.75">
      <c r="A26" s="20" t="s">
        <v>20</v>
      </c>
      <c r="B26" s="19">
        <v>29723891</v>
      </c>
      <c r="E26" s="24">
        <v>410955</v>
      </c>
      <c r="G26" t="s">
        <v>132</v>
      </c>
    </row>
    <row r="27" spans="1:19" ht="30">
      <c r="A27" s="21" t="s">
        <v>21</v>
      </c>
      <c r="B27" s="22">
        <v>1159048</v>
      </c>
      <c r="E27" s="24">
        <v>774444</v>
      </c>
    </row>
    <row r="28" spans="1:19">
      <c r="A28" s="21" t="s">
        <v>22</v>
      </c>
      <c r="B28" s="22">
        <v>273509</v>
      </c>
      <c r="E28" s="24">
        <v>582488</v>
      </c>
    </row>
    <row r="29" spans="1:19" ht="30">
      <c r="A29" s="21" t="s">
        <v>23</v>
      </c>
      <c r="B29" s="22">
        <v>774444</v>
      </c>
      <c r="E29" s="24">
        <v>286913</v>
      </c>
    </row>
    <row r="30" spans="1:19" ht="45">
      <c r="A30" s="23" t="s">
        <v>24</v>
      </c>
      <c r="B30" s="22">
        <v>41589</v>
      </c>
      <c r="E30" s="24">
        <v>771936</v>
      </c>
    </row>
    <row r="31" spans="1:19" ht="75">
      <c r="A31" s="23" t="s">
        <v>106</v>
      </c>
      <c r="B31" s="22">
        <v>732855</v>
      </c>
      <c r="E31" s="24">
        <v>1425779</v>
      </c>
    </row>
    <row r="32" spans="1:19" ht="30">
      <c r="A32" s="21" t="s">
        <v>26</v>
      </c>
      <c r="B32" s="22">
        <v>904547</v>
      </c>
    </row>
    <row r="33" spans="1:2" ht="30">
      <c r="A33" s="21" t="s">
        <v>27</v>
      </c>
      <c r="B33" s="22">
        <v>1325935</v>
      </c>
    </row>
    <row r="34" spans="1:2" ht="30">
      <c r="A34" s="21" t="s">
        <v>28</v>
      </c>
      <c r="B34" s="22">
        <v>8774793</v>
      </c>
    </row>
    <row r="35" spans="1:2" ht="30">
      <c r="A35" s="21" t="s">
        <v>29</v>
      </c>
      <c r="B35" s="22">
        <v>748734</v>
      </c>
    </row>
    <row r="36" spans="1:2" ht="30">
      <c r="A36" s="21" t="s">
        <v>30</v>
      </c>
      <c r="B36" s="22">
        <v>2413687</v>
      </c>
    </row>
    <row r="37" spans="1:2" ht="30">
      <c r="A37" s="21" t="s">
        <v>31</v>
      </c>
      <c r="B37" s="22">
        <v>1587931</v>
      </c>
    </row>
    <row r="38" spans="1:2" ht="30">
      <c r="A38" s="21" t="s">
        <v>107</v>
      </c>
      <c r="B38" s="22">
        <v>11761263</v>
      </c>
    </row>
    <row r="39" spans="1:2" ht="42.75">
      <c r="A39" s="20" t="s">
        <v>33</v>
      </c>
      <c r="B39" s="19">
        <v>27495812</v>
      </c>
    </row>
    <row r="40" spans="1:2" ht="30">
      <c r="A40" s="21" t="s">
        <v>34</v>
      </c>
      <c r="B40" s="22">
        <v>363854</v>
      </c>
    </row>
    <row r="41" spans="1:2" ht="30">
      <c r="A41" s="21" t="s">
        <v>35</v>
      </c>
      <c r="B41" s="22">
        <v>93845</v>
      </c>
    </row>
    <row r="42" spans="1:2">
      <c r="A42" s="21" t="s">
        <v>36</v>
      </c>
      <c r="B42" s="22">
        <v>3153224</v>
      </c>
    </row>
    <row r="43" spans="1:2" ht="30">
      <c r="A43" s="21" t="s">
        <v>37</v>
      </c>
      <c r="B43" s="22">
        <v>18072510</v>
      </c>
    </row>
    <row r="44" spans="1:2" ht="30">
      <c r="A44" s="21" t="s">
        <v>38</v>
      </c>
      <c r="B44" s="22">
        <v>705067</v>
      </c>
    </row>
    <row r="45" spans="1:2" ht="30">
      <c r="A45" s="21" t="s">
        <v>39</v>
      </c>
      <c r="B45" s="22">
        <v>1425779</v>
      </c>
    </row>
    <row r="46" spans="1:2" ht="30">
      <c r="A46" s="21" t="s">
        <v>40</v>
      </c>
      <c r="B46" s="22">
        <v>3394620</v>
      </c>
    </row>
    <row r="47" spans="1:2">
      <c r="A47" s="21" t="s">
        <v>108</v>
      </c>
      <c r="B47" s="22">
        <v>286913</v>
      </c>
    </row>
    <row r="48" spans="1:2" ht="57">
      <c r="A48" s="20" t="s">
        <v>42</v>
      </c>
      <c r="B48" s="19">
        <v>5725888</v>
      </c>
    </row>
    <row r="49" spans="1:2" ht="30">
      <c r="A49" s="21" t="s">
        <v>43</v>
      </c>
      <c r="B49" s="22">
        <v>1094062</v>
      </c>
    </row>
    <row r="50" spans="1:2" ht="30">
      <c r="A50" s="21" t="s">
        <v>44</v>
      </c>
      <c r="B50" s="22">
        <v>72737</v>
      </c>
    </row>
    <row r="51" spans="1:2" ht="45">
      <c r="A51" s="21" t="s">
        <v>45</v>
      </c>
      <c r="B51" s="22">
        <v>394611</v>
      </c>
    </row>
    <row r="52" spans="1:2" ht="45">
      <c r="A52" s="21" t="s">
        <v>46</v>
      </c>
      <c r="B52" s="22">
        <v>923044</v>
      </c>
    </row>
    <row r="53" spans="1:2" ht="45">
      <c r="A53" s="21" t="s">
        <v>109</v>
      </c>
      <c r="B53" s="22">
        <v>354239</v>
      </c>
    </row>
    <row r="54" spans="1:2" ht="30">
      <c r="A54" s="21" t="s">
        <v>48</v>
      </c>
      <c r="B54" s="22">
        <v>306050</v>
      </c>
    </row>
    <row r="55" spans="1:2" ht="30">
      <c r="A55" s="21" t="s">
        <v>49</v>
      </c>
      <c r="B55" s="22">
        <v>2581145</v>
      </c>
    </row>
    <row r="56" spans="1:2" ht="42.75">
      <c r="A56" s="20" t="s">
        <v>50</v>
      </c>
      <c r="B56" s="19">
        <v>17722597</v>
      </c>
    </row>
    <row r="57" spans="1:2" ht="30">
      <c r="A57" s="21" t="s">
        <v>51</v>
      </c>
      <c r="B57" s="22">
        <v>2154174</v>
      </c>
    </row>
    <row r="58" spans="1:2" ht="30">
      <c r="A58" s="21" t="s">
        <v>52</v>
      </c>
      <c r="B58" s="22">
        <v>229656</v>
      </c>
    </row>
    <row r="59" spans="1:2" ht="30">
      <c r="A59" s="21" t="s">
        <v>53</v>
      </c>
      <c r="B59" s="22">
        <v>217171</v>
      </c>
    </row>
    <row r="60" spans="1:2" ht="30">
      <c r="A60" s="21" t="s">
        <v>54</v>
      </c>
      <c r="B60" s="22">
        <v>4191422</v>
      </c>
    </row>
    <row r="61" spans="1:2" ht="30">
      <c r="A61" s="21" t="s">
        <v>55</v>
      </c>
      <c r="B61" s="22">
        <v>772119</v>
      </c>
    </row>
    <row r="62" spans="1:2" ht="30">
      <c r="A62" s="21" t="s">
        <v>56</v>
      </c>
      <c r="B62" s="22">
        <v>670040</v>
      </c>
    </row>
    <row r="63" spans="1:2">
      <c r="A63" s="21" t="s">
        <v>57</v>
      </c>
      <c r="B63" s="22">
        <v>1344055</v>
      </c>
    </row>
    <row r="64" spans="1:2" ht="30">
      <c r="A64" s="21" t="s">
        <v>58</v>
      </c>
      <c r="B64" s="22">
        <v>733738</v>
      </c>
    </row>
    <row r="65" spans="1:2" ht="30">
      <c r="A65" s="21" t="s">
        <v>59</v>
      </c>
      <c r="B65" s="22">
        <v>2504365</v>
      </c>
    </row>
    <row r="66" spans="1:2" ht="30">
      <c r="A66" s="21" t="s">
        <v>60</v>
      </c>
      <c r="B66" s="22">
        <v>912871</v>
      </c>
    </row>
    <row r="67" spans="1:2" ht="30">
      <c r="A67" s="21" t="s">
        <v>61</v>
      </c>
      <c r="B67" s="22">
        <v>424217</v>
      </c>
    </row>
    <row r="68" spans="1:2" ht="30">
      <c r="A68" s="21" t="s">
        <v>62</v>
      </c>
      <c r="B68" s="22">
        <v>2039895</v>
      </c>
    </row>
    <row r="69" spans="1:2" ht="30">
      <c r="A69" s="21" t="s">
        <v>63</v>
      </c>
      <c r="B69" s="22">
        <v>814242</v>
      </c>
    </row>
    <row r="70" spans="1:2" ht="30">
      <c r="A70" s="21" t="s">
        <v>64</v>
      </c>
      <c r="B70" s="22">
        <v>714632</v>
      </c>
    </row>
    <row r="71" spans="1:2" ht="42.75">
      <c r="A71" s="20" t="s">
        <v>65</v>
      </c>
      <c r="B71" s="19">
        <v>8209483</v>
      </c>
    </row>
    <row r="72" spans="1:2" ht="30">
      <c r="A72" s="21" t="s">
        <v>66</v>
      </c>
      <c r="B72" s="22">
        <v>320969</v>
      </c>
    </row>
    <row r="73" spans="1:2" ht="30">
      <c r="A73" s="21" t="s">
        <v>67</v>
      </c>
      <c r="B73" s="22">
        <v>3157004</v>
      </c>
    </row>
    <row r="74" spans="1:2" ht="30">
      <c r="A74" s="21" t="s">
        <v>68</v>
      </c>
      <c r="B74" s="22">
        <v>2922993</v>
      </c>
    </row>
    <row r="75" spans="1:2" ht="60">
      <c r="A75" s="23" t="s">
        <v>69</v>
      </c>
      <c r="B75" s="22">
        <v>1215707</v>
      </c>
    </row>
    <row r="76" spans="1:2" ht="45">
      <c r="A76" s="23" t="s">
        <v>70</v>
      </c>
      <c r="B76" s="22">
        <v>318734</v>
      </c>
    </row>
    <row r="77" spans="1:2" ht="150">
      <c r="A77" s="23" t="s">
        <v>71</v>
      </c>
      <c r="B77" s="22">
        <v>1388552</v>
      </c>
    </row>
    <row r="78" spans="1:2" ht="30">
      <c r="A78" s="21" t="s">
        <v>72</v>
      </c>
      <c r="B78" s="22">
        <v>1808517</v>
      </c>
    </row>
    <row r="79" spans="1:2" ht="42.75">
      <c r="A79" s="20" t="s">
        <v>73</v>
      </c>
      <c r="B79" s="19">
        <v>11942296</v>
      </c>
    </row>
    <row r="80" spans="1:2">
      <c r="A80" s="21" t="s">
        <v>74</v>
      </c>
      <c r="B80" s="22">
        <v>1037722</v>
      </c>
    </row>
    <row r="81" spans="1:2">
      <c r="A81" s="21" t="s">
        <v>75</v>
      </c>
      <c r="B81" s="22">
        <v>75248</v>
      </c>
    </row>
    <row r="82" spans="1:2" ht="30">
      <c r="A82" s="21" t="s">
        <v>76</v>
      </c>
      <c r="B82" s="22">
        <v>410955</v>
      </c>
    </row>
    <row r="83" spans="1:2">
      <c r="A83" s="21" t="s">
        <v>77</v>
      </c>
      <c r="B83" s="22">
        <v>1505214</v>
      </c>
    </row>
    <row r="84" spans="1:2">
      <c r="A84" s="21" t="s">
        <v>78</v>
      </c>
      <c r="B84" s="22">
        <v>1714776</v>
      </c>
    </row>
    <row r="85" spans="1:2" ht="30">
      <c r="A85" s="21" t="s">
        <v>79</v>
      </c>
      <c r="B85" s="22">
        <v>1553341</v>
      </c>
    </row>
    <row r="86" spans="1:2" ht="30">
      <c r="A86" s="21" t="s">
        <v>110</v>
      </c>
      <c r="B86" s="22">
        <v>1423328</v>
      </c>
    </row>
    <row r="87" spans="1:2" ht="30">
      <c r="A87" s="21" t="s">
        <v>81</v>
      </c>
      <c r="B87" s="22">
        <v>2777827</v>
      </c>
    </row>
    <row r="88" spans="1:2">
      <c r="A88" s="21" t="s">
        <v>82</v>
      </c>
      <c r="B88" s="22">
        <v>1035118</v>
      </c>
    </row>
    <row r="89" spans="1:2">
      <c r="A89" s="21" t="s">
        <v>83</v>
      </c>
      <c r="B89" s="22">
        <v>408767</v>
      </c>
    </row>
    <row r="90" spans="1:2" ht="42.75">
      <c r="A90" s="20" t="s">
        <v>84</v>
      </c>
      <c r="B90" s="19">
        <v>6134825</v>
      </c>
    </row>
    <row r="91" spans="1:2" ht="30">
      <c r="A91" s="21" t="s">
        <v>85</v>
      </c>
      <c r="B91" s="22">
        <v>820586</v>
      </c>
    </row>
    <row r="92" spans="1:2" ht="30">
      <c r="A92" s="21" t="s">
        <v>86</v>
      </c>
      <c r="B92" s="22">
        <v>245878</v>
      </c>
    </row>
    <row r="93" spans="1:2" ht="30">
      <c r="A93" s="21" t="s">
        <v>87</v>
      </c>
      <c r="B93" s="22">
        <v>456732</v>
      </c>
    </row>
    <row r="94" spans="1:2">
      <c r="A94" s="21" t="s">
        <v>88</v>
      </c>
      <c r="B94" s="22">
        <v>309863</v>
      </c>
    </row>
    <row r="95" spans="1:2">
      <c r="A95" s="21" t="s">
        <v>89</v>
      </c>
      <c r="B95" s="22">
        <v>2118237</v>
      </c>
    </row>
    <row r="96" spans="1:2">
      <c r="A96" s="21" t="s">
        <v>90</v>
      </c>
      <c r="B96" s="22">
        <v>1097261</v>
      </c>
    </row>
    <row r="97" spans="1:2">
      <c r="A97" s="21" t="s">
        <v>91</v>
      </c>
      <c r="B97" s="22">
        <v>523275</v>
      </c>
    </row>
    <row r="98" spans="1:2" ht="30">
      <c r="A98" s="21" t="s">
        <v>92</v>
      </c>
      <c r="B98" s="22">
        <v>142781</v>
      </c>
    </row>
    <row r="99" spans="1:2" ht="30">
      <c r="A99" s="21" t="s">
        <v>93</v>
      </c>
      <c r="B99" s="22">
        <v>311692</v>
      </c>
    </row>
    <row r="100" spans="1:2" ht="45">
      <c r="A100" s="21" t="s">
        <v>94</v>
      </c>
      <c r="B100" s="22">
        <v>60521</v>
      </c>
    </row>
    <row r="101" spans="1:2" ht="30">
      <c r="A101" s="21" t="s">
        <v>95</v>
      </c>
      <c r="B101" s="22">
        <v>47999</v>
      </c>
    </row>
  </sheetData>
  <mergeCells count="3">
    <mergeCell ref="A1:B1"/>
    <mergeCell ref="A2:B2"/>
    <mergeCell ref="A4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Пункт1</vt:lpstr>
      <vt:lpstr>Пункт2-3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Островский</dc:creator>
  <cp:lastModifiedBy>Кирилл Островский</cp:lastModifiedBy>
  <dcterms:created xsi:type="dcterms:W3CDTF">2024-12-16T23:07:21Z</dcterms:created>
  <dcterms:modified xsi:type="dcterms:W3CDTF">2024-12-17T00:12:24Z</dcterms:modified>
</cp:coreProperties>
</file>