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biprizm\data\"/>
    </mc:Choice>
  </mc:AlternateContent>
  <bookViews>
    <workbookView xWindow="0" yWindow="0" windowWidth="17610" windowHeight="53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A51" i="1"/>
  <c r="A54" i="1"/>
  <c r="J42" i="1" l="1"/>
  <c r="M9" i="1"/>
  <c r="L9" i="1"/>
  <c r="J33" i="1" l="1"/>
  <c r="J34" i="1"/>
  <c r="H25" i="1" l="1"/>
  <c r="I25" i="1" s="1"/>
  <c r="H26" i="1"/>
  <c r="I26" i="1" s="1"/>
  <c r="H27" i="1"/>
  <c r="I27" i="1" s="1"/>
  <c r="H28" i="1"/>
  <c r="I28" i="1" s="1"/>
  <c r="H24" i="1"/>
  <c r="I24" i="1" s="1"/>
  <c r="H12" i="1"/>
  <c r="I12" i="1" s="1"/>
  <c r="H14" i="1"/>
  <c r="I14" i="1" s="1"/>
  <c r="H16" i="1"/>
  <c r="I16" i="1" s="1"/>
  <c r="H15" i="1"/>
  <c r="I15" i="1" s="1"/>
  <c r="H13" i="1"/>
  <c r="I13" i="1" s="1"/>
  <c r="J26" i="1" l="1"/>
  <c r="J13" i="1"/>
</calcChain>
</file>

<file path=xl/sharedStrings.xml><?xml version="1.0" encoding="utf-8"?>
<sst xmlns="http://schemas.openxmlformats.org/spreadsheetml/2006/main" count="50" uniqueCount="27">
  <si>
    <t>N</t>
  </si>
  <si>
    <t>h, мм</t>
  </si>
  <si>
    <t>d, мм</t>
  </si>
  <si>
    <t>l_1, мм</t>
  </si>
  <si>
    <t>L_2, мм</t>
  </si>
  <si>
    <t>b, мм</t>
  </si>
  <si>
    <t>\delta, мм</t>
  </si>
  <si>
    <t>\delta*d</t>
  </si>
  <si>
    <t>\lambda</t>
  </si>
  <si>
    <t>L</t>
  </si>
  <si>
    <t>\lambda=\frac{\delta d}{L}</t>
  </si>
  <si>
    <t>Задание 2</t>
  </si>
  <si>
    <t>Задание 3</t>
  </si>
  <si>
    <t>Задание 4</t>
  </si>
  <si>
    <t>y, мм</t>
  </si>
  <si>
    <t>MN, мм</t>
  </si>
  <si>
    <t>MN,мм</t>
  </si>
  <si>
    <t>Задание 1</t>
  </si>
  <si>
    <t>Параметр наблюдения</t>
  </si>
  <si>
    <t>b min</t>
  </si>
  <si>
    <t>h max</t>
  </si>
  <si>
    <t>d</t>
  </si>
  <si>
    <t>delta x</t>
  </si>
  <si>
    <t>epsilon</t>
  </si>
  <si>
    <t>n</t>
  </si>
  <si>
    <t>alpha</t>
  </si>
  <si>
    <t>Теория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</si>
</sst>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9" formatCode="0.00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1" applyNumberFormat="1" applyFont="1" applyBorder="1"/>
    <xf numFmtId="2" fontId="0" fillId="0" borderId="1" xfId="0" applyNumberFormat="1" applyBorder="1"/>
    <xf numFmtId="11" fontId="0" fillId="0" borderId="1" xfId="0" applyNumberFormat="1" applyBorder="1"/>
    <xf numFmtId="0" fontId="4" fillId="0" borderId="1" xfId="0" applyFont="1" applyBorder="1"/>
    <xf numFmtId="0" fontId="0" fillId="0" borderId="2" xfId="0" applyBorder="1"/>
    <xf numFmtId="0" fontId="2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Alignment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2" fillId="0" borderId="0" xfId="0" applyFont="1"/>
    <xf numFmtId="0" fontId="4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9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D25" zoomScaleNormal="100" workbookViewId="0">
      <selection activeCell="D54" sqref="D54"/>
    </sheetView>
  </sheetViews>
  <sheetFormatPr defaultRowHeight="15" x14ac:dyDescent="0.25"/>
  <cols>
    <col min="1" max="1" width="25.7109375" bestFit="1" customWidth="1"/>
    <col min="2" max="3" width="22.42578125" bestFit="1" customWidth="1"/>
    <col min="7" max="7" width="10.28515625" bestFit="1" customWidth="1"/>
    <col min="9" max="9" width="24.5703125" bestFit="1" customWidth="1"/>
  </cols>
  <sheetData>
    <row r="1" spans="1:13" x14ac:dyDescent="0.25">
      <c r="A1" s="21" t="s">
        <v>17</v>
      </c>
      <c r="B1" s="21"/>
      <c r="C1" s="21"/>
      <c r="D1" s="22"/>
      <c r="E1" s="12"/>
      <c r="F1" s="12"/>
      <c r="G1" s="12"/>
      <c r="H1" s="12"/>
      <c r="I1" s="12"/>
      <c r="J1" s="12"/>
      <c r="K1" s="12"/>
    </row>
    <row r="2" spans="1:13" x14ac:dyDescent="0.25">
      <c r="A2" s="2" t="s">
        <v>0</v>
      </c>
      <c r="B2" s="8" t="s">
        <v>18</v>
      </c>
      <c r="C2" s="8" t="s">
        <v>19</v>
      </c>
      <c r="D2" s="8" t="s">
        <v>20</v>
      </c>
    </row>
    <row r="3" spans="1:13" x14ac:dyDescent="0.25">
      <c r="A3" s="2">
        <v>1</v>
      </c>
      <c r="B3" s="2" t="s">
        <v>21</v>
      </c>
      <c r="C3" s="2">
        <v>0.8</v>
      </c>
      <c r="D3" s="2">
        <v>0.13</v>
      </c>
    </row>
    <row r="4" spans="1:13" x14ac:dyDescent="0.25">
      <c r="A4" s="2">
        <v>2</v>
      </c>
      <c r="B4" s="2" t="s">
        <v>22</v>
      </c>
      <c r="C4" s="2">
        <v>0.06</v>
      </c>
      <c r="D4" s="2">
        <v>1.95</v>
      </c>
    </row>
    <row r="8" spans="1:13" x14ac:dyDescent="0.25">
      <c r="L8">
        <v>1.073</v>
      </c>
      <c r="M8">
        <v>0.90769999999999995</v>
      </c>
    </row>
    <row r="9" spans="1:13" x14ac:dyDescent="0.25">
      <c r="L9">
        <f>L8/1695</f>
        <v>6.3303834808259589E-4</v>
      </c>
      <c r="M9">
        <f>M8/1695</f>
        <v>5.3551622418879057E-4</v>
      </c>
    </row>
    <row r="10" spans="1:13" x14ac:dyDescent="0.25">
      <c r="A10" s="23" t="s">
        <v>11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3" x14ac:dyDescent="0.25">
      <c r="A11" s="3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10</v>
      </c>
      <c r="J11" s="2" t="s">
        <v>8</v>
      </c>
    </row>
    <row r="12" spans="1:13" x14ac:dyDescent="0.25">
      <c r="A12" s="2">
        <v>2</v>
      </c>
      <c r="B12" s="4">
        <v>1626.5</v>
      </c>
      <c r="C12" s="5">
        <v>0.33</v>
      </c>
      <c r="D12" s="2">
        <v>1398</v>
      </c>
      <c r="E12" s="2">
        <v>297</v>
      </c>
      <c r="F12" s="2">
        <v>0.69</v>
      </c>
      <c r="G12" s="2">
        <v>3.2469999999999999</v>
      </c>
      <c r="H12" s="2">
        <f>C12*G12</f>
        <v>1.07151</v>
      </c>
      <c r="I12" s="6">
        <f>H12/$A$18</f>
        <v>6.3215929203539823E-4</v>
      </c>
      <c r="J12" s="2"/>
    </row>
    <row r="13" spans="1:13" x14ac:dyDescent="0.25">
      <c r="A13" s="2">
        <v>1</v>
      </c>
      <c r="B13" s="2">
        <v>1253</v>
      </c>
      <c r="C13" s="2">
        <v>0.14499999999999999</v>
      </c>
      <c r="D13" s="2">
        <v>1305</v>
      </c>
      <c r="E13" s="2">
        <v>300</v>
      </c>
      <c r="F13" s="2">
        <v>1.51</v>
      </c>
      <c r="G13" s="2">
        <v>7.0209999999999999</v>
      </c>
      <c r="H13" s="2">
        <f>C13*G13</f>
        <v>1.0180449999999999</v>
      </c>
      <c r="I13" s="6">
        <f>H13/$A$18</f>
        <v>6.0061651917404121E-4</v>
      </c>
      <c r="J13" s="6">
        <f>AVERAGE(I13:I17)</f>
        <v>6.3390929203539824E-4</v>
      </c>
    </row>
    <row r="14" spans="1:13" x14ac:dyDescent="0.25">
      <c r="A14" s="2">
        <v>3</v>
      </c>
      <c r="B14" s="2">
        <v>940</v>
      </c>
      <c r="C14" s="2">
        <v>0.23</v>
      </c>
      <c r="D14" s="2">
        <v>1397</v>
      </c>
      <c r="E14" s="2">
        <v>298</v>
      </c>
      <c r="F14" s="2">
        <v>1</v>
      </c>
      <c r="G14" s="2">
        <v>4.6870000000000003</v>
      </c>
      <c r="H14" s="2">
        <f>C14*G14</f>
        <v>1.0780100000000001</v>
      </c>
      <c r="I14" s="6">
        <f>H14/$A$18</f>
        <v>6.3599410029498529E-4</v>
      </c>
      <c r="J14" s="2"/>
    </row>
    <row r="15" spans="1:13" x14ac:dyDescent="0.25">
      <c r="A15" s="2">
        <v>5</v>
      </c>
      <c r="B15" s="2">
        <v>847.5</v>
      </c>
      <c r="C15" s="2">
        <v>0.27</v>
      </c>
      <c r="D15" s="2">
        <v>1397</v>
      </c>
      <c r="E15" s="2">
        <v>298</v>
      </c>
      <c r="F15" s="2">
        <v>0.88</v>
      </c>
      <c r="G15" s="2">
        <v>4.125</v>
      </c>
      <c r="H15" s="2">
        <f>C15*G15</f>
        <v>1.11375</v>
      </c>
      <c r="I15" s="6">
        <f>H15/$A$18</f>
        <v>6.5707964601769916E-4</v>
      </c>
      <c r="J15" s="2"/>
    </row>
    <row r="16" spans="1:13" x14ac:dyDescent="0.25">
      <c r="A16" s="2">
        <v>4</v>
      </c>
      <c r="B16" s="2">
        <v>313.25</v>
      </c>
      <c r="C16" s="2">
        <v>0.78</v>
      </c>
      <c r="D16" s="2">
        <v>1395</v>
      </c>
      <c r="E16" s="2">
        <v>300</v>
      </c>
      <c r="F16" s="2">
        <v>0.3</v>
      </c>
      <c r="G16" s="2">
        <v>1.395</v>
      </c>
      <c r="H16" s="2">
        <f>C16*G16</f>
        <v>1.0881000000000001</v>
      </c>
      <c r="I16" s="6">
        <f>H16/$A$18</f>
        <v>6.4194690265486731E-4</v>
      </c>
      <c r="J16" s="2"/>
    </row>
    <row r="17" spans="1:12" x14ac:dyDescent="0.25">
      <c r="A17" t="s">
        <v>9</v>
      </c>
    </row>
    <row r="18" spans="1:12" x14ac:dyDescent="0.25">
      <c r="A18">
        <v>1695</v>
      </c>
    </row>
    <row r="23" spans="1:12" x14ac:dyDescent="0.25">
      <c r="A23" s="7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10</v>
      </c>
      <c r="J23" s="2" t="s">
        <v>8</v>
      </c>
    </row>
    <row r="24" spans="1:12" x14ac:dyDescent="0.25">
      <c r="A24" s="2">
        <v>1</v>
      </c>
      <c r="B24" s="2">
        <v>1259</v>
      </c>
      <c r="C24" s="2">
        <v>0.11799999999999999</v>
      </c>
      <c r="D24" s="2">
        <v>1395</v>
      </c>
      <c r="E24" s="2">
        <v>300</v>
      </c>
      <c r="F24" s="2">
        <v>1.68</v>
      </c>
      <c r="G24" s="2">
        <v>7.8120000000000003</v>
      </c>
      <c r="H24" s="2">
        <f>G24*C24</f>
        <v>0.92181599999999997</v>
      </c>
      <c r="I24" s="6">
        <f>H24/$A$18</f>
        <v>5.4384424778761056E-4</v>
      </c>
      <c r="J24" s="2"/>
    </row>
    <row r="25" spans="1:12" x14ac:dyDescent="0.25">
      <c r="A25" s="2">
        <v>3</v>
      </c>
      <c r="B25" s="2">
        <v>950</v>
      </c>
      <c r="C25" s="2">
        <v>0.18</v>
      </c>
      <c r="D25" s="2">
        <v>1398</v>
      </c>
      <c r="E25" s="2">
        <v>297</v>
      </c>
      <c r="F25" s="2">
        <v>1.01</v>
      </c>
      <c r="G25" s="2">
        <v>4.7539999999999996</v>
      </c>
      <c r="H25" s="2">
        <f>G25*C25</f>
        <v>0.85571999999999993</v>
      </c>
      <c r="I25" s="6">
        <f>H25/$A$18</f>
        <v>5.0484955752212388E-4</v>
      </c>
      <c r="J25" s="2"/>
    </row>
    <row r="26" spans="1:12" x14ac:dyDescent="0.25">
      <c r="A26" s="2">
        <v>2</v>
      </c>
      <c r="B26" s="2">
        <v>847.5</v>
      </c>
      <c r="C26" s="2">
        <v>0.22</v>
      </c>
      <c r="D26" s="2">
        <v>1397</v>
      </c>
      <c r="E26" s="2">
        <v>298</v>
      </c>
      <c r="F26" s="2">
        <v>0.91</v>
      </c>
      <c r="G26" s="2">
        <v>4.266</v>
      </c>
      <c r="H26" s="2">
        <f>G26*C26</f>
        <v>0.93852000000000002</v>
      </c>
      <c r="I26" s="6">
        <f>H26/$A$18</f>
        <v>5.5369911504424784E-4</v>
      </c>
      <c r="J26" s="6">
        <f>AVERAGE(I24:I28)</f>
        <v>5.3081486725663728E-4</v>
      </c>
    </row>
    <row r="27" spans="1:12" x14ac:dyDescent="0.25">
      <c r="A27" s="2">
        <v>4</v>
      </c>
      <c r="B27" s="2">
        <v>626.5</v>
      </c>
      <c r="C27" s="2">
        <v>0.27</v>
      </c>
      <c r="D27" s="2">
        <v>1397</v>
      </c>
      <c r="E27" s="2">
        <v>298</v>
      </c>
      <c r="F27" s="2">
        <v>0.68</v>
      </c>
      <c r="G27" s="2">
        <v>3.18</v>
      </c>
      <c r="H27" s="2">
        <f>G27*C27</f>
        <v>0.85860000000000014</v>
      </c>
      <c r="I27" s="6">
        <f>H27/$A$18</f>
        <v>5.0654867256637174E-4</v>
      </c>
      <c r="J27" s="2"/>
    </row>
    <row r="28" spans="1:12" x14ac:dyDescent="0.25">
      <c r="A28" s="2">
        <v>5</v>
      </c>
      <c r="B28" s="2">
        <v>313.25</v>
      </c>
      <c r="C28" s="2">
        <v>0.55000000000000004</v>
      </c>
      <c r="D28" s="2">
        <v>1410</v>
      </c>
      <c r="E28" s="2">
        <v>285</v>
      </c>
      <c r="F28" s="2">
        <v>0.34</v>
      </c>
      <c r="G28" s="2">
        <v>1.68</v>
      </c>
      <c r="H28" s="2">
        <f>G28*C28</f>
        <v>0.92400000000000004</v>
      </c>
      <c r="I28" s="6">
        <f>H28/$A$18</f>
        <v>5.4513274336283183E-4</v>
      </c>
      <c r="J28" s="2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2" x14ac:dyDescent="0.25">
      <c r="A32" s="23" t="s">
        <v>12</v>
      </c>
      <c r="B32" s="23"/>
      <c r="C32" s="23"/>
      <c r="D32" s="23"/>
      <c r="E32" s="23"/>
      <c r="F32" s="13"/>
      <c r="G32" s="13"/>
      <c r="H32" s="13"/>
      <c r="I32" s="13"/>
      <c r="J32" s="13" t="s">
        <v>26</v>
      </c>
      <c r="K32" s="13"/>
      <c r="L32" s="14"/>
    </row>
    <row r="33" spans="1:12" x14ac:dyDescent="0.25">
      <c r="A33" s="2" t="s">
        <v>0</v>
      </c>
      <c r="B33" s="8" t="s">
        <v>5</v>
      </c>
      <c r="C33" s="9" t="s">
        <v>0</v>
      </c>
      <c r="D33" s="10" t="s">
        <v>0</v>
      </c>
      <c r="E33" s="11" t="s">
        <v>0</v>
      </c>
      <c r="I33" s="19" t="s">
        <v>0</v>
      </c>
      <c r="J33" s="18">
        <f>2*J42^2*(1695*1695/2-1695^2/4)/1695/J13</f>
        <v>1.9575463003099607</v>
      </c>
    </row>
    <row r="34" spans="1:12" x14ac:dyDescent="0.25">
      <c r="A34" s="2">
        <v>1</v>
      </c>
      <c r="B34" s="2">
        <v>847.5</v>
      </c>
      <c r="C34" s="2">
        <v>13</v>
      </c>
      <c r="D34" s="2">
        <v>8</v>
      </c>
      <c r="E34" s="2">
        <v>7</v>
      </c>
      <c r="I34" s="20" t="s">
        <v>0</v>
      </c>
      <c r="J34" s="18">
        <f>2*J42^2*(1695*1695/2-1695^2/4)/1695/J26</f>
        <v>2.3377393247654634</v>
      </c>
    </row>
    <row r="35" spans="1:12" x14ac:dyDescent="0.25">
      <c r="A35" s="2">
        <v>2</v>
      </c>
      <c r="B35" s="2">
        <v>313</v>
      </c>
      <c r="C35" s="2">
        <v>9</v>
      </c>
      <c r="D35" s="2">
        <v>7</v>
      </c>
      <c r="E35" s="2">
        <v>7</v>
      </c>
    </row>
    <row r="36" spans="1:12" x14ac:dyDescent="0.25">
      <c r="A36" s="2">
        <v>3</v>
      </c>
      <c r="B36" s="2">
        <v>626</v>
      </c>
      <c r="C36" s="2">
        <v>12</v>
      </c>
      <c r="D36" s="2">
        <v>7</v>
      </c>
      <c r="E36" s="2">
        <v>8</v>
      </c>
    </row>
    <row r="37" spans="1:12" x14ac:dyDescent="0.25">
      <c r="A37" s="2">
        <v>4</v>
      </c>
      <c r="B37" s="2">
        <v>940</v>
      </c>
      <c r="C37" s="2">
        <v>16</v>
      </c>
      <c r="D37" s="2">
        <v>8</v>
      </c>
      <c r="E37" s="2">
        <v>8</v>
      </c>
    </row>
    <row r="38" spans="1:12" x14ac:dyDescent="0.25">
      <c r="A38" s="2">
        <v>5</v>
      </c>
      <c r="B38" s="2">
        <v>1253</v>
      </c>
      <c r="C38" s="2">
        <v>12</v>
      </c>
      <c r="D38" s="2">
        <v>7</v>
      </c>
      <c r="E38" s="2">
        <v>8</v>
      </c>
    </row>
    <row r="41" spans="1:12" x14ac:dyDescent="0.25">
      <c r="A41" s="24" t="s">
        <v>13</v>
      </c>
      <c r="B41" s="25"/>
      <c r="C41" s="25"/>
      <c r="D41" s="25"/>
      <c r="E41" s="25"/>
      <c r="F41" s="25"/>
      <c r="G41" s="25"/>
      <c r="H41" s="26"/>
      <c r="I41" s="15"/>
      <c r="J41" s="15" t="s">
        <v>23</v>
      </c>
      <c r="K41" s="15" t="s">
        <v>24</v>
      </c>
      <c r="L41" t="s">
        <v>25</v>
      </c>
    </row>
    <row r="42" spans="1:12" x14ac:dyDescent="0.25">
      <c r="A42" s="2" t="s">
        <v>0</v>
      </c>
      <c r="B42" s="2" t="s">
        <v>14</v>
      </c>
      <c r="C42" s="2" t="s">
        <v>2</v>
      </c>
      <c r="D42" s="3" t="s">
        <v>0</v>
      </c>
      <c r="E42" s="2" t="s">
        <v>15</v>
      </c>
      <c r="F42" s="2" t="s">
        <v>2</v>
      </c>
      <c r="G42" s="7" t="s">
        <v>0</v>
      </c>
      <c r="H42" s="2" t="s">
        <v>16</v>
      </c>
      <c r="J42">
        <f>(K42-1)*L42</f>
        <v>1.2100400000000001E-3</v>
      </c>
      <c r="K42">
        <v>1.52</v>
      </c>
      <c r="L42">
        <v>2.3270000000000001E-3</v>
      </c>
    </row>
    <row r="43" spans="1:12" x14ac:dyDescent="0.25">
      <c r="A43" s="2">
        <v>1</v>
      </c>
      <c r="B43" s="2">
        <v>1290</v>
      </c>
      <c r="C43" s="2">
        <v>0.13</v>
      </c>
      <c r="D43" s="2">
        <v>11</v>
      </c>
      <c r="E43" s="2">
        <v>1.59</v>
      </c>
      <c r="F43" s="2">
        <v>0.12</v>
      </c>
      <c r="G43" s="2">
        <v>6</v>
      </c>
      <c r="H43" s="2">
        <v>0.66</v>
      </c>
    </row>
    <row r="44" spans="1:12" x14ac:dyDescent="0.25">
      <c r="A44" s="2">
        <v>2</v>
      </c>
      <c r="B44" s="2">
        <v>146</v>
      </c>
      <c r="C44" s="2">
        <v>0.13</v>
      </c>
      <c r="D44" s="2">
        <v>6</v>
      </c>
      <c r="E44" s="2">
        <v>0.6</v>
      </c>
      <c r="F44" s="2">
        <v>0.11</v>
      </c>
      <c r="G44" s="2">
        <v>5</v>
      </c>
      <c r="H44" s="2">
        <v>0.6</v>
      </c>
    </row>
    <row r="45" spans="1:12" x14ac:dyDescent="0.25">
      <c r="A45" s="2">
        <v>3</v>
      </c>
      <c r="B45" s="2">
        <v>500</v>
      </c>
      <c r="C45" s="2">
        <v>0.12</v>
      </c>
      <c r="D45" s="2">
        <v>8</v>
      </c>
      <c r="E45" s="2">
        <v>0.9</v>
      </c>
      <c r="F45" s="2">
        <v>0.1</v>
      </c>
      <c r="G45" s="2">
        <v>5</v>
      </c>
      <c r="H45" s="2">
        <v>0.55000000000000004</v>
      </c>
    </row>
    <row r="46" spans="1:12" x14ac:dyDescent="0.25">
      <c r="A46" s="2">
        <v>4</v>
      </c>
      <c r="B46" s="2">
        <v>300</v>
      </c>
      <c r="C46" s="2">
        <v>0.14000000000000001</v>
      </c>
      <c r="D46" s="2">
        <v>7</v>
      </c>
      <c r="E46" s="2">
        <v>0.78</v>
      </c>
      <c r="F46" s="2">
        <v>0.13</v>
      </c>
      <c r="G46" s="2">
        <v>6</v>
      </c>
      <c r="H46" s="2">
        <v>0.63</v>
      </c>
    </row>
    <row r="47" spans="1:12" x14ac:dyDescent="0.25">
      <c r="A47" s="2">
        <v>5</v>
      </c>
      <c r="B47" s="2">
        <v>800</v>
      </c>
      <c r="C47" s="2">
        <v>0.12</v>
      </c>
      <c r="D47" s="2">
        <v>9</v>
      </c>
      <c r="E47" s="2">
        <v>1.02</v>
      </c>
      <c r="F47" s="2">
        <v>0.1</v>
      </c>
      <c r="G47" s="2">
        <v>5</v>
      </c>
      <c r="H47" s="2">
        <v>0.54</v>
      </c>
    </row>
    <row r="50" spans="1:2" x14ac:dyDescent="0.25">
      <c r="A50" s="17"/>
      <c r="B50" s="16"/>
    </row>
    <row r="51" spans="1:2" x14ac:dyDescent="0.25">
      <c r="A51" s="27">
        <f>J13/4/C45</f>
        <v>1.3206443584070798E-3</v>
      </c>
      <c r="B51" s="27">
        <f>J26/4/F45</f>
        <v>1.3270371681415932E-3</v>
      </c>
    </row>
    <row r="54" spans="1:2" x14ac:dyDescent="0.25">
      <c r="A54" s="18">
        <f>J13/L42*2</f>
        <v>0.54482964506695164</v>
      </c>
    </row>
  </sheetData>
  <sortState ref="A12:J18">
    <sortCondition descending="1" ref="B6"/>
  </sortState>
  <mergeCells count="4">
    <mergeCell ref="A1:D1"/>
    <mergeCell ref="A32:E32"/>
    <mergeCell ref="A41:H41"/>
    <mergeCell ref="A10:J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Кирилл Понур</cp:lastModifiedBy>
  <dcterms:created xsi:type="dcterms:W3CDTF">2018-04-15T18:52:42Z</dcterms:created>
  <dcterms:modified xsi:type="dcterms:W3CDTF">2018-04-18T14:45:58Z</dcterms:modified>
</cp:coreProperties>
</file>