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<sst xmlns="http://schemas.openxmlformats.org/spreadsheetml/2006/main" count="15">
  <si>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L/m</t>
  </si>
  <si>
    <t>m/kg</t>
  </si>
  <si>
    <t>r内/m</t>
  </si>
  <si>
    <t>r外/m</t>
  </si>
  <si>
    <t>d/mm</t>
  </si>
  <si>
    <t>aveR</t>
  </si>
  <si>
    <t>R/m</t>
  </si>
  <si>
    <t>t1(pi,80T)/min</t>
  </si>
  <si>
    <t>/s</t>
  </si>
  <si>
    <t>/10ms</t>
  </si>
  <si>
    <t>aveT1</t>
  </si>
  <si>
    <t>T1/s</t>
  </si>
  <si>
    <t>t0(pi,50T)/min</t>
  </si>
  <si>
    <t>aveT0</t>
  </si>
  <si>
    <t>T0/s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</si>
</sst>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tabSelected="1" workbookViewId="0">
      <selection activeCell="B1" sqref="$A1:$XFD1"/>
    </sheetView>
  </sheetViews>
  <sheetFormatPr defaultColWidth="9.14285714285714" defaultRowHeight="17.6"/>
  <cols>
    <col min="1" max="1" width="16.5089285714286" customWidth="1"/>
    <col min="2" max="4" width="10.5714285714286"/>
    <col min="5" max="7" width="9.57142857142857"/>
    <col min="8" max="8" width="12.7857142857143"/>
    <col min="9" max="9" width="9.57142857142857"/>
    <col min="10" max="10" width="10.5714285714286"/>
    <col min="11" max="11" width="12.7857142857143"/>
  </cols>
  <sheetData>
    <row r="1" spans="1:2">
      <c r="A1" t="s">
        <v>0</v>
      </c>
      <c r="B1">
        <v>388</v>
      </c>
    </row>
    <row r="2" spans="1:2">
      <c r="A2" t="s">
        <v>1</v>
      </c>
      <c r="B2">
        <f>564.5/1000</f>
        <v>0.5645</v>
      </c>
    </row>
    <row r="3" spans="1:2">
      <c r="A3" t="s">
        <v>2</v>
      </c>
      <c r="B3">
        <f>4.201/100</f>
        <v>0.04201</v>
      </c>
    </row>
    <row r="4" spans="1:2">
      <c r="A4" t="s">
        <v>3</v>
      </c>
      <c r="B4">
        <f>5.189/100</f>
        <v>0.05189</v>
      </c>
    </row>
    <row r="6" spans="1:11">
      <c r="A6" t="s">
        <v>4</v>
      </c>
      <c r="B6">
        <v>0.781</v>
      </c>
      <c r="C6">
        <v>0.779</v>
      </c>
      <c r="D6">
        <v>0.779</v>
      </c>
      <c r="E6">
        <v>0.776</v>
      </c>
      <c r="F6">
        <v>0.776</v>
      </c>
      <c r="G6">
        <v>0.776</v>
      </c>
      <c r="H6">
        <v>0.775</v>
      </c>
      <c r="I6">
        <v>0.778</v>
      </c>
      <c r="J6">
        <v>0.779</v>
      </c>
      <c r="K6" t="s">
        <v>5</v>
      </c>
    </row>
    <row r="7" spans="1:11">
      <c r="A7" t="s">
        <v>6</v>
      </c>
      <c r="B7">
        <f>B6/1000/2</f>
        <v>0.0003905</v>
      </c>
      <c r="C7">
        <f t="shared" ref="C7:J7" si="0">C6/1000/2</f>
        <v>0.0003895</v>
      </c>
      <c r="D7">
        <f t="shared" si="0"/>
        <v>0.0003895</v>
      </c>
      <c r="E7">
        <f t="shared" si="0"/>
        <v>0.000388</v>
      </c>
      <c r="F7">
        <f t="shared" si="0"/>
        <v>0.000388</v>
      </c>
      <c r="G7">
        <f t="shared" si="0"/>
        <v>0.000388</v>
      </c>
      <c r="H7">
        <f t="shared" si="0"/>
        <v>0.0003875</v>
      </c>
      <c r="I7">
        <f t="shared" si="0"/>
        <v>0.000389</v>
      </c>
      <c r="J7">
        <f t="shared" si="0"/>
        <v>0.0003895</v>
      </c>
      <c r="K7">
        <f>AVERAGE(B7:J7)</f>
        <v>0.000388833333333333</v>
      </c>
    </row>
    <row r="10" spans="1:7">
      <c r="A10" t="s">
        <v>7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</row>
    <row r="11" spans="1:7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8">
      <c r="A12" t="s">
        <v>9</v>
      </c>
      <c r="B12">
        <v>29</v>
      </c>
      <c r="C12">
        <v>25</v>
      </c>
      <c r="D12">
        <v>32</v>
      </c>
      <c r="E12">
        <v>36</v>
      </c>
      <c r="F12">
        <v>32</v>
      </c>
      <c r="G12">
        <v>31</v>
      </c>
      <c r="H12" t="s">
        <v>10</v>
      </c>
    </row>
    <row r="13" spans="1:8">
      <c r="A13" t="s">
        <v>11</v>
      </c>
      <c r="B13">
        <f>(B10*60+B11+B12/100)/80</f>
        <v>3.766125</v>
      </c>
      <c r="C13">
        <f>(C10*60+C11+C12/100)/80</f>
        <v>3.765625</v>
      </c>
      <c r="D13">
        <f>(D10*60+D11+D12/100)/80</f>
        <v>3.7665</v>
      </c>
      <c r="E13">
        <f>(E10*60+E11+E12/100)/80</f>
        <v>3.767</v>
      </c>
      <c r="F13">
        <f>(F10*60+F11+F12/100)/80</f>
        <v>3.7665</v>
      </c>
      <c r="G13">
        <f>(G10*60+G11+G12/100)/80</f>
        <v>3.766375</v>
      </c>
      <c r="H13">
        <f>AVERAGE(B13:G13)</f>
        <v>3.76635416666667</v>
      </c>
    </row>
    <row r="14" spans="2:7">
      <c r="B14">
        <f>B10*60+B11+B12/100</f>
        <v>301.29</v>
      </c>
      <c r="C14">
        <f>C10*60+C11+C12/100</f>
        <v>301.25</v>
      </c>
      <c r="D14">
        <f>D10*60+D11+D12/100</f>
        <v>301.32</v>
      </c>
      <c r="E14">
        <f>E10*60+E11+E12/100</f>
        <v>301.36</v>
      </c>
      <c r="F14">
        <f>F10*60+F11+F12/100</f>
        <v>301.32</v>
      </c>
      <c r="G14">
        <f>G10*60+G11+G12/100</f>
        <v>301.31</v>
      </c>
    </row>
    <row r="15" spans="1:7">
      <c r="A15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>
      <c r="A16" t="s">
        <v>8</v>
      </c>
      <c r="B16">
        <v>52</v>
      </c>
      <c r="C16">
        <v>52</v>
      </c>
      <c r="D16">
        <v>52</v>
      </c>
      <c r="E16">
        <v>52</v>
      </c>
      <c r="F16">
        <v>52</v>
      </c>
      <c r="G16">
        <v>52</v>
      </c>
    </row>
    <row r="17" spans="1:8">
      <c r="A17" t="s">
        <v>9</v>
      </c>
      <c r="B17">
        <v>66</v>
      </c>
      <c r="C17">
        <v>73</v>
      </c>
      <c r="D17">
        <v>81</v>
      </c>
      <c r="E17">
        <v>79</v>
      </c>
      <c r="F17">
        <v>80</v>
      </c>
      <c r="G17">
        <v>89</v>
      </c>
      <c r="H17" t="s">
        <v>13</v>
      </c>
    </row>
    <row r="18" spans="1:8">
      <c r="A18" t="s">
        <v>14</v>
      </c>
      <c r="B18">
        <f>(B15*60+B16+B17/100)/50</f>
        <v>2.2532</v>
      </c>
      <c r="C18">
        <f>(C15*60+C16+C17/100)/50</f>
        <v>2.2546</v>
      </c>
      <c r="D18">
        <f>(D15*60+D16+D17/100)/50</f>
        <v>2.2562</v>
      </c>
      <c r="E18">
        <f>(E15*60+E16+E17/100)/50</f>
        <v>2.2558</v>
      </c>
      <c r="F18">
        <f>(F15*60+F16+F17/100)/50</f>
        <v>2.256</v>
      </c>
      <c r="G18">
        <f>(G15*60+G16+G17/100)/50</f>
        <v>2.2578</v>
      </c>
      <c r="H18">
        <f>AVERAGE(B18:G18)</f>
        <v>2.2556</v>
      </c>
    </row>
    <row r="19" spans="2:7">
      <c r="B19">
        <f>B15*60+B16+B17/100</f>
        <v>112.66</v>
      </c>
      <c r="C19">
        <f>C15*60+C16+C17/100</f>
        <v>112.73</v>
      </c>
      <c r="D19">
        <f>D15*60+D16+D17/100</f>
        <v>112.81</v>
      </c>
      <c r="E19">
        <f>E15*60+E16+E17/100</f>
        <v>112.79</v>
      </c>
      <c r="F19">
        <f>F15*60+F16+F17/100</f>
        <v>112.8</v>
      </c>
      <c r="G19">
        <f>G15*60+G16+G17/100</f>
        <v>112.89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</dc:creator>
  <dcterms:created xsi:type="dcterms:W3CDTF">2022-04-05T16:49:42Z</dcterms:created>
  <dcterms:modified xsi:type="dcterms:W3CDTF">2022-04-06T18:52:39Z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