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<sst xmlns="http://schemas.openxmlformats.org/spreadsheetml/2006/main" count="50" uniqueCount="25">
  <si>
    <t>进程曲线</t>
  </si>
  <si>
    <t>管</t>
  </si>
  <si>
    <t>时间</t>
  </si>
  <si>
    <t>OD_680</t>
  </si>
  <si>
    <t>酚标</t>
  </si>
  <si>
    <t>OD1</t>
  </si>
  <si>
    <t>OD2</t>
  </si>
  <si>
    <t>酚含量</t>
  </si>
  <si>
    <t>Km&amp;Vm</t>
  </si>
  <si>
    <t>[S]</t>
  </si>
  <si>
    <t>v_0</t>
  </si>
  <si>
    <t>1/[S]</t>
  </si>
  <si>
    <t>1/v_0</t>
  </si>
  <si>
    <t>V_max</t>
  </si>
  <si>
    <t>Km</t>
  </si>
  <si>
    <t>可逆性</t>
  </si>
  <si>
    <t>[E]</t>
  </si>
  <si>
    <t>相对浓度</t>
  </si>
  <si>
    <t>无</t>
  </si>
  <si>
    <r>
      <t>KH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PO</t>
    </r>
    <r>
      <rPr>
        <vertAlign val="subscript"/>
        <sz val="11"/>
        <color theme="1"/>
        <rFont val="宋体"/>
        <charset val="134"/>
        <scheme val="minor"/>
      </rPr>
      <t>4</t>
    </r>
  </si>
  <si>
    <t>NaF</t>
  </si>
  <si>
    <t>v</t>
  </si>
  <si>
    <t>竞争性</t>
  </si>
  <si>
    <t>浓度</t>
  </si>
  <si>
    <t>1/v</t>
  </si>
</sst>
</file>

<file path=xl/styles.xml><?xml version="1.0" encoding="utf-8"?>
<styleSheet xmlns="http://schemas.openxmlformats.org/spreadsheetml/2006/main">
  <numFmts count="10">
    <numFmt numFmtId="176" formatCode="0.000E+00"/>
    <numFmt numFmtId="177" formatCode="#,##0.000_ "/>
    <numFmt numFmtId="178" formatCode="0.00_ "/>
    <numFmt numFmtId="179" formatCode="0.000_ "/>
    <numFmt numFmtId="44" formatCode="_ &quot;￥&quot;* #,##0.00_ ;_ &quot;￥&quot;* \-#,##0.00_ ;_ &quot;￥&quot;* &quot;-&quot;??_ ;_ @_ "/>
    <numFmt numFmtId="180" formatCode="0.00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81" formatCode="0.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酚标准曲线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OD_680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Sheet1!$C$10:$J$10</c:f>
              <c:numCache>
                <c:formatCode>0.00_ 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</c:numCache>
            </c:numRef>
          </c:xVal>
          <c:yVal>
            <c:numRef>
              <c:f>Sheet1!$C$11:$J$11</c:f>
              <c:numCache>
                <c:formatCode>0.000_ </c:formatCode>
                <c:ptCount val="8"/>
                <c:pt idx="0">
                  <c:v>0.1015</c:v>
                </c:pt>
                <c:pt idx="1">
                  <c:v>0.1875</c:v>
                </c:pt>
                <c:pt idx="2">
                  <c:v>0.246</c:v>
                </c:pt>
                <c:pt idx="3">
                  <c:v>0.3785</c:v>
                </c:pt>
                <c:pt idx="4">
                  <c:v>0.481</c:v>
                </c:pt>
                <c:pt idx="5">
                  <c:v>0.5265</c:v>
                </c:pt>
                <c:pt idx="6">
                  <c:v>0.676</c:v>
                </c:pt>
                <c:pt idx="7">
                  <c:v>0.779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2845"/>
        <c:axId val="398633861"/>
      </c:scatterChart>
      <c:valAx>
        <c:axId val="2292428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酚含量</a:t>
                </a:r>
                <a:r>
                  <a:rPr lang="en-US" altLang="zh-CN"/>
                  <a:t>/μmol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633861"/>
        <c:crosses val="autoZero"/>
        <c:crossBetween val="midCat"/>
      </c:valAx>
      <c:valAx>
        <c:axId val="398633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OD_680/ABS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2428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OD_680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742654226431"/>
                  <c:y val="0.250292397660819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前</a:t>
                    </a:r>
                    <a:r>
                      <a:rPr lang="en-US" altLang="zh-CN"/>
                      <a:t>15min</a:t>
                    </a:r>
                    <a:r>
                      <a:rPr altLang="en-US"/>
                      <a:t>：</a:t>
                    </a:r>
                    <a:endParaRPr altLang="en-US"/>
                  </a:p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0.01</a:t>
                    </a:r>
                    <a:r>
                      <a:rPr lang="en-US" altLang="zh-CN"/>
                      <a:t>33</a:t>
                    </a:r>
                    <a:r>
                      <a:t>x + 0.0</a:t>
                    </a:r>
                    <a:r>
                      <a:rPr lang="en-US" altLang="zh-CN"/>
                      <a:t>047</a:t>
                    </a:r>
                    <a:br>
                      <a:rPr lang="en-US" altLang="zh-CN"/>
                    </a:br>
                    <a:r>
                      <a:t>R</a:t>
                    </a:r>
                    <a:r>
                      <a:rPr baseline="35000"/>
                      <a:t>2</a:t>
                    </a:r>
                    <a:r>
                      <a:t> = 0.9</a:t>
                    </a:r>
                    <a:r>
                      <a:rPr lang="en-US" altLang="zh-CN"/>
                      <a:t>705</a:t>
                    </a:r>
                    <a:endParaRPr lang="en-US" altLang="zh-C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Sheet1!$C$3:$M$3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Sheet1!$C$4:$M$4</c:f>
              <c:numCache>
                <c:formatCode>0.000_ </c:formatCode>
                <c:ptCount val="11"/>
                <c:pt idx="0">
                  <c:v>0.032</c:v>
                </c:pt>
                <c:pt idx="1">
                  <c:v>0.061</c:v>
                </c:pt>
                <c:pt idx="2">
                  <c:v>0.084</c:v>
                </c:pt>
                <c:pt idx="3">
                  <c:v>0.149</c:v>
                </c:pt>
                <c:pt idx="4">
                  <c:v>0.147</c:v>
                </c:pt>
                <c:pt idx="5">
                  <c:v>0.19</c:v>
                </c:pt>
                <c:pt idx="6">
                  <c:v>0.247</c:v>
                </c:pt>
                <c:pt idx="7">
                  <c:v>0.301</c:v>
                </c:pt>
                <c:pt idx="8">
                  <c:v>0.353</c:v>
                </c:pt>
                <c:pt idx="9">
                  <c:v>0.474</c:v>
                </c:pt>
                <c:pt idx="10">
                  <c:v>0.579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99824"/>
        <c:axId val="819414553"/>
      </c:scatterChart>
      <c:valAx>
        <c:axId val="8459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反应时间</a:t>
                </a:r>
                <a:r>
                  <a:rPr lang="en-US" altLang="zh-CN"/>
                  <a:t>/min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414553"/>
        <c:crosses val="autoZero"/>
        <c:crossBetween val="midCat"/>
      </c:valAx>
      <c:valAx>
        <c:axId val="819414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OD_680/ABS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9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底物浓度对酶促反应速率的影响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1/v_0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Sheet1!$C$20:$I$20</c:f>
              <c:numCache>
                <c:formatCode>0.000_ </c:formatCode>
                <c:ptCount val="7"/>
                <c:pt idx="0">
                  <c:v>115.204761904762</c:v>
                </c:pt>
                <c:pt idx="1" c:formatCode="0.0000_ ">
                  <c:v>74.44</c:v>
                </c:pt>
                <c:pt idx="2" c:formatCode="0.0000_ ">
                  <c:v>49.8824742268041</c:v>
                </c:pt>
                <c:pt idx="3" c:formatCode="0.0000_ ">
                  <c:v>33.6013888888889</c:v>
                </c:pt>
                <c:pt idx="4" c:formatCode="0.0000_ ">
                  <c:v>23.6029268292683</c:v>
                </c:pt>
                <c:pt idx="5" c:formatCode="0.0000_ ">
                  <c:v>17.4678700361011</c:v>
                </c:pt>
                <c:pt idx="6" c:formatCode="0.00000_ ">
                  <c:v>4.69311348205626</c:v>
                </c:pt>
              </c:numCache>
            </c:numRef>
          </c:xVal>
          <c:yVal>
            <c:numRef>
              <c:f>Sheet1!$C$21:$I$21</c:f>
              <c:numCache>
                <c:formatCode>0.00_ </c:formatCode>
                <c:ptCount val="7"/>
                <c:pt idx="0">
                  <c:v>2000</c:v>
                </c:pt>
                <c:pt idx="1" c:formatCode="0.000_ ">
                  <c:v>789.473684210526</c:v>
                </c:pt>
                <c:pt idx="2" c:formatCode="0.000_ ">
                  <c:v>428.571428571429</c:v>
                </c:pt>
                <c:pt idx="3" c:formatCode="0.000_ ">
                  <c:v>256.410256410256</c:v>
                </c:pt>
                <c:pt idx="4" c:formatCode="0.000_ ">
                  <c:v>168.539325842697</c:v>
                </c:pt>
                <c:pt idx="5" c:formatCode="0.000_ ">
                  <c:v>120</c:v>
                </c:pt>
                <c:pt idx="6" c:formatCode="0.0000_ ">
                  <c:v>29.8804780876494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0964"/>
        <c:axId val="513496682"/>
      </c:scatterChart>
      <c:valAx>
        <c:axId val="373909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1/[S]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496682"/>
        <c:crosses val="autoZero"/>
        <c:crossBetween val="midCat"/>
      </c:valAx>
      <c:valAx>
        <c:axId val="513496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1/v_0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909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274320</xdr:colOff>
      <xdr:row>13</xdr:row>
      <xdr:rowOff>133985</xdr:rowOff>
    </xdr:from>
    <xdr:to>
      <xdr:col>16</xdr:col>
      <xdr:colOff>579120</xdr:colOff>
      <xdr:row>25</xdr:row>
      <xdr:rowOff>22225</xdr:rowOff>
    </xdr:to>
    <xdr:graphicFrame>
      <xdr:nvGraphicFramePr>
        <xdr:cNvPr id="3" name="图表 2"/>
        <xdr:cNvGraphicFramePr/>
      </xdr:nvGraphicFramePr>
      <xdr:xfrm>
        <a:off x="7701280" y="2907665"/>
        <a:ext cx="4572000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565150</xdr:colOff>
      <xdr:row>0</xdr:row>
      <xdr:rowOff>177165</xdr:rowOff>
    </xdr:from>
    <xdr:to>
      <xdr:col>21</xdr:col>
      <xdr:colOff>260350</xdr:colOff>
      <xdr:row>14</xdr:row>
      <xdr:rowOff>75565</xdr:rowOff>
    </xdr:to>
    <xdr:graphicFrame>
      <xdr:nvGraphicFramePr>
        <xdr:cNvPr id="5" name="图表 4"/>
        <xdr:cNvGraphicFramePr/>
      </xdr:nvGraphicFramePr>
      <xdr:xfrm>
        <a:off x="10430510" y="177165"/>
        <a:ext cx="4572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</xdr:colOff>
      <xdr:row>13</xdr:row>
      <xdr:rowOff>163830</xdr:rowOff>
    </xdr:from>
    <xdr:to>
      <xdr:col>24</xdr:col>
      <xdr:colOff>363855</xdr:colOff>
      <xdr:row>25</xdr:row>
      <xdr:rowOff>52070</xdr:rowOff>
    </xdr:to>
    <xdr:graphicFrame>
      <xdr:nvGraphicFramePr>
        <xdr:cNvPr id="12" name="图表 11"/>
        <xdr:cNvGraphicFramePr/>
      </xdr:nvGraphicFramePr>
      <xdr:xfrm>
        <a:off x="12362815" y="2937510"/>
        <a:ext cx="4572000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8"/>
  <sheetViews>
    <sheetView tabSelected="1" zoomScale="219" zoomScaleNormal="219" topLeftCell="A35" workbookViewId="0">
      <selection activeCell="A37" sqref="A37:H48"/>
    </sheetView>
  </sheetViews>
  <sheetFormatPr defaultColWidth="9.23076923076923" defaultRowHeight="16.8"/>
  <cols>
    <col min="2" max="2" width="10.3076923076923" customWidth="1"/>
    <col min="3" max="7" width="14.1538461538462"/>
    <col min="8" max="8" width="12.9230769230769"/>
  </cols>
  <sheetData>
    <row r="1" spans="2:2">
      <c r="B1" t="s">
        <v>0</v>
      </c>
    </row>
    <row r="2" spans="2:13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2:13">
      <c r="B3" t="s">
        <v>2</v>
      </c>
      <c r="C3">
        <v>3</v>
      </c>
      <c r="D3">
        <v>5</v>
      </c>
      <c r="E3">
        <v>7</v>
      </c>
      <c r="F3">
        <v>10</v>
      </c>
      <c r="G3">
        <v>12</v>
      </c>
      <c r="H3">
        <v>15</v>
      </c>
      <c r="I3">
        <v>20</v>
      </c>
      <c r="J3">
        <v>25</v>
      </c>
      <c r="K3">
        <v>30</v>
      </c>
      <c r="L3">
        <v>40</v>
      </c>
      <c r="M3">
        <v>50</v>
      </c>
    </row>
    <row r="4" spans="2:13">
      <c r="B4" t="s">
        <v>3</v>
      </c>
      <c r="C4" s="1">
        <v>0.032</v>
      </c>
      <c r="D4" s="1">
        <v>0.061</v>
      </c>
      <c r="E4" s="1">
        <v>0.084</v>
      </c>
      <c r="F4" s="1">
        <v>0.149</v>
      </c>
      <c r="G4" s="1">
        <v>0.147</v>
      </c>
      <c r="H4" s="1">
        <v>0.19</v>
      </c>
      <c r="I4" s="1">
        <v>0.247</v>
      </c>
      <c r="J4" s="1">
        <v>0.301</v>
      </c>
      <c r="K4" s="1">
        <v>0.353</v>
      </c>
      <c r="L4" s="1">
        <v>0.474</v>
      </c>
      <c r="M4" s="1">
        <v>0.579</v>
      </c>
    </row>
    <row r="6" spans="2:2">
      <c r="B6" t="s">
        <v>4</v>
      </c>
    </row>
    <row r="7" spans="2:10">
      <c r="B7" t="s">
        <v>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2:10">
      <c r="B8" t="s">
        <v>5</v>
      </c>
      <c r="C8" s="1">
        <v>0.099</v>
      </c>
      <c r="D8" s="1">
        <v>0.187</v>
      </c>
      <c r="E8" s="1">
        <v>0.242</v>
      </c>
      <c r="F8" s="1">
        <v>0.35</v>
      </c>
      <c r="G8" s="1">
        <v>0.467</v>
      </c>
      <c r="H8" s="1">
        <v>0.51</v>
      </c>
      <c r="I8" s="1">
        <v>0.675</v>
      </c>
      <c r="J8" s="1">
        <v>0.774</v>
      </c>
    </row>
    <row r="9" spans="2:26">
      <c r="B9" t="s">
        <v>6</v>
      </c>
      <c r="C9" s="1">
        <v>0.104</v>
      </c>
      <c r="D9" s="1">
        <v>0.188</v>
      </c>
      <c r="E9" s="1">
        <v>0.25</v>
      </c>
      <c r="F9" s="9">
        <v>0.407</v>
      </c>
      <c r="G9" s="1">
        <v>0.495</v>
      </c>
      <c r="H9" s="1">
        <v>0.543</v>
      </c>
      <c r="I9" s="1">
        <v>0.677</v>
      </c>
      <c r="J9" s="1">
        <v>0.784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10">
      <c r="B10" t="s">
        <v>7</v>
      </c>
      <c r="C10" s="2">
        <v>0.04</v>
      </c>
      <c r="D10" s="2">
        <v>0.08</v>
      </c>
      <c r="E10" s="2">
        <v>0.12</v>
      </c>
      <c r="F10" s="2">
        <v>0.16</v>
      </c>
      <c r="G10" s="2">
        <v>0.2</v>
      </c>
      <c r="H10" s="2">
        <v>0.24</v>
      </c>
      <c r="I10" s="2">
        <v>0.28</v>
      </c>
      <c r="J10" s="2">
        <v>0.32</v>
      </c>
    </row>
    <row r="11" spans="2:10">
      <c r="B11" t="s">
        <v>3</v>
      </c>
      <c r="C11" s="1">
        <v>0.1015</v>
      </c>
      <c r="D11" s="1">
        <v>0.1875</v>
      </c>
      <c r="E11" s="1">
        <v>0.246</v>
      </c>
      <c r="F11" s="1">
        <v>0.3785</v>
      </c>
      <c r="G11" s="1">
        <v>0.481</v>
      </c>
      <c r="H11" s="1">
        <v>0.5265</v>
      </c>
      <c r="I11" s="1">
        <v>0.676</v>
      </c>
      <c r="J11" s="1">
        <v>0.779</v>
      </c>
    </row>
    <row r="12" spans="11:21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2:2">
      <c r="B13" t="s">
        <v>8</v>
      </c>
    </row>
    <row r="14" spans="2:13">
      <c r="B14" t="s">
        <v>1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K14" s="1"/>
      <c r="L14" s="1"/>
      <c r="M14" s="1"/>
    </row>
    <row r="15" spans="2:13">
      <c r="B15" t="s">
        <v>5</v>
      </c>
      <c r="C15" s="1">
        <v>0.012</v>
      </c>
      <c r="D15" s="1">
        <v>0.02</v>
      </c>
      <c r="E15" s="1">
        <v>0.038</v>
      </c>
      <c r="F15" s="1">
        <v>0.054</v>
      </c>
      <c r="G15" s="1">
        <v>0.081</v>
      </c>
      <c r="H15" s="1">
        <v>0.12</v>
      </c>
      <c r="I15" s="1">
        <v>0.509</v>
      </c>
      <c r="K15" s="1"/>
      <c r="L15" s="1"/>
      <c r="M15" s="1"/>
    </row>
    <row r="16" spans="2:13">
      <c r="B16" t="s">
        <v>6</v>
      </c>
      <c r="C16" s="1">
        <v>0.003</v>
      </c>
      <c r="D16" s="1">
        <v>0.018</v>
      </c>
      <c r="E16" s="1">
        <v>0.032</v>
      </c>
      <c r="F16" s="1">
        <v>0.063</v>
      </c>
      <c r="G16" s="1">
        <v>0.097</v>
      </c>
      <c r="H16" s="9">
        <v>0.13</v>
      </c>
      <c r="I16" s="1">
        <v>0.495</v>
      </c>
      <c r="K16" s="1"/>
      <c r="L16" s="1"/>
      <c r="M16" s="1"/>
    </row>
    <row r="17" spans="2:9">
      <c r="B17" t="s">
        <v>3</v>
      </c>
      <c r="C17" s="1">
        <f>AVERAGE(C15:C16)</f>
        <v>0.0075</v>
      </c>
      <c r="D17" s="1">
        <f t="shared" ref="D17:I17" si="0">AVERAGE(D15:D16)</f>
        <v>0.019</v>
      </c>
      <c r="E17" s="1">
        <f t="shared" si="0"/>
        <v>0.035</v>
      </c>
      <c r="F17" s="1">
        <f t="shared" si="0"/>
        <v>0.0585</v>
      </c>
      <c r="G17" s="1">
        <f t="shared" si="0"/>
        <v>0.089</v>
      </c>
      <c r="H17" s="1">
        <f t="shared" si="0"/>
        <v>0.125</v>
      </c>
      <c r="I17" s="1">
        <f t="shared" si="0"/>
        <v>0.502</v>
      </c>
    </row>
    <row r="18" spans="2:9">
      <c r="B18" t="s">
        <v>9</v>
      </c>
      <c r="C18" s="3">
        <f>10000*C17/24193+135/24193</f>
        <v>0.00868019675112636</v>
      </c>
      <c r="D18" s="3">
        <f t="shared" ref="D18:I18" si="1">10000*D17/24193+135/24193</f>
        <v>0.0134336378291241</v>
      </c>
      <c r="E18" s="3">
        <f t="shared" si="1"/>
        <v>0.0200471210680775</v>
      </c>
      <c r="F18" s="3">
        <f t="shared" si="1"/>
        <v>0.0297606745752904</v>
      </c>
      <c r="G18" s="3">
        <f t="shared" si="1"/>
        <v>0.0423676269995453</v>
      </c>
      <c r="H18" s="3">
        <f t="shared" si="1"/>
        <v>0.0572479642871905</v>
      </c>
      <c r="I18" s="3">
        <f t="shared" si="1"/>
        <v>0.21307816310503</v>
      </c>
    </row>
    <row r="19" spans="2:9">
      <c r="B19" t="s">
        <v>10</v>
      </c>
      <c r="C19" s="3">
        <f>C17/15</f>
        <v>0.0005</v>
      </c>
      <c r="D19" s="3">
        <f t="shared" ref="D19:I19" si="2">D17/15</f>
        <v>0.00126666666666667</v>
      </c>
      <c r="E19" s="3">
        <f t="shared" si="2"/>
        <v>0.00233333333333333</v>
      </c>
      <c r="F19" s="3">
        <f t="shared" si="2"/>
        <v>0.0039</v>
      </c>
      <c r="G19" s="3">
        <f t="shared" si="2"/>
        <v>0.00593333333333333</v>
      </c>
      <c r="H19" s="3">
        <f t="shared" si="2"/>
        <v>0.00833333333333333</v>
      </c>
      <c r="I19" s="3">
        <f t="shared" si="2"/>
        <v>0.0334666666666667</v>
      </c>
    </row>
    <row r="20" spans="2:9">
      <c r="B20" t="s">
        <v>11</v>
      </c>
      <c r="C20" s="1">
        <f>1/C18</f>
        <v>115.204761904762</v>
      </c>
      <c r="D20" s="4">
        <f t="shared" ref="D20:I20" si="3">1/D18</f>
        <v>74.44</v>
      </c>
      <c r="E20" s="4">
        <f t="shared" si="3"/>
        <v>49.8824742268041</v>
      </c>
      <c r="F20" s="4">
        <f t="shared" si="3"/>
        <v>33.6013888888889</v>
      </c>
      <c r="G20" s="4">
        <f t="shared" si="3"/>
        <v>23.6029268292683</v>
      </c>
      <c r="H20" s="4">
        <f t="shared" si="3"/>
        <v>17.4678700361011</v>
      </c>
      <c r="I20" s="3">
        <f t="shared" si="3"/>
        <v>4.69311348205626</v>
      </c>
    </row>
    <row r="21" spans="2:9">
      <c r="B21" t="s">
        <v>12</v>
      </c>
      <c r="C21" s="2">
        <f>1/C19</f>
        <v>2000</v>
      </c>
      <c r="D21" s="1">
        <f t="shared" ref="D21:I21" si="4">1/D19</f>
        <v>789.473684210526</v>
      </c>
      <c r="E21" s="1">
        <f t="shared" si="4"/>
        <v>428.571428571429</v>
      </c>
      <c r="F21" s="1">
        <f t="shared" si="4"/>
        <v>256.410256410256</v>
      </c>
      <c r="G21" s="1">
        <f t="shared" si="4"/>
        <v>168.539325842697</v>
      </c>
      <c r="H21" s="1">
        <f t="shared" si="4"/>
        <v>120</v>
      </c>
      <c r="I21" s="4">
        <f t="shared" si="4"/>
        <v>29.8804780876494</v>
      </c>
    </row>
    <row r="23" spans="2:9">
      <c r="B23" t="s">
        <v>13</v>
      </c>
      <c r="C23" s="3">
        <f>1/249.25</f>
        <v>0.00401203610832497</v>
      </c>
      <c r="D23" s="1"/>
      <c r="E23" s="1"/>
      <c r="F23" s="1"/>
      <c r="G23" s="1"/>
      <c r="H23" s="9"/>
      <c r="I23" s="1"/>
    </row>
    <row r="24" spans="2:13">
      <c r="B24" t="s">
        <v>14</v>
      </c>
      <c r="C24" s="3">
        <f>17.365/249.25</f>
        <v>0.0696690070210632</v>
      </c>
      <c r="D24" s="3"/>
      <c r="E24" s="3"/>
      <c r="F24" s="3"/>
      <c r="G24" s="3"/>
      <c r="H24" s="3"/>
      <c r="I24" s="3"/>
      <c r="J24" s="1"/>
      <c r="K24" s="1"/>
      <c r="L24" s="1"/>
      <c r="M24" s="1"/>
    </row>
    <row r="25" spans="10:13">
      <c r="J25" s="1"/>
      <c r="K25" s="1"/>
      <c r="L25" s="1"/>
      <c r="M25" s="1"/>
    </row>
    <row r="26" spans="2:2">
      <c r="B26" t="s">
        <v>15</v>
      </c>
    </row>
    <row r="27" spans="2:7">
      <c r="B27" t="s">
        <v>1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7">
      <c r="A28" s="5" t="s">
        <v>16</v>
      </c>
      <c r="B28" t="s">
        <v>17</v>
      </c>
      <c r="C28" s="6">
        <v>1</v>
      </c>
      <c r="D28" s="6">
        <v>2</v>
      </c>
      <c r="E28" s="6">
        <v>3</v>
      </c>
      <c r="F28" s="6">
        <v>4</v>
      </c>
      <c r="G28" s="6">
        <v>5</v>
      </c>
    </row>
    <row r="29" spans="1:7">
      <c r="A29" s="5" t="s">
        <v>3</v>
      </c>
      <c r="B29" t="s">
        <v>18</v>
      </c>
      <c r="C29" s="6">
        <v>0.062</v>
      </c>
      <c r="D29" s="6">
        <v>0.139</v>
      </c>
      <c r="E29" s="6">
        <v>0.232</v>
      </c>
      <c r="F29" s="6">
        <v>0.321</v>
      </c>
      <c r="G29" s="6">
        <v>0.405</v>
      </c>
    </row>
    <row r="30" ht="20" spans="1:7">
      <c r="A30" s="5"/>
      <c r="B30" s="7" t="s">
        <v>19</v>
      </c>
      <c r="C30" s="6">
        <v>0.109</v>
      </c>
      <c r="D30" s="6">
        <v>0.168</v>
      </c>
      <c r="E30" s="6">
        <v>0.238</v>
      </c>
      <c r="F30" s="6">
        <v>0.304</v>
      </c>
      <c r="G30" s="6">
        <v>0.351</v>
      </c>
    </row>
    <row r="31" spans="1:7">
      <c r="A31" s="5"/>
      <c r="B31" t="s">
        <v>20</v>
      </c>
      <c r="C31" s="6">
        <v>0.043</v>
      </c>
      <c r="D31" s="6">
        <v>0.073</v>
      </c>
      <c r="E31" s="6">
        <v>0.099</v>
      </c>
      <c r="F31" s="6">
        <v>0.123</v>
      </c>
      <c r="G31" s="6">
        <v>0.132</v>
      </c>
    </row>
    <row r="32" spans="1:7">
      <c r="A32" s="5" t="s">
        <v>21</v>
      </c>
      <c r="B32" t="s">
        <v>18</v>
      </c>
      <c r="C32" s="8">
        <f>C29/15</f>
        <v>0.00413333333333333</v>
      </c>
      <c r="D32" s="8">
        <f>D29/15</f>
        <v>0.00926666666666667</v>
      </c>
      <c r="E32" s="8">
        <f>E29/15</f>
        <v>0.0154666666666667</v>
      </c>
      <c r="F32" s="8">
        <f>F29/15</f>
        <v>0.0214</v>
      </c>
      <c r="G32" s="8">
        <f>G29/15</f>
        <v>0.027</v>
      </c>
    </row>
    <row r="33" ht="20" spans="1:9">
      <c r="A33" s="5"/>
      <c r="B33" s="7" t="s">
        <v>19</v>
      </c>
      <c r="C33" s="8">
        <f>C30/15</f>
        <v>0.00726666666666667</v>
      </c>
      <c r="D33" s="8">
        <f>D30/15</f>
        <v>0.0112</v>
      </c>
      <c r="E33" s="8">
        <f>E30/15</f>
        <v>0.0158666666666667</v>
      </c>
      <c r="F33" s="8">
        <f>F30/15</f>
        <v>0.0202666666666667</v>
      </c>
      <c r="G33" s="8">
        <f>G30/15</f>
        <v>0.0234</v>
      </c>
      <c r="H33" s="3"/>
      <c r="I33" s="3"/>
    </row>
    <row r="34" spans="1:9">
      <c r="A34" s="5"/>
      <c r="B34" t="s">
        <v>20</v>
      </c>
      <c r="C34" s="8">
        <f>C31/15</f>
        <v>0.00286666666666667</v>
      </c>
      <c r="D34" s="8">
        <f>D31/15</f>
        <v>0.00486666666666667</v>
      </c>
      <c r="E34" s="8">
        <f>E31/15</f>
        <v>0.0066</v>
      </c>
      <c r="F34" s="8">
        <f>F31/15</f>
        <v>0.0082</v>
      </c>
      <c r="G34" s="8">
        <f>G31/15</f>
        <v>0.0088</v>
      </c>
      <c r="H34" s="3"/>
      <c r="I34" s="3"/>
    </row>
    <row r="35" spans="3:9">
      <c r="C35" s="3"/>
      <c r="D35" s="3"/>
      <c r="E35" s="3"/>
      <c r="F35" s="3"/>
      <c r="G35" s="3"/>
      <c r="H35" s="3"/>
      <c r="I35" s="3"/>
    </row>
    <row r="36" spans="2:9">
      <c r="B36" t="s">
        <v>22</v>
      </c>
      <c r="C36" s="3"/>
      <c r="D36" s="3"/>
      <c r="E36" s="3"/>
      <c r="F36" s="3"/>
      <c r="G36" s="3"/>
      <c r="H36" s="3"/>
      <c r="I36" s="3"/>
    </row>
    <row r="37" spans="2:9">
      <c r="B37" t="s">
        <v>1</v>
      </c>
      <c r="C37">
        <v>1</v>
      </c>
      <c r="D37">
        <v>2</v>
      </c>
      <c r="E37">
        <v>3</v>
      </c>
      <c r="F37">
        <v>4</v>
      </c>
      <c r="G37">
        <v>5</v>
      </c>
      <c r="H37" s="10">
        <v>6</v>
      </c>
      <c r="I37" s="4"/>
    </row>
    <row r="38" spans="1:8">
      <c r="A38" s="5" t="s">
        <v>9</v>
      </c>
      <c r="B38" t="s">
        <v>23</v>
      </c>
      <c r="C38" s="2">
        <v>0.5</v>
      </c>
      <c r="D38" s="2">
        <v>0.7</v>
      </c>
      <c r="E38" s="2">
        <v>1</v>
      </c>
      <c r="F38" s="2">
        <v>1.25</v>
      </c>
      <c r="G38" s="2">
        <v>1.65</v>
      </c>
      <c r="H38" s="2">
        <v>2.5</v>
      </c>
    </row>
    <row r="39" spans="1:8">
      <c r="A39" s="5" t="s">
        <v>3</v>
      </c>
      <c r="B39" t="s">
        <v>18</v>
      </c>
      <c r="C39" s="6">
        <v>0.16</v>
      </c>
      <c r="D39" s="6">
        <v>0.232</v>
      </c>
      <c r="E39" s="6">
        <v>0.317</v>
      </c>
      <c r="F39" s="6">
        <v>0.38</v>
      </c>
      <c r="G39" s="6">
        <v>0.423</v>
      </c>
      <c r="H39" s="1">
        <v>0.461</v>
      </c>
    </row>
    <row r="40" ht="20" spans="1:8">
      <c r="A40" s="5"/>
      <c r="B40" s="7" t="s">
        <v>19</v>
      </c>
      <c r="C40" s="6">
        <v>0.096</v>
      </c>
      <c r="D40" s="6">
        <v>0.131</v>
      </c>
      <c r="E40" s="6">
        <v>0.198</v>
      </c>
      <c r="F40" s="6">
        <v>0.221</v>
      </c>
      <c r="G40" s="6">
        <v>0.301</v>
      </c>
      <c r="H40">
        <v>0.365</v>
      </c>
    </row>
    <row r="41" spans="1:8">
      <c r="A41" s="5"/>
      <c r="B41" t="s">
        <v>20</v>
      </c>
      <c r="C41" s="6">
        <v>0.038</v>
      </c>
      <c r="D41" s="6">
        <v>0.046</v>
      </c>
      <c r="E41" s="6">
        <v>0.053</v>
      </c>
      <c r="F41" s="6">
        <v>0.061</v>
      </c>
      <c r="G41" s="6">
        <v>0.076</v>
      </c>
      <c r="H41">
        <v>0.086</v>
      </c>
    </row>
    <row r="42" spans="1:8">
      <c r="A42" s="5" t="s">
        <v>21</v>
      </c>
      <c r="B42" t="s">
        <v>18</v>
      </c>
      <c r="C42" s="8">
        <f t="shared" ref="C42:G42" si="5">C39/15</f>
        <v>0.0106666666666667</v>
      </c>
      <c r="D42" s="8">
        <f t="shared" si="5"/>
        <v>0.0154666666666667</v>
      </c>
      <c r="E42" s="8">
        <f t="shared" si="5"/>
        <v>0.0211333333333333</v>
      </c>
      <c r="F42" s="8">
        <f t="shared" si="5"/>
        <v>0.0253333333333333</v>
      </c>
      <c r="G42" s="8">
        <f t="shared" si="5"/>
        <v>0.0282</v>
      </c>
      <c r="H42" s="8">
        <f>H39/15</f>
        <v>0.0307333333333333</v>
      </c>
    </row>
    <row r="43" ht="20" spans="1:8">
      <c r="A43" s="5"/>
      <c r="B43" s="7" t="s">
        <v>19</v>
      </c>
      <c r="C43" s="8">
        <f t="shared" ref="C43:G43" si="6">C40/15</f>
        <v>0.0064</v>
      </c>
      <c r="D43" s="8">
        <f t="shared" si="6"/>
        <v>0.00873333333333333</v>
      </c>
      <c r="E43" s="8">
        <f t="shared" si="6"/>
        <v>0.0132</v>
      </c>
      <c r="F43" s="8">
        <f t="shared" si="6"/>
        <v>0.0147333333333333</v>
      </c>
      <c r="G43" s="8">
        <f t="shared" si="6"/>
        <v>0.0200666666666667</v>
      </c>
      <c r="H43" s="8">
        <f>H40/15</f>
        <v>0.0243333333333333</v>
      </c>
    </row>
    <row r="44" spans="1:8">
      <c r="A44" s="5"/>
      <c r="B44" t="s">
        <v>20</v>
      </c>
      <c r="C44" s="8">
        <f t="shared" ref="C44:G44" si="7">C41/15</f>
        <v>0.00253333333333333</v>
      </c>
      <c r="D44" s="8">
        <f t="shared" si="7"/>
        <v>0.00306666666666667</v>
      </c>
      <c r="E44" s="8">
        <f t="shared" si="7"/>
        <v>0.00353333333333333</v>
      </c>
      <c r="F44" s="8">
        <f t="shared" si="7"/>
        <v>0.00406666666666667</v>
      </c>
      <c r="G44" s="8">
        <f t="shared" si="7"/>
        <v>0.00506666666666667</v>
      </c>
      <c r="H44" s="8">
        <f>H41/15</f>
        <v>0.00573333333333333</v>
      </c>
    </row>
    <row r="45" spans="2:8">
      <c r="B45" t="s">
        <v>11</v>
      </c>
      <c r="C45" s="6">
        <f>1/C38</f>
        <v>2</v>
      </c>
      <c r="D45" s="6">
        <f>1/D38</f>
        <v>1.42857142857143</v>
      </c>
      <c r="E45" s="6">
        <f>1/E38</f>
        <v>1</v>
      </c>
      <c r="F45" s="6">
        <f>1/F38</f>
        <v>0.8</v>
      </c>
      <c r="G45" s="6">
        <f>1/G38</f>
        <v>0.606060606060606</v>
      </c>
      <c r="H45" s="6">
        <f>1/H38</f>
        <v>0.4</v>
      </c>
    </row>
    <row r="46" spans="1:8">
      <c r="A46" s="5" t="s">
        <v>24</v>
      </c>
      <c r="B46" t="s">
        <v>18</v>
      </c>
      <c r="C46" s="6">
        <f>1/C42</f>
        <v>93.75</v>
      </c>
      <c r="D46" s="6">
        <f>1/D42</f>
        <v>64.6551724137931</v>
      </c>
      <c r="E46" s="6">
        <f>1/E42</f>
        <v>47.3186119873817</v>
      </c>
      <c r="F46" s="6">
        <f>1/F42</f>
        <v>39.4736842105263</v>
      </c>
      <c r="G46" s="6">
        <f>1/G42</f>
        <v>35.4609929078014</v>
      </c>
      <c r="H46" s="6">
        <f>1/H42</f>
        <v>32.5379609544469</v>
      </c>
    </row>
    <row r="47" ht="20" spans="1:8">
      <c r="A47" s="5"/>
      <c r="B47" s="7" t="s">
        <v>19</v>
      </c>
      <c r="C47" s="6">
        <f>1/C43</f>
        <v>156.25</v>
      </c>
      <c r="D47" s="6">
        <f>1/D43</f>
        <v>114.503816793893</v>
      </c>
      <c r="E47" s="6">
        <f>1/E43</f>
        <v>75.7575757575758</v>
      </c>
      <c r="F47" s="6">
        <f>1/F43</f>
        <v>67.8733031674208</v>
      </c>
      <c r="G47" s="6">
        <f>1/G43</f>
        <v>49.8338870431894</v>
      </c>
      <c r="H47" s="6">
        <f>1/H43</f>
        <v>41.0958904109589</v>
      </c>
    </row>
    <row r="48" spans="1:8">
      <c r="A48" s="5"/>
      <c r="B48" t="s">
        <v>20</v>
      </c>
      <c r="C48" s="6">
        <f>1/C44</f>
        <v>394.736842105263</v>
      </c>
      <c r="D48" s="6">
        <f>1/D44</f>
        <v>326.086956521739</v>
      </c>
      <c r="E48" s="6">
        <f>1/E44</f>
        <v>283.018867924528</v>
      </c>
      <c r="F48" s="6">
        <f>1/F44</f>
        <v>245.901639344262</v>
      </c>
      <c r="G48" s="6">
        <f>1/G44</f>
        <v>197.368421052632</v>
      </c>
      <c r="H48" s="6">
        <f>1/H44</f>
        <v>174.418604651163</v>
      </c>
    </row>
  </sheetData>
  <mergeCells count="5">
    <mergeCell ref="A29:A31"/>
    <mergeCell ref="A32:A34"/>
    <mergeCell ref="A39:A41"/>
    <mergeCell ref="A42:A44"/>
    <mergeCell ref="A46:A4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</dc:creator>
  <cp:lastModifiedBy>玖拗妖柒掰！</cp:lastModifiedBy>
  <dcterms:created xsi:type="dcterms:W3CDTF">2023-04-23T11:14:00Z</dcterms:created>
  <dcterms:modified xsi:type="dcterms:W3CDTF">2023-05-12T12:04:45Z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C1F0183DB3615459FF504364FFAD0AD1</vt:lpwstr>
  </property>
  <property fmtid="{D5CDD505-2E9C-101B-9397-08002B2CF9AE}" pid="3" name="KSOProductBuildVer">
    <vt:lpwstr>2052-5.1.1.7676</vt:lpwstr>
  </property>
</Properties>
</file>