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Print_Area" localSheetId="0">'Sheet1'!$A$1:$BW$42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<sst xmlns="http://schemas.openxmlformats.org/spreadsheetml/2006/main" uniqueCount="386">
  <si>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</si>
  <si>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</si>
  <si>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</si>
  <si>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</si>
  <si>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</si>
  <si>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</si>
  <si>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</si>
  <si>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</si>
  <si>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</si>
  <si>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</si>
  <si>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</si>
  <si>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KINH TẾ XÃ HỘI</t>
  </si>
  <si>
    <t>Tổng giá trị SX (Giá 2010)</t>
  </si>
  <si>
    <t>Tỷ đồng</t>
  </si>
  <si>
    <t xml:space="preserve"> * Khu vực Nông, lâm, thủy</t>
  </si>
  <si>
    <t xml:space="preserve"> - Nông nghiệp</t>
  </si>
  <si>
    <t xml:space="preserve">   + Trồng trọt</t>
  </si>
  <si>
    <t xml:space="preserve">   + Chăn nuôi</t>
  </si>
  <si>
    <t xml:space="preserve">   + Dịch vụ nông nghiệp</t>
  </si>
  <si>
    <t xml:space="preserve"> - Lâm nghiệp</t>
  </si>
  <si>
    <t xml:space="preserve"> - Thủy sản</t>
  </si>
  <si>
    <t xml:space="preserve"> * Khu vực công nghiệp, XD</t>
  </si>
  <si>
    <t xml:space="preserve">   + Công nghiệp - TTCN</t>
  </si>
  <si>
    <t xml:space="preserve">   + Xây dựng</t>
  </si>
  <si>
    <t xml:space="preserve"> * Khu vực dịch vụ</t>
  </si>
  <si>
    <t>Tổng giá trị SX (Thực tế)</t>
  </si>
  <si>
    <t>Giá trị gia tăng (GRDP TT)</t>
  </si>
  <si>
    <t>Cơ cấu GTSX</t>
  </si>
  <si>
    <t>%</t>
  </si>
  <si>
    <t>GRDP BQ đầu người</t>
  </si>
  <si>
    <t>Triệu đồng</t>
  </si>
  <si>
    <t>Dân số trung bình</t>
  </si>
  <si>
    <t>Người</t>
  </si>
  <si>
    <t>Tổng diện tích đất sản xuất nông nghiệp cho thu hoạch</t>
  </si>
  <si>
    <t>Ha</t>
  </si>
  <si>
    <t>Tổng GTSX ngành trồng trọt trên đất NN (đã trừ các SP đất LN)</t>
  </si>
  <si>
    <t>Giá trị sản phẩm bình quân/ha đất nông nghiệp</t>
  </si>
  <si>
    <t>Triệu/ha</t>
  </si>
  <si>
    <t>KHU VỰ NÔNG LÂM THỦY SẢN</t>
  </si>
  <si>
    <t>A</t>
  </si>
  <si>
    <t>NÔNG NGHIỆP</t>
  </si>
  <si>
    <t>I</t>
  </si>
  <si>
    <t>TRỒNG TRỌT</t>
  </si>
  <si>
    <t>Tấn</t>
  </si>
  <si>
    <t>2194</t>
  </si>
  <si>
    <t>- Lúa</t>
  </si>
  <si>
    <t>2195</t>
  </si>
  <si>
    <t>- Bắp</t>
  </si>
  <si>
    <t>2196</t>
  </si>
  <si>
    <t>- Mỳ</t>
  </si>
  <si>
    <t>3252</t>
  </si>
  <si>
    <t>- Khoai lang</t>
  </si>
  <si>
    <t>2197</t>
  </si>
  <si>
    <t>- Rau các loại</t>
  </si>
  <si>
    <t>2198</t>
  </si>
  <si>
    <t>- Đậu các loại</t>
  </si>
  <si>
    <t>2200</t>
  </si>
  <si>
    <t>- Mía</t>
  </si>
  <si>
    <t>2201</t>
  </si>
  <si>
    <t>- Dâu tằm</t>
  </si>
  <si>
    <t>2202</t>
  </si>
  <si>
    <t>- Điều</t>
  </si>
  <si>
    <t>2203</t>
  </si>
  <si>
    <t>- Điêu đất LN</t>
  </si>
  <si>
    <t>2204</t>
  </si>
  <si>
    <t>- Cà Phê</t>
  </si>
  <si>
    <t>2205</t>
  </si>
  <si>
    <t>- Tiêu</t>
  </si>
  <si>
    <t>2206</t>
  </si>
  <si>
    <t>- Chè</t>
  </si>
  <si>
    <t>2207</t>
  </si>
  <si>
    <t>- Cao su khô đât NN</t>
  </si>
  <si>
    <t>2208</t>
  </si>
  <si>
    <t>- Cao su đất LN</t>
  </si>
  <si>
    <t>2850</t>
  </si>
  <si>
    <t>- Ca cao</t>
  </si>
  <si>
    <t>2199</t>
  </si>
  <si>
    <t>- Dưa hấu</t>
  </si>
  <si>
    <t>3253</t>
  </si>
  <si>
    <t>- Xoài</t>
  </si>
  <si>
    <t>3254</t>
  </si>
  <si>
    <t>- Chuối</t>
  </si>
  <si>
    <t>2851</t>
  </si>
  <si>
    <t>- Sầu riêng ghép</t>
  </si>
  <si>
    <t>2852</t>
  </si>
  <si>
    <t>- Sầu riêng hạt</t>
  </si>
  <si>
    <t>2853</t>
  </si>
  <si>
    <t>- Chôm chôm</t>
  </si>
  <si>
    <t>2854</t>
  </si>
  <si>
    <t>- Mít</t>
  </si>
  <si>
    <t>2855</t>
  </si>
  <si>
    <t>- Măng cụt</t>
  </si>
  <si>
    <t>2856</t>
  </si>
  <si>
    <t>- Cây có múi</t>
  </si>
  <si>
    <t>2857</t>
  </si>
  <si>
    <t>- Cây ăn trái khác</t>
  </si>
  <si>
    <t>2858</t>
  </si>
  <si>
    <t>- Măng</t>
  </si>
  <si>
    <t>2859</t>
  </si>
  <si>
    <t>- Cỏ chăn nuôi</t>
  </si>
  <si>
    <t>2945</t>
  </si>
  <si>
    <t>- Cây lâm nghiệp</t>
  </si>
  <si>
    <t>II</t>
  </si>
  <si>
    <t>CHĂN NUÔI</t>
  </si>
  <si>
    <t>2716</t>
  </si>
  <si>
    <t>- Trâu xuất chuồng</t>
  </si>
  <si>
    <t>2717</t>
  </si>
  <si>
    <t>- Bò xuất chuồng</t>
  </si>
  <si>
    <t>2718</t>
  </si>
  <si>
    <t>- Heo xuất chuồng</t>
  </si>
  <si>
    <t>2719</t>
  </si>
  <si>
    <t>- Gà</t>
  </si>
  <si>
    <t>2720</t>
  </si>
  <si>
    <t>- Vịt</t>
  </si>
  <si>
    <t>2721</t>
  </si>
  <si>
    <t>- Ngan</t>
  </si>
  <si>
    <t>2722</t>
  </si>
  <si>
    <t>- Heo sinh thái</t>
  </si>
  <si>
    <t>2723</t>
  </si>
  <si>
    <t>- Trứng gà</t>
  </si>
  <si>
    <t>2724</t>
  </si>
  <si>
    <t>- Kén tằm</t>
  </si>
  <si>
    <t>2725</t>
  </si>
  <si>
    <t>- Chó</t>
  </si>
  <si>
    <t>2726</t>
  </si>
  <si>
    <t>- Thỏ</t>
  </si>
  <si>
    <t>2727</t>
  </si>
  <si>
    <t>- Bồ câu</t>
  </si>
  <si>
    <t>2728</t>
  </si>
  <si>
    <t>- Phân chuồng</t>
  </si>
  <si>
    <t>Kg</t>
  </si>
  <si>
    <t>2864</t>
  </si>
  <si>
    <t>- Mật ong</t>
  </si>
  <si>
    <t>2865</t>
  </si>
  <si>
    <t>- Yến sào nuôi</t>
  </si>
  <si>
    <t>III</t>
  </si>
  <si>
    <t>DỊCH VỤ NÔNG NGHIỆP</t>
  </si>
  <si>
    <t>2694</t>
  </si>
  <si>
    <t>1. Dịch vụ trồng trọt</t>
  </si>
  <si>
    <t>2806</t>
  </si>
  <si>
    <t>- DV làm đất</t>
  </si>
  <si>
    <t>2807</t>
  </si>
  <si>
    <t>- DV gieo cấy, sạ</t>
  </si>
  <si>
    <t>2808</t>
  </si>
  <si>
    <t>- DV tưới, tiêu nước</t>
  </si>
  <si>
    <t>2809</t>
  </si>
  <si>
    <t>- DV phòng trừ sâu bệnh</t>
  </si>
  <si>
    <t>2810</t>
  </si>
  <si>
    <t>- DV thu hoạch</t>
  </si>
  <si>
    <t>2811</t>
  </si>
  <si>
    <t>- DV tuốt lúa</t>
  </si>
  <si>
    <t>2812</t>
  </si>
  <si>
    <t>- DV cắt, tỉa cây LN</t>
  </si>
  <si>
    <t>2813</t>
  </si>
  <si>
    <t>- DV trồng trọt khác</t>
  </si>
  <si>
    <t>2695</t>
  </si>
  <si>
    <t>2. Dịch vụ chăn nuôi</t>
  </si>
  <si>
    <t>Con</t>
  </si>
  <si>
    <t>2814</t>
  </si>
  <si>
    <t>- DV kiểm dịch</t>
  </si>
  <si>
    <t>2816</t>
  </si>
  <si>
    <t>- DV thiến, hạn vật nuôi</t>
  </si>
  <si>
    <t>2815</t>
  </si>
  <si>
    <t>- DV chăn nuôi khác</t>
  </si>
  <si>
    <t>2817</t>
  </si>
  <si>
    <t>- Lợn con giống</t>
  </si>
  <si>
    <t>2818</t>
  </si>
  <si>
    <t>- Gà, vịt con 7 ngày tuổi</t>
  </si>
  <si>
    <t>B</t>
  </si>
  <si>
    <t>LÂM NGHIỆP</t>
  </si>
  <si>
    <t>2820</t>
  </si>
  <si>
    <t>Trồng và nuôi rừng</t>
  </si>
  <si>
    <t>2824</t>
  </si>
  <si>
    <t>- Trồng rừng tập trung</t>
  </si>
  <si>
    <t>2825</t>
  </si>
  <si>
    <t>- Trồng cây phân tán</t>
  </si>
  <si>
    <t>2827</t>
  </si>
  <si>
    <t>- Chăm sóc rừng trồng</t>
  </si>
  <si>
    <t>2828</t>
  </si>
  <si>
    <t>- Khoanh nuôi tái sinh rừng</t>
  </si>
  <si>
    <t>Cây</t>
  </si>
  <si>
    <t>2829</t>
  </si>
  <si>
    <t>- Ươm cây lâm nghiệp</t>
  </si>
  <si>
    <t>2830</t>
  </si>
  <si>
    <t>- Sản xuất hạt giống</t>
  </si>
  <si>
    <t>m3</t>
  </si>
  <si>
    <t>2821</t>
  </si>
  <si>
    <t>Khai thác</t>
  </si>
  <si>
    <t>2831</t>
  </si>
  <si>
    <t>- Gỗ tròn các loại</t>
  </si>
  <si>
    <t>Ster</t>
  </si>
  <si>
    <t>2832</t>
  </si>
  <si>
    <t>- Gỗ nguyên liệu giấy</t>
  </si>
  <si>
    <t>1.000 cây</t>
  </si>
  <si>
    <t>2833</t>
  </si>
  <si>
    <t>- Củi</t>
  </si>
  <si>
    <t>2834</t>
  </si>
  <si>
    <t>- Luồng</t>
  </si>
  <si>
    <t>2835</t>
  </si>
  <si>
    <t>- Tre</t>
  </si>
  <si>
    <t>2836</t>
  </si>
  <si>
    <t>- Song mây</t>
  </si>
  <si>
    <t>2837</t>
  </si>
  <si>
    <t>- Lồ ô</t>
  </si>
  <si>
    <t>2838</t>
  </si>
  <si>
    <t>- Mung cây</t>
  </si>
  <si>
    <t>2839</t>
  </si>
  <si>
    <t>- Mây sợi</t>
  </si>
  <si>
    <t>2842</t>
  </si>
  <si>
    <t>- Bông đót</t>
  </si>
  <si>
    <t>2822</t>
  </si>
  <si>
    <t>Thu nhặt từ rừng</t>
  </si>
  <si>
    <t>Tạ/Ha</t>
  </si>
  <si>
    <t>2840</t>
  </si>
  <si>
    <t>2841</t>
  </si>
  <si>
    <t>- Mật ong rừng</t>
  </si>
  <si>
    <t>2866</t>
  </si>
  <si>
    <t>2843</t>
  </si>
  <si>
    <t>- Rau rừng</t>
  </si>
  <si>
    <t>2844</t>
  </si>
  <si>
    <t>- Dây rừng</t>
  </si>
  <si>
    <t>IV</t>
  </si>
  <si>
    <t>2823</t>
  </si>
  <si>
    <t>Hoạt động lâm nghiệp</t>
  </si>
  <si>
    <t>2845</t>
  </si>
  <si>
    <t>- QLBVR</t>
  </si>
  <si>
    <t>2846</t>
  </si>
  <si>
    <t>- Quản lý PCCCR</t>
  </si>
  <si>
    <t>2847</t>
  </si>
  <si>
    <t>- DV Lâm nghiệp khác</t>
  </si>
  <si>
    <t>C</t>
  </si>
  <si>
    <t>THỦY SẢN</t>
  </si>
  <si>
    <t>2790</t>
  </si>
  <si>
    <t>- Cá trắm</t>
  </si>
  <si>
    <t>2791</t>
  </si>
  <si>
    <t>- Cá chép</t>
  </si>
  <si>
    <t>2792</t>
  </si>
  <si>
    <t>- Cá rô phi</t>
  </si>
  <si>
    <t>2793</t>
  </si>
  <si>
    <t>- Cá mè</t>
  </si>
  <si>
    <t>CÔNG NGHIỆP - TTCN</t>
  </si>
  <si>
    <t>2209</t>
  </si>
  <si>
    <t>- Nhân hạt điều</t>
  </si>
  <si>
    <t>2210</t>
  </si>
  <si>
    <t>- Bê tông tươi</t>
  </si>
  <si>
    <t>1000 m2</t>
  </si>
  <si>
    <t>2211</t>
  </si>
  <si>
    <t>- Khai thác đá, cát</t>
  </si>
  <si>
    <t>1.000 m3</t>
  </si>
  <si>
    <t>2212</t>
  </si>
  <si>
    <t>- Giỏ mỹ nghệ các loại</t>
  </si>
  <si>
    <t>1.000 giỏ</t>
  </si>
  <si>
    <t>2213</t>
  </si>
  <si>
    <t>- Giỏ tre các loại</t>
  </si>
  <si>
    <t>1000 cái</t>
  </si>
  <si>
    <t>2214</t>
  </si>
  <si>
    <t>- Gỗ xẻ các loại</t>
  </si>
  <si>
    <t>2215</t>
  </si>
  <si>
    <t>- Quần áo may sẵn</t>
  </si>
  <si>
    <t>2216</t>
  </si>
  <si>
    <t>- Phân bón NPK</t>
  </si>
  <si>
    <t>2217</t>
  </si>
  <si>
    <t>- Rượu trắng</t>
  </si>
  <si>
    <t>1000 lít</t>
  </si>
  <si>
    <t>2218</t>
  </si>
  <si>
    <t>- Nước đá sản xuất</t>
  </si>
  <si>
    <t>2219</t>
  </si>
  <si>
    <t>- Nước khoáng</t>
  </si>
  <si>
    <t>2220</t>
  </si>
  <si>
    <t>- Điện sản xuất</t>
  </si>
  <si>
    <t>1000 kwh</t>
  </si>
  <si>
    <t>2221</t>
  </si>
  <si>
    <t>- Điện thương phẩm</t>
  </si>
  <si>
    <t>2222</t>
  </si>
  <si>
    <t>- Tăm nhang</t>
  </si>
  <si>
    <t>2223</t>
  </si>
  <si>
    <t>- Giấy vàng mã</t>
  </si>
  <si>
    <t>2224</t>
  </si>
  <si>
    <t>- Gạch</t>
  </si>
  <si>
    <t>1000 viên</t>
  </si>
  <si>
    <t>2225</t>
  </si>
  <si>
    <t>- Cửa sắt</t>
  </si>
  <si>
    <t>2226</t>
  </si>
  <si>
    <t>- Nông cụ cầm tay</t>
  </si>
  <si>
    <t>2227</t>
  </si>
  <si>
    <t>- Tủ gỗ các loại</t>
  </si>
  <si>
    <t>Cái</t>
  </si>
  <si>
    <t>2228</t>
  </si>
  <si>
    <t>- Bàn các loại</t>
  </si>
  <si>
    <t>2229</t>
  </si>
  <si>
    <t>- Ghế các loại</t>
  </si>
  <si>
    <t>2230</t>
  </si>
  <si>
    <t>- Giường các loại</t>
  </si>
  <si>
    <t>2231</t>
  </si>
  <si>
    <t>- Sán xuất phân phối nước</t>
  </si>
  <si>
    <t>2232</t>
  </si>
  <si>
    <t>- Chè đen</t>
  </si>
  <si>
    <t>2233</t>
  </si>
  <si>
    <t>- Đá granits</t>
  </si>
  <si>
    <t>2234</t>
  </si>
  <si>
    <t>- Sầu riêng thương phẩm</t>
  </si>
  <si>
    <t>2235</t>
  </si>
  <si>
    <t>- Viên nén</t>
  </si>
  <si>
    <t>2236</t>
  </si>
  <si>
    <t>- Bê tông nhự nóng</t>
  </si>
  <si>
    <t>2237</t>
  </si>
  <si>
    <t>- Gạch không nung</t>
  </si>
  <si>
    <t>2238</t>
  </si>
  <si>
    <t>- Chế biến mũ cao su</t>
  </si>
  <si>
    <t>2239</t>
  </si>
  <si>
    <t>- Dăm bào</t>
  </si>
  <si>
    <t>XÂY DỰNG</t>
  </si>
  <si>
    <t>Ngành kinh tế (Giá thực tế)</t>
  </si>
  <si>
    <t>- Xây dựng</t>
  </si>
  <si>
    <t>Ngành kinh tế (Giá 2010)</t>
  </si>
  <si>
    <t>DỊCH VỤ</t>
  </si>
  <si>
    <t>Tổng giá trị sản xuất (Giá 2010)</t>
  </si>
  <si>
    <t>2946</t>
  </si>
  <si>
    <t>- Thương nghiệp, sửa chữa</t>
  </si>
  <si>
    <t>2947</t>
  </si>
  <si>
    <t>- Dịch vụ lưu trú, ăn uống</t>
  </si>
  <si>
    <t>2948</t>
  </si>
  <si>
    <t>- Dịch vụ vận tải, kho bãi</t>
  </si>
  <si>
    <t>2949</t>
  </si>
  <si>
    <t>- Tài chính, ngân hàng, bảo hiểm</t>
  </si>
  <si>
    <t>2950</t>
  </si>
  <si>
    <t>- Khoa học công nghệ</t>
  </si>
  <si>
    <t>2951</t>
  </si>
  <si>
    <t>- Dịch vụ kinh doanh tài sản</t>
  </si>
  <si>
    <t>2952</t>
  </si>
  <si>
    <t>- HD hành chính, dịch vụ hỗ trợ</t>
  </si>
  <si>
    <t>2953</t>
  </si>
  <si>
    <t>- Giáo dục đào tạo</t>
  </si>
  <si>
    <t>2954</t>
  </si>
  <si>
    <t>- Dịch vụ y tế và cứu trợ</t>
  </si>
  <si>
    <t>2955</t>
  </si>
  <si>
    <t>- Nghệ thuật, vui chơi, giải trí</t>
  </si>
  <si>
    <t>2956</t>
  </si>
  <si>
    <t>- Hoạt động quản lý nhà nước, đảng, đoàn thể</t>
  </si>
  <si>
    <t>2957</t>
  </si>
  <si>
    <t>- Hoạt động phục vụ cá nhân</t>
  </si>
  <si>
    <t>2958</t>
  </si>
  <si>
    <t>- Hoạt động làm thuê</t>
  </si>
  <si>
    <t>2959</t>
  </si>
  <si>
    <t>- Thông tin truyền thông</t>
  </si>
  <si>
    <t>2979</t>
  </si>
  <si>
    <t>- Dịch vụ khác</t>
  </si>
  <si>
    <t>Tổng giá trị sản xuất (Giá thực tế)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</si>
  <si>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</si>
  <si>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</si>
  <si>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</si>
  <si>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</si>
  <si>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</si>
  <si>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</si>
  <si>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</si>
  <si>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</si>
  <si>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</si>
  <si>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</si>
  <si>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</si>
  <si>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</si>
  <si>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</si>
  <si>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</si>
  <si>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</si>
  <si>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1216</t>
  </si>
  <si>
    <t>XÃ HỘI - MÔI TRƯỜNG</t>
  </si>
  <si>
    <t>2240</t>
  </si>
  <si>
    <t>1. Dân số</t>
  </si>
  <si>
    <t>2241</t>
  </si>
  <si>
    <t>2. Tổng số hộ</t>
  </si>
  <si>
    <t>2247</t>
  </si>
  <si>
    <t>- Trong đó: ĐBDT</t>
  </si>
  <si>
    <t>2242</t>
  </si>
  <si>
    <t>3. Số hộ nghèo</t>
  </si>
  <si>
    <t>2248</t>
  </si>
  <si>
    <t>2249</t>
  </si>
  <si>
    <t>- Tỉ lệ hộ nghèo</t>
  </si>
  <si>
    <t>2250</t>
  </si>
  <si>
    <t>+ Trong đó: ĐBDT</t>
  </si>
  <si>
    <t>2243</t>
  </si>
  <si>
    <t>4. Tỉ lệ tăng dân số tự nhiên</t>
  </si>
  <si>
    <t>2244</t>
  </si>
  <si>
    <t>5. Số người được GQVL</t>
  </si>
  <si>
    <t>2245</t>
  </si>
  <si>
    <t>6. Tỉ lệ sử dụng điện lưới</t>
  </si>
  <si>
    <t>2246</t>
  </si>
  <si>
    <t>7. Tỉ lệ hộ dân tham gia gom thu rác thải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</si>
</sst>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FFFF"/>
      <name val="Times New Roman"/>
    </font>
    <font>
      <b val="1"/>
      <i val="1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2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49" fillId="0" borderId="2" applyFont="1" applyNumberFormat="1" applyFill="0" applyBorder="1" applyAlignment="0">
      <alignment horizontal="general" vertical="bottom" textRotation="0" wrapText="false" shrinkToFit="false"/>
    </xf>
    <xf xfId="0" fontId="2" numFmtId="49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true" shrinkToFit="false"/>
    </xf>
    <xf xfId="0" fontId="3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3" numFmtId="49" fillId="0" borderId="4" applyFont="1" applyNumberFormat="1" applyFill="0" applyBorder="1" applyAlignment="1">
      <alignment horizontal="general" vertical="bottom" textRotation="0" wrapText="true" shrinkToFit="false"/>
    </xf>
    <xf xfId="0" fontId="3" numFmtId="49" fillId="0" borderId="3" applyFont="1" applyNumberFormat="1" applyFill="0" applyBorder="1" applyAlignment="1">
      <alignment horizontal="center" vertical="center" textRotation="0" wrapText="true" shrinkToFit="false"/>
    </xf>
    <xf xfId="0" fontId="3" numFmtId="164" fillId="0" borderId="3" applyFont="1" applyNumberFormat="1" applyFill="0" applyBorder="1" applyAlignment="1">
      <alignment horizontal="right" vertical="bottom" textRotation="0" wrapText="tru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0">
      <alignment horizontal="general" vertical="bottom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2" applyFont="1" applyNumberFormat="1" applyFill="0" applyBorder="1" applyAlignment="1">
      <alignment horizontal="right" vertical="bottom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true" shrinkToFit="false"/>
    </xf>
    <xf xfId="0" fontId="2" numFmtId="164" fillId="0" borderId="2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164" fillId="0" borderId="4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164" fillId="2" borderId="0" applyFont="1" applyNumberFormat="1" applyFill="1" applyBorder="0" applyAlignment="1">
      <alignment horizontal="right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164" fillId="2" borderId="0" applyFont="1" applyNumberFormat="1" applyFill="1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164" fillId="0" borderId="1" applyFont="1" applyNumberFormat="1" applyFill="0" applyBorder="1" applyAlignment="1" applyProtection="true">
      <alignment horizontal="right" vertical="bottom" textRotation="0" wrapText="false" shrinkToFit="false"/>
      <protection hidden="true"/>
    </xf>
    <xf xfId="0" fontId="3" numFmtId="164" fillId="2" borderId="1" applyFont="1" applyNumberFormat="1" applyFill="1" applyBorder="1" applyAlignment="1">
      <alignment horizontal="right" vertical="bottom" textRotation="0" wrapText="false" shrinkToFit="false"/>
    </xf>
    <xf xfId="0" fontId="3" numFmtId="164" fillId="0" borderId="3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1" applyFont="1" applyNumberFormat="1" applyFill="1" applyBorder="1" applyAlignment="1">
      <alignment horizontal="right" vertical="bottom" textRotation="0" wrapText="false" shrinkToFit="false"/>
    </xf>
    <xf xfId="0" fontId="2" numFmtId="164" fillId="2" borderId="1" applyFont="1" applyNumberFormat="1" applyFill="1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1" applyBorder="1" applyAlignment="1">
      <alignment horizontal="left" vertical="center" textRotation="0" wrapText="false" shrinkToFit="false" indent="1"/>
    </xf>
    <xf xfId="0" fontId="3" numFmtId="164" fillId="2" borderId="2" applyFont="1" applyNumberFormat="1" applyFill="1" applyBorder="1" applyAlignment="1">
      <alignment horizontal="right" vertical="bottom" textRotation="0" wrapText="false" shrinkToFit="false"/>
    </xf>
    <xf xfId="0" fontId="2" numFmtId="164" fillId="2" borderId="2" applyFont="1" applyNumberFormat="1" applyFill="1" applyBorder="1" applyAlignment="1">
      <alignment horizontal="right" vertical="bottom" textRotation="0" wrapText="false" shrinkToFit="false"/>
    </xf>
    <xf xfId="0" fontId="3" numFmtId="164" fillId="2" borderId="1" applyFont="1" applyNumberFormat="1" applyFill="1" applyBorder="1" applyAlignment="1">
      <alignment horizontal="center" vertical="center" textRotation="0" wrapText="true" shrinkToFit="false"/>
    </xf>
    <xf xfId="0" fontId="2" numFmtId="164" fillId="2" borderId="1" applyFont="1" applyNumberFormat="1" applyFill="1" applyBorder="1" applyAlignment="1" applyProtection="true">
      <alignment horizontal="right" vertical="bottom" textRotation="0" wrapText="fals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bottom" textRotation="0" wrapText="true" shrinkToFit="false"/>
      <protection hidden="true"/>
    </xf>
    <xf xfId="0" fontId="3" numFmtId="164" fillId="2" borderId="1" applyFont="1" applyNumberFormat="1" applyFill="1" applyBorder="1" applyAlignment="1" applyProtection="true">
      <alignment horizontal="right" vertical="center" textRotation="0" wrapText="true" shrinkToFit="false"/>
      <protection hidden="true"/>
    </xf>
    <xf xfId="0" fontId="3" numFmtId="164" fillId="0" borderId="1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3" numFmtId="164" fillId="0" borderId="1" applyFont="1" applyNumberFormat="1" applyFill="0" applyBorder="1" applyAlignment="1">
      <alignment horizontal="right" vertical="center" textRotation="0" wrapText="true" shrinkToFit="false"/>
    </xf>
    <xf xfId="0" fontId="3" numFmtId="164" fillId="2" borderId="5" applyFont="1" applyNumberFormat="1" applyFill="1" applyBorder="1" applyAlignment="1">
      <alignment horizontal="right" vertical="bottom" textRotation="0" wrapText="false" shrinkToFit="false"/>
    </xf>
    <xf xfId="0" fontId="2" numFmtId="164" fillId="2" borderId="5" applyFont="1" applyNumberFormat="1" applyFill="1" applyBorder="1" applyAlignment="1">
      <alignment horizontal="right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3" numFmtId="164" fillId="0" borderId="2" applyFont="1" applyNumberFormat="1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2" borderId="1" applyFont="1" applyNumberFormat="1" applyFill="1" applyBorder="1" applyAlignment="1">
      <alignment horizontal="center" vertical="center" textRotation="0" wrapText="false" shrinkToFit="false"/>
    </xf>
    <xf xfId="0" fontId="3" numFmtId="164" fillId="2" borderId="1" applyFont="1" applyNumberFormat="1" applyFill="1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B351"/>
  <sheetViews>
    <sheetView tabSelected="1" workbookViewId="0" showGridLines="true" showRowColHeaders="1">
      <selection activeCell="V45" sqref="V45:W45"/>
    </sheetView>
  </sheetViews>
  <sheetFormatPr defaultRowHeight="14.4" outlineLevelRow="0" outlineLevelCol="0"/>
  <cols>
    <col min="1" max="1" width="4.85546875" customWidth="true" style="20"/>
    <col min="2" max="2" width="7.28515625" hidden="true" customWidth="true" style="18"/>
    <col min="3" max="3" width="55.85546875" customWidth="true" style="2"/>
    <col min="4" max="4" width="11.7109375" customWidth="true" style="20"/>
    <col min="5" max="5" width="10.7109375" hidden="true" customWidth="true" style="19"/>
    <col min="6" max="6" width="10.7109375" hidden="true" customWidth="true" style="19"/>
    <col min="7" max="7" width="10.7109375" hidden="true" customWidth="true" style="19"/>
    <col min="8" max="8" width="10.7109375" hidden="true" customWidth="true" style="19"/>
    <col min="9" max="9" width="10.7109375" hidden="true" customWidth="true" style="21"/>
    <col min="10" max="10" width="10.7109375" hidden="true" customWidth="true" style="21"/>
    <col min="11" max="11" width="10.7109375" hidden="true" customWidth="true" style="40"/>
    <col min="12" max="12" width="10.7109375" hidden="true" customWidth="true" style="40"/>
    <col min="13" max="13" width="10.7109375" hidden="true" customWidth="true" style="47"/>
    <col min="14" max="14" width="10.7109375" hidden="true" customWidth="true" style="47"/>
    <col min="15" max="15" width="10.7109375" hidden="true" customWidth="true" style="47"/>
    <col min="16" max="16" width="10.7109375" hidden="true" customWidth="true" style="47"/>
    <col min="17" max="17" width="10.7109375" customWidth="true" style="47"/>
    <col min="18" max="18" width="10.7109375" customWidth="true" style="47"/>
    <col min="19" max="19" width="10.7109375" customWidth="true" style="47"/>
    <col min="20" max="20" width="10.7109375" customWidth="true" style="47"/>
    <col min="21" max="21" width="10.7109375" customWidth="true" style="47"/>
    <col min="22" max="22" width="10.7109375" customWidth="true" style="47"/>
    <col min="23" max="23" width="10.7109375" customWidth="true" style="47"/>
    <col min="24" max="24" width="10.7109375" customWidth="true" style="47"/>
    <col min="25" max="25" width="10.7109375" customWidth="true" style="47"/>
    <col min="26" max="26" width="10.7109375" customWidth="true" style="47"/>
    <col min="27" max="27" width="10.7109375" customWidth="true" style="47"/>
    <col min="28" max="28" width="10.7109375" customWidth="true" style="47"/>
    <col min="29" max="29" width="16.140625" customWidth="true" style="47"/>
    <col min="30" max="30" width="10.7109375" customWidth="true" style="47"/>
    <col min="31" max="31" width="10.7109375" customWidth="true" style="47"/>
    <col min="32" max="32" width="10.7109375" customWidth="true" style="47"/>
    <col min="33" max="33" width="10.7109375" customWidth="true" style="47"/>
    <col min="34" max="34" width="10.7109375" customWidth="true" style="47"/>
    <col min="35" max="35" width="10.7109375" customWidth="true" style="47"/>
    <col min="36" max="36" width="10.7109375" customWidth="true" style="47"/>
    <col min="37" max="37" width="10.7109375" customWidth="true" style="47"/>
    <col min="38" max="38" width="10.7109375" customWidth="true" style="47"/>
    <col min="39" max="39" width="10.7109375" customWidth="true" style="47"/>
    <col min="40" max="40" width="10.7109375" customWidth="true" style="47"/>
    <col min="41" max="41" width="10.7109375" customWidth="true" style="47"/>
    <col min="42" max="42" width="10.7109375" customWidth="true" style="47"/>
    <col min="43" max="43" width="10.7109375" customWidth="true" style="47"/>
    <col min="44" max="44" width="10.7109375" customWidth="true" style="47"/>
    <col min="45" max="45" width="10.7109375" customWidth="true" style="47"/>
    <col min="46" max="46" width="10.7109375" customWidth="true" style="47"/>
    <col min="47" max="47" width="10.7109375" customWidth="true" style="47"/>
    <col min="48" max="48" width="10.7109375" customWidth="true" style="47"/>
    <col min="49" max="49" width="10.7109375" customWidth="true" style="47"/>
    <col min="50" max="50" width="10.7109375" customWidth="true" style="47"/>
    <col min="51" max="51" width="10.7109375" customWidth="true" style="47"/>
    <col min="52" max="52" width="10.7109375" customWidth="true" style="47"/>
    <col min="53" max="53" width="10.7109375" customWidth="true" style="47"/>
    <col min="54" max="54" width="10.7109375" customWidth="true" style="47"/>
    <col min="55" max="55" width="10.7109375" customWidth="true" style="47"/>
    <col min="56" max="56" width="10.7109375" customWidth="true" style="47"/>
    <col min="57" max="57" width="10.7109375" customWidth="true" style="47"/>
    <col min="58" max="58" width="10.7109375" customWidth="true" style="47"/>
    <col min="59" max="59" width="10.7109375" customWidth="true" style="47"/>
    <col min="60" max="60" width="10.7109375" customWidth="true" style="47"/>
    <col min="61" max="61" width="10.7109375" customWidth="true" style="47"/>
    <col min="62" max="62" width="10.7109375" customWidth="true" style="47"/>
    <col min="63" max="63" width="10.7109375" customWidth="true" style="47"/>
    <col min="64" max="64" width="10.7109375" customWidth="true" style="47"/>
    <col min="65" max="65" width="10.7109375" customWidth="true" style="47"/>
    <col min="66" max="66" width="10.7109375" customWidth="true" style="47"/>
    <col min="67" max="67" width="10.7109375" customWidth="true" style="47"/>
    <col min="68" max="68" width="11.5703125" customWidth="true" style="47"/>
    <col min="69" max="69" width="11.5703125" customWidth="true" style="47"/>
    <col min="70" max="70" width="12.42578125" hidden="true" customWidth="true" style="47"/>
    <col min="71" max="71" width="12.42578125" hidden="true" customWidth="true" style="47"/>
    <col min="72" max="72" width="12.42578125" hidden="true" customWidth="true" style="53"/>
    <col min="73" max="73" width="12.42578125" hidden="true" customWidth="true" style="53"/>
    <col min="74" max="74" width="12.42578125" hidden="true" customWidth="true" style="53"/>
    <col min="75" max="75" width="12.42578125" customWidth="true" style="53"/>
    <col min="76" max="76" width="9.140625" hidden="true" customWidth="true" style="1"/>
    <col min="77" max="77" width="9.140625" customWidth="true" style="2"/>
  </cols>
  <sheetData>
    <row r="1" spans="1:80" customHeight="1" ht="15.75">
      <c r="A1" s="81" t="str">
        <f>"CÁC CHỈ TIÊU TỔNG HỢP VỀ KINH TẾ - XÃ HỘI - MÔI TRƯỜNG NĂM  "&amp;($BX$1)&amp;""</f>
        <v>CÁC CHỈ TIÊU TỔNG HỢP VỀ KINH TẾ - XÃ HỘI - MÔI TRƯỜNG NĂM  2020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1">
        <v>2020</v>
      </c>
    </row>
    <row r="2" spans="1:80" customHeight="1" ht="2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</row>
    <row r="3" spans="1:80" customHeight="1" ht="21.75">
      <c r="A3" s="82" t="s">
        <v>0</v>
      </c>
      <c r="B3" s="84"/>
      <c r="C3" s="80" t="s">
        <v>1</v>
      </c>
      <c r="D3" s="87" t="s">
        <v>2</v>
      </c>
      <c r="E3" s="78" t="s">
        <v>3</v>
      </c>
      <c r="F3" s="78"/>
      <c r="G3" s="78"/>
      <c r="H3" s="78"/>
      <c r="I3" s="78"/>
      <c r="J3" s="78"/>
      <c r="K3" s="78"/>
      <c r="L3" s="78"/>
      <c r="M3" s="78"/>
      <c r="N3" s="78"/>
      <c r="O3" s="78"/>
      <c r="P3" s="79"/>
      <c r="Q3" s="85" t="s">
        <v>4</v>
      </c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6" t="s">
        <v>5</v>
      </c>
      <c r="AD3" s="85" t="s">
        <v>6</v>
      </c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 t="s">
        <v>7</v>
      </c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6" t="str">
        <f>"BQGĐ "&amp; ($BX$1-4)&amp;" - "&amp;$BX$1 &amp;" (%)"</f>
        <v>BQGĐ 2016 - 2020 (%)</v>
      </c>
      <c r="BC3" s="86" t="str">
        <f>"Dự báo giai đoạn "&amp; ($BX$1+1)&amp;" - "&amp;($BX$1+5) &amp;" (%)"</f>
        <v>Dự báo giai đoạn 2021 - 2025 (%)</v>
      </c>
      <c r="BD3" s="85" t="s">
        <v>8</v>
      </c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6" t="str">
        <f>"BQGĐ "&amp; ($BX$1-4)&amp;" - "&amp;$BX$1 &amp;" (%)"</f>
        <v>BQGĐ 2016 - 2020 (%)</v>
      </c>
      <c r="BQ3" s="86" t="str">
        <f>"Dự báo giai đoạn "&amp; ($BX$1+1)&amp;" - "&amp;$BX$1+5 &amp;" (%)"</f>
        <v>Dự báo giai đoạn 2021 - 2025 (%)</v>
      </c>
      <c r="BR3" s="86" t="str">
        <f>"BQGĐ "&amp; ($BX$1-4)&amp;" - "&amp;$BX$1 &amp;" (%)"</f>
        <v>BQGĐ 2016 - 2020 (%)</v>
      </c>
      <c r="BS3" s="86" t="str">
        <f>"Dự báo giai đoạn "&amp; ($BX$1+1)&amp;" - "&amp;$BX$1+5 &amp;" (%)"</f>
        <v>Dự báo giai đoạn 2021 - 2025 (%)</v>
      </c>
      <c r="BT3" s="83" t="s">
        <v>9</v>
      </c>
      <c r="BU3" s="83"/>
      <c r="BV3" s="83"/>
      <c r="BW3" s="83" t="s">
        <v>10</v>
      </c>
      <c r="BX3" s="3"/>
    </row>
    <row r="4" spans="1:80" customHeight="1" ht="62.25">
      <c r="A4" s="82"/>
      <c r="B4" s="84"/>
      <c r="C4" s="80"/>
      <c r="D4" s="87"/>
      <c r="E4" s="4" t="str">
        <f>"TH
"&amp;($BX$1-5)</f>
        <v>TH
2015</v>
      </c>
      <c r="F4" s="4" t="str">
        <f>"TH
"&amp;($BX$1-4)</f>
        <v>TH
2016</v>
      </c>
      <c r="G4" s="4" t="str">
        <f>"TH
"&amp;($BX$1-3)</f>
        <v>TH
2017</v>
      </c>
      <c r="H4" s="4" t="str">
        <f>"TH
"&amp;($BX$1-2)</f>
        <v>TH
2018</v>
      </c>
      <c r="I4" s="4" t="str">
        <f>"TH
"&amp;($BX$1-1)</f>
        <v>TH
2019</v>
      </c>
      <c r="J4" s="4" t="str">
        <f>"ƯTH/ TH
"&amp;($BX$1)</f>
        <v>ƯTH/ TH
2020</v>
      </c>
      <c r="K4" s="54" t="str">
        <f>"KH
"&amp;($BX$1)</f>
        <v>KH
2020</v>
      </c>
      <c r="L4" s="38" t="str">
        <f>"KH
"&amp;($BX$1+1)</f>
        <v>KH
2021</v>
      </c>
      <c r="M4" s="68" t="str">
        <f>"KH
"&amp;($BX$1+2)</f>
        <v>KH
2022</v>
      </c>
      <c r="N4" s="68" t="str">
        <f>"KH
"&amp;($BX$1+3)</f>
        <v>KH
2023</v>
      </c>
      <c r="O4" s="68" t="str">
        <f>"KH
"&amp;($BX$1+4)</f>
        <v>KH
2024</v>
      </c>
      <c r="P4" s="68" t="str">
        <f>"KH
"&amp;($BX$1+5)</f>
        <v>KH
2025</v>
      </c>
      <c r="Q4" s="68" t="str">
        <f>"TH
"&amp;($BX$1-5)</f>
        <v>TH
2015</v>
      </c>
      <c r="R4" s="68" t="str">
        <f>"TH
"&amp;($BX$1-4)</f>
        <v>TH
2016</v>
      </c>
      <c r="S4" s="68" t="str">
        <f>"TH
"&amp;($BX$1-3)</f>
        <v>TH
2017</v>
      </c>
      <c r="T4" s="68" t="str">
        <f>"TH
"&amp;($BX$1-2)</f>
        <v>TH
2018</v>
      </c>
      <c r="U4" s="68" t="str">
        <f>"TH
"&amp;($BX$1-1)</f>
        <v>TH
2019</v>
      </c>
      <c r="V4" s="68" t="str">
        <f>"TH
"&amp;($BX$1)</f>
        <v>TH
2020</v>
      </c>
      <c r="W4" s="68" t="str">
        <f>"KH
"&amp;($BX$1)</f>
        <v>KH
2020</v>
      </c>
      <c r="X4" s="68" t="str">
        <f>"KH
"&amp;($BX$1+1)</f>
        <v>KH
2021</v>
      </c>
      <c r="Y4" s="68" t="str">
        <f>"KH
"&amp;($BX$1+2)</f>
        <v>KH
2022</v>
      </c>
      <c r="Z4" s="68" t="str">
        <f>"KH
"&amp;($BX$1+3)</f>
        <v>KH
2023</v>
      </c>
      <c r="AA4" s="68" t="str">
        <f>"KH
"&amp;($BX$1+4)</f>
        <v>KH
2024</v>
      </c>
      <c r="AB4" s="68" t="str">
        <f>"KH
"&amp;($BX$1+5)</f>
        <v>KH
2025</v>
      </c>
      <c r="AC4" s="86"/>
      <c r="AD4" s="68" t="str">
        <f>"TH
"&amp;($BX$1-5)</f>
        <v>TH
2015</v>
      </c>
      <c r="AE4" s="68" t="str">
        <f>"TH
"&amp;($BX$1-4)</f>
        <v>TH
2016</v>
      </c>
      <c r="AF4" s="68" t="str">
        <f>"TH
"&amp;($BX$1-3)</f>
        <v>TH
2017</v>
      </c>
      <c r="AG4" s="68" t="str">
        <f>"TH
"&amp;($BX$1-2)</f>
        <v>TH
2018</v>
      </c>
      <c r="AH4" s="68" t="str">
        <f>"TH
"&amp;($BX$1-1)</f>
        <v>TH
2019</v>
      </c>
      <c r="AI4" s="68" t="str">
        <f>"TH
"&amp;($BX$1)</f>
        <v>TH
2020</v>
      </c>
      <c r="AJ4" s="68" t="str">
        <f>"KH
"&amp;($BX$1)</f>
        <v>KH
2020</v>
      </c>
      <c r="AK4" s="68" t="str">
        <f>"KH
"&amp;($BX$1+1)</f>
        <v>KH
2021</v>
      </c>
      <c r="AL4" s="68" t="str">
        <f>"KH
"&amp;($BX$1+2)</f>
        <v>KH
2022</v>
      </c>
      <c r="AM4" s="68" t="str">
        <f>"KH
"&amp;($BX$1+3)</f>
        <v>KH
2023</v>
      </c>
      <c r="AN4" s="68" t="str">
        <f>"KH
"&amp;($BX$1+4)</f>
        <v>KH
2024</v>
      </c>
      <c r="AO4" s="68" t="str">
        <f>"KH
"&amp;($BX$1+5)</f>
        <v>KH
2025</v>
      </c>
      <c r="AP4" s="68" t="str">
        <f>"TH
"&amp;($BX$1-5)</f>
        <v>TH
2015</v>
      </c>
      <c r="AQ4" s="68" t="str">
        <f>"TH
"&amp;($BX$1-4)</f>
        <v>TH
2016</v>
      </c>
      <c r="AR4" s="68" t="str">
        <f>"TH
"&amp;($BX$1-3)</f>
        <v>TH
2017</v>
      </c>
      <c r="AS4" s="68" t="str">
        <f>"TH
"&amp;($BX$1-2)</f>
        <v>TH
2018</v>
      </c>
      <c r="AT4" s="68" t="str">
        <f>"TH
"&amp;($BX$1-1)</f>
        <v>TH
2019</v>
      </c>
      <c r="AU4" s="68" t="str">
        <f>"TH
"&amp;($BX$1)</f>
        <v>TH
2020</v>
      </c>
      <c r="AV4" s="68" t="str">
        <f>"KH
"&amp;($BX$1)</f>
        <v>KH
2020</v>
      </c>
      <c r="AW4" s="68" t="str">
        <f>"KH
"&amp;($BX$1+1)</f>
        <v>KH
2021</v>
      </c>
      <c r="AX4" s="68" t="str">
        <f>"KH
"&amp;($BX$1+2)</f>
        <v>KH
2022</v>
      </c>
      <c r="AY4" s="68" t="str">
        <f>"KH
"&amp;($BX$1+3)</f>
        <v>KH
2023</v>
      </c>
      <c r="AZ4" s="68" t="str">
        <f>"KH
"&amp;($BX$1+4)</f>
        <v>KH
2024</v>
      </c>
      <c r="BA4" s="68" t="str">
        <f>"KH
"&amp;($BX$1+5)</f>
        <v>KH
2025</v>
      </c>
      <c r="BB4" s="86"/>
      <c r="BC4" s="86"/>
      <c r="BD4" s="68" t="str">
        <f>"TH
"&amp;($BX$1-5)</f>
        <v>TH
2015</v>
      </c>
      <c r="BE4" s="68" t="str">
        <f>"TH
"&amp;($BX$1-4)</f>
        <v>TH
2016</v>
      </c>
      <c r="BF4" s="68" t="str">
        <f>"TH
"&amp;($BX$1-3)</f>
        <v>TH
2017</v>
      </c>
      <c r="BG4" s="68" t="str">
        <f>"TH
"&amp;($BX$1-2)</f>
        <v>TH
2018</v>
      </c>
      <c r="BH4" s="68" t="str">
        <f>"TH
"&amp;($BX$1-1)</f>
        <v>TH
2019</v>
      </c>
      <c r="BI4" s="68" t="str">
        <f>"TH
"&amp;($BX$1)</f>
        <v>TH
2020</v>
      </c>
      <c r="BJ4" s="68" t="str">
        <f>"KH
"&amp;($BX$1)</f>
        <v>KH
2020</v>
      </c>
      <c r="BK4" s="68" t="str">
        <f>"KH
"&amp;($BX$1+1)</f>
        <v>KH
2021</v>
      </c>
      <c r="BL4" s="68" t="str">
        <f>"KH
"&amp;($BX$1+2)</f>
        <v>KH
2022</v>
      </c>
      <c r="BM4" s="68" t="str">
        <f>"KH
"&amp;($BX$1+3)</f>
        <v>KH
2023</v>
      </c>
      <c r="BN4" s="68" t="str">
        <f>"KH
"&amp;($BX$1+4)</f>
        <v>KH
2024</v>
      </c>
      <c r="BO4" s="68" t="str">
        <f>"KH
"&amp;($BX$1+5)</f>
        <v>KH
2025</v>
      </c>
      <c r="BP4" s="86"/>
      <c r="BQ4" s="86"/>
      <c r="BR4" s="86"/>
      <c r="BS4" s="86"/>
      <c r="BT4" s="54" t="str">
        <f>"ƯTH/ TH "&amp;$BX$1&amp;"/ 
TH "&amp;($BX$1-1)&amp;""</f>
        <v>ƯTH/ TH 2020/ 
TH 2019</v>
      </c>
      <c r="BU4" s="54" t="str">
        <f>"ƯTH/ TH "&amp;$BX$1&amp;"/ 
KH "&amp;($BX$1)&amp;""</f>
        <v>ƯTH/ TH 2020/ 
KH 2020</v>
      </c>
      <c r="BV4" s="54" t="str">
        <f>"KH "&amp;($BX$1+1)&amp;"/
ƯTH/ TH "&amp;$BX$1&amp;""</f>
        <v>KH 2021/
ƯTH/ TH 2020</v>
      </c>
      <c r="BW4" s="83"/>
      <c r="BX4" s="3"/>
    </row>
    <row r="5" spans="1:80" hidden="true" s="10" customFormat="1">
      <c r="A5" s="5"/>
      <c r="B5" s="5"/>
      <c r="C5" s="6" t="s">
        <v>11</v>
      </c>
      <c r="D5" s="7"/>
      <c r="E5" s="8"/>
      <c r="F5" s="8"/>
      <c r="G5" s="8"/>
      <c r="H5" s="8"/>
      <c r="I5" s="8"/>
      <c r="J5" s="8"/>
      <c r="K5" s="32"/>
      <c r="L5" s="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32"/>
      <c r="BU5" s="32"/>
      <c r="BV5" s="32"/>
      <c r="BW5" s="32"/>
      <c r="BX5" s="9"/>
    </row>
    <row r="6" spans="1:80" hidden="true" s="10" customFormat="1">
      <c r="A6" s="5">
        <v>1</v>
      </c>
      <c r="B6" s="5"/>
      <c r="C6" s="6" t="s">
        <v>12</v>
      </c>
      <c r="D6" s="7" t="s">
        <v>13</v>
      </c>
      <c r="E6" s="8">
        <f>E7+E14+E17</f>
        <v>898.44537464911</v>
      </c>
      <c r="F6" s="8">
        <f>F7+F14+F17</f>
        <v>1035.0606352563</v>
      </c>
      <c r="G6" s="8">
        <f>G7+G14+G17</f>
        <v>1070.4560888713</v>
      </c>
      <c r="H6" s="8">
        <f>H7+H14+H17</f>
        <v>1211.9303288245</v>
      </c>
      <c r="I6" s="26">
        <f>I7+I14+I17</f>
        <v>1525.3887408286</v>
      </c>
      <c r="J6" s="26">
        <f>J7+J14+J17</f>
        <v>347.10517825981</v>
      </c>
      <c r="K6" s="33">
        <f>K7+K14+K17</f>
        <v>1565.228455357</v>
      </c>
      <c r="L6" s="34">
        <f>L7+L14+L17</f>
        <v>1722.3471226276</v>
      </c>
      <c r="M6" s="42">
        <f>M7+M14+M17</f>
        <v>1955.4591723517</v>
      </c>
      <c r="N6" s="42">
        <f>N7+N14+N17</f>
        <v>2170.3631414617</v>
      </c>
      <c r="O6" s="42">
        <f>O7+O14+O17</f>
        <v>2408.7465916772</v>
      </c>
      <c r="P6" s="42">
        <f>P7+P14+P17</f>
        <v>1780.6567920394</v>
      </c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 t="str">
        <f>(AU6/AP6)^(1/5)*100</f>
        <v>0</v>
      </c>
      <c r="BC6" s="42" t="str">
        <f>(BA6/AU6)^(1/5)*100</f>
        <v>0</v>
      </c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 t="str">
        <f>(BI6/BD6)^(1/5)*100</f>
        <v>0</v>
      </c>
      <c r="BQ6" s="42" t="str">
        <f>(BO6/BI6)^(1/5)*100</f>
        <v>0</v>
      </c>
      <c r="BR6" s="42">
        <f>(J6/E6)^(1/5)*100</f>
        <v>82.678746399709</v>
      </c>
      <c r="BS6" s="42">
        <f>(P6/J6)/(1/5)*100</f>
        <v>2565.0104112054</v>
      </c>
      <c r="BT6" s="33">
        <f>J6/I6*100</f>
        <v>22.755194723101</v>
      </c>
      <c r="BU6" s="33">
        <f>J6/K6*100</f>
        <v>22.176007411048</v>
      </c>
      <c r="BV6" s="33">
        <f>L6/J6*100</f>
        <v>496.2032347839</v>
      </c>
      <c r="BW6" s="32"/>
      <c r="BX6" s="9"/>
    </row>
    <row r="7" spans="1:80" hidden="true" s="10" customFormat="1">
      <c r="A7" s="5"/>
      <c r="B7" s="5"/>
      <c r="C7" s="11" t="s">
        <v>14</v>
      </c>
      <c r="D7" s="7" t="s">
        <v>13</v>
      </c>
      <c r="E7" s="8">
        <f>E8+E12+E13</f>
        <v>183.24537464911</v>
      </c>
      <c r="F7" s="8">
        <f>F8+F12+F13</f>
        <v>195.41063525635</v>
      </c>
      <c r="G7" s="8">
        <f>G8+G12+G13</f>
        <v>145.10608887132</v>
      </c>
      <c r="H7" s="8">
        <f>H8+H12+H13</f>
        <v>193.6303288245</v>
      </c>
      <c r="I7" s="26">
        <f>I8+I12+I13</f>
        <v>408.48874082861</v>
      </c>
      <c r="J7" s="26">
        <f>J8+J12+J13</f>
        <v>320.13517825981</v>
      </c>
      <c r="K7" s="33">
        <f>K8+K12+K13</f>
        <v>276.028455357</v>
      </c>
      <c r="L7" s="34">
        <f>L8+L12+L13</f>
        <v>286.0471226276</v>
      </c>
      <c r="M7" s="42">
        <f>M8+M12+M13</f>
        <v>356.95917235172</v>
      </c>
      <c r="N7" s="42">
        <f>N8+N12+N13</f>
        <v>381.26314146167</v>
      </c>
      <c r="O7" s="42">
        <f>O8+O12+O13</f>
        <v>407.74659167725</v>
      </c>
      <c r="P7" s="42">
        <f>P8+P12+P13</f>
        <v>389.05679203942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 t="str">
        <f>(AU7/AP7)^(1/5)*100</f>
        <v>0</v>
      </c>
      <c r="BC7" s="42" t="str">
        <f>(BA7/AU7)^(1/5)*100</f>
        <v>0</v>
      </c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 t="str">
        <f>(BI7/BD7)^(1/5)*100</f>
        <v>0</v>
      </c>
      <c r="BQ7" s="42" t="str">
        <f>(BO7/BI7)^(1/5)*100</f>
        <v>0</v>
      </c>
      <c r="BR7" s="42">
        <f>(J7/E7)^(1/5)*100</f>
        <v>111.8047038649</v>
      </c>
      <c r="BS7" s="42">
        <f>(P7/J7)/(1/5)*100</f>
        <v>607.64454902185</v>
      </c>
      <c r="BT7" s="33">
        <f>J7/I7*100</f>
        <v>78.370624759551</v>
      </c>
      <c r="BU7" s="33">
        <f>J7/K7*100</f>
        <v>115.979049278</v>
      </c>
      <c r="BV7" s="33">
        <f>L7/J7*100</f>
        <v>89.351980679692</v>
      </c>
      <c r="BW7" s="32"/>
      <c r="BX7" s="9"/>
    </row>
    <row r="8" spans="1:80" hidden="true">
      <c r="A8" s="12"/>
      <c r="B8" s="12"/>
      <c r="C8" s="13" t="s">
        <v>15</v>
      </c>
      <c r="D8" s="14" t="s">
        <v>13</v>
      </c>
      <c r="E8" s="15">
        <f>E9+E10+E11</f>
        <v>183.23365464911</v>
      </c>
      <c r="F8" s="15">
        <f>F9+F10+F11</f>
        <v>195.20260525635</v>
      </c>
      <c r="G8" s="15">
        <f>G9+G10+G11</f>
        <v>144.80962385332</v>
      </c>
      <c r="H8" s="15">
        <f>H9+H10+H11</f>
        <v>193.3373288245</v>
      </c>
      <c r="I8" s="27">
        <f>I9+I10+I11</f>
        <v>385.19152124169</v>
      </c>
      <c r="J8" s="27">
        <f>J9+J10+J11</f>
        <v>319.91183289173</v>
      </c>
      <c r="K8" s="55">
        <f>K9+K10+K11</f>
        <v>275.870235357</v>
      </c>
      <c r="L8" s="39">
        <f>L9+L10+L11</f>
        <v>285.9721146276</v>
      </c>
      <c r="M8" s="69">
        <f>M9+M10+M11</f>
        <v>356.95917235172</v>
      </c>
      <c r="N8" s="69">
        <f>N9+N10+N11</f>
        <v>381.23498146167</v>
      </c>
      <c r="O8" s="69">
        <f>O9+O10+O11</f>
        <v>407.74659167725</v>
      </c>
      <c r="P8" s="69">
        <f>P9+P10+P11</f>
        <v>388.87132303942</v>
      </c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42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42" t="str">
        <f>(AU8/AP8)^(1/5)*100</f>
        <v>0</v>
      </c>
      <c r="BC8" s="42" t="str">
        <f>(BA8/AU8)^(1/5)*100</f>
        <v>0</v>
      </c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42" t="str">
        <f>(BI8/BD8)^(1/5)*100</f>
        <v>0</v>
      </c>
      <c r="BQ8" s="42" t="str">
        <f>(BO8/BI8)^(1/5)*100</f>
        <v>0</v>
      </c>
      <c r="BR8" s="42">
        <f>(J8/E8)^(1/5)*100</f>
        <v>111.79052920084</v>
      </c>
      <c r="BS8" s="42">
        <f>(P8/J8)/(1/5)*100</f>
        <v>607.77889883653</v>
      </c>
      <c r="BT8" s="33">
        <f>J8/I8*100</f>
        <v>83.052667374523</v>
      </c>
      <c r="BU8" s="33">
        <f>J8/K8*100</f>
        <v>115.96460650339</v>
      </c>
      <c r="BV8" s="33">
        <f>L8/J8*100</f>
        <v>89.390915003881</v>
      </c>
      <c r="BW8" s="32"/>
    </row>
    <row r="9" spans="1:80" hidden="true">
      <c r="A9" s="12"/>
      <c r="B9" s="12"/>
      <c r="C9" s="13" t="s">
        <v>16</v>
      </c>
      <c r="D9" s="14" t="s">
        <v>13</v>
      </c>
      <c r="E9" s="15">
        <f>AP45</f>
        <v>177.61653636911</v>
      </c>
      <c r="F9" s="15">
        <f>AQ45</f>
        <v>183.45195357635</v>
      </c>
      <c r="G9" s="15">
        <f>AR45</f>
        <v>131.29073331332</v>
      </c>
      <c r="H9" s="15">
        <f>AS45</f>
        <v>183.2502049245</v>
      </c>
      <c r="I9" s="27">
        <f>AT45</f>
        <v>316.99058276443</v>
      </c>
      <c r="J9" s="27">
        <f>AU45</f>
        <v>242.17640298183</v>
      </c>
      <c r="K9" s="55">
        <f>AV45</f>
        <v>231.471159057</v>
      </c>
      <c r="L9" s="39">
        <f>AW45</f>
        <v>262.7932800676</v>
      </c>
      <c r="M9" s="69">
        <f>AX45</f>
        <v>336.26213777172</v>
      </c>
      <c r="N9" s="69">
        <f>AY45</f>
        <v>359.90134918167</v>
      </c>
      <c r="O9" s="69">
        <f>AZ45</f>
        <v>385.96479607725</v>
      </c>
      <c r="P9" s="69">
        <f>BA45</f>
        <v>366.68411183942</v>
      </c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42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42" t="str">
        <f>(AU9/AP9)^(1/5)*100</f>
        <v>0</v>
      </c>
      <c r="BC9" s="42" t="str">
        <f>(BA9/AU9)^(1/5)*100</f>
        <v>0</v>
      </c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42" t="str">
        <f>(BI9/BD9)^(1/5)*100</f>
        <v>0</v>
      </c>
      <c r="BQ9" s="42" t="str">
        <f>(BO9/BI9)^(1/5)*100</f>
        <v>0</v>
      </c>
      <c r="BR9" s="42">
        <f>(J9/E9)^(1/5)*100</f>
        <v>106.39707420078</v>
      </c>
      <c r="BS9" s="42">
        <f>(P9/J9)/(1/5)*100</f>
        <v>757.05995159845</v>
      </c>
      <c r="BT9" s="33">
        <f>J9/I9*100</f>
        <v>76.398611236285</v>
      </c>
      <c r="BU9" s="33">
        <f>J9/K9*100</f>
        <v>104.62487161184</v>
      </c>
      <c r="BV9" s="33">
        <f>L9/J9*100</f>
        <v>108.51316512754</v>
      </c>
      <c r="BW9" s="32"/>
    </row>
    <row r="10" spans="1:80" hidden="true">
      <c r="A10" s="12"/>
      <c r="B10" s="12"/>
      <c r="C10" s="13" t="s">
        <v>17</v>
      </c>
      <c r="D10" s="14" t="s">
        <v>13</v>
      </c>
      <c r="E10" s="15">
        <f>AP75</f>
        <v>5.61711828</v>
      </c>
      <c r="F10" s="15">
        <f>AQ75</f>
        <v>11.75065168</v>
      </c>
      <c r="G10" s="15">
        <f>AR75</f>
        <v>13.51889054</v>
      </c>
      <c r="H10" s="15">
        <f>AS75</f>
        <v>10.0871239</v>
      </c>
      <c r="I10" s="27">
        <f>AT75</f>
        <v>65.041762406639</v>
      </c>
      <c r="J10" s="27">
        <f>AU75</f>
        <v>77.638715961529</v>
      </c>
      <c r="K10" s="55">
        <f>AV75</f>
        <v>44.3990763</v>
      </c>
      <c r="L10" s="39">
        <f>AW75</f>
        <v>23.17883456</v>
      </c>
      <c r="M10" s="69">
        <f>AX75</f>
        <v>20.69703458</v>
      </c>
      <c r="N10" s="69">
        <f>AY75</f>
        <v>21.33363228</v>
      </c>
      <c r="O10" s="69">
        <f>AZ75</f>
        <v>21.7817956</v>
      </c>
      <c r="P10" s="69">
        <f>BA75</f>
        <v>22.1872112</v>
      </c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42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42" t="str">
        <f>(AU10/AP10)^(1/5)*100</f>
        <v>0</v>
      </c>
      <c r="BC10" s="42" t="str">
        <f>(BA10/AU10)^(1/5)*100</f>
        <v>0</v>
      </c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42" t="str">
        <f>(BI10/BD10)^(1/5)*100</f>
        <v>0</v>
      </c>
      <c r="BQ10" s="42" t="str">
        <f>(BO10/BI10)^(1/5)*100</f>
        <v>0</v>
      </c>
      <c r="BR10" s="42">
        <f>(J10/E10)^(1/5)*100</f>
        <v>169.08806532244</v>
      </c>
      <c r="BS10" s="42">
        <f>(P10/J10)/(1/5)*100</f>
        <v>142.88754602146</v>
      </c>
      <c r="BT10" s="33">
        <f>J10/I10*100</f>
        <v>119.36748496471</v>
      </c>
      <c r="BU10" s="33">
        <f>J10/K10*100</f>
        <v>174.86561079995</v>
      </c>
      <c r="BV10" s="33">
        <f>L10/J10*100</f>
        <v>29.854737128169</v>
      </c>
      <c r="BW10" s="32"/>
    </row>
    <row r="11" spans="1:80" hidden="true">
      <c r="A11" s="12"/>
      <c r="B11" s="12"/>
      <c r="C11" s="13" t="s">
        <v>18</v>
      </c>
      <c r="D11" s="14" t="s">
        <v>13</v>
      </c>
      <c r="E11" s="15">
        <f>AP91</f>
        <v>0</v>
      </c>
      <c r="F11" s="15">
        <f>AQ91</f>
        <v>0</v>
      </c>
      <c r="G11" s="15">
        <f>AR91</f>
        <v>0</v>
      </c>
      <c r="H11" s="15">
        <f>AS91</f>
        <v>0</v>
      </c>
      <c r="I11" s="27">
        <f>AT91</f>
        <v>3.159176070624</v>
      </c>
      <c r="J11" s="27">
        <f>AU91</f>
        <v>0.096713948368</v>
      </c>
      <c r="K11" s="55">
        <f>AV91</f>
        <v>0</v>
      </c>
      <c r="L11" s="39">
        <f>AW91</f>
        <v>0</v>
      </c>
      <c r="M11" s="69">
        <f>AX91</f>
        <v>0</v>
      </c>
      <c r="N11" s="69">
        <f>AY91</f>
        <v>0</v>
      </c>
      <c r="O11" s="69">
        <f>AZ91</f>
        <v>0</v>
      </c>
      <c r="P11" s="69">
        <f>BA91</f>
        <v>0</v>
      </c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42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42" t="str">
        <f>(AU11/AP11)^(1/5)*100</f>
        <v>0</v>
      </c>
      <c r="BC11" s="42" t="str">
        <f>(BA11/AU11)^(1/5)*100</f>
        <v>0</v>
      </c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42" t="str">
        <f>(BI11/BD11)^(1/5)*100</f>
        <v>0</v>
      </c>
      <c r="BQ11" s="42" t="str">
        <f>(BO11/BI11)^(1/5)*100</f>
        <v>0</v>
      </c>
      <c r="BR11" s="42" t="str">
        <f>(J11/E11)^(1/5)*100</f>
        <v>0</v>
      </c>
      <c r="BS11" s="42">
        <f>(P11/J11)/(1/5)*100</f>
        <v>0</v>
      </c>
      <c r="BT11" s="33">
        <f>J11/I11*100</f>
        <v>3.0613661982093</v>
      </c>
      <c r="BU11" s="33" t="str">
        <f>J11/K11*100</f>
        <v>0</v>
      </c>
      <c r="BV11" s="33">
        <f>L11/J11*100</f>
        <v>0</v>
      </c>
      <c r="BW11" s="32"/>
    </row>
    <row r="12" spans="1:80" hidden="true">
      <c r="A12" s="12"/>
      <c r="B12" s="12"/>
      <c r="C12" s="13" t="s">
        <v>19</v>
      </c>
      <c r="D12" s="14" t="s">
        <v>13</v>
      </c>
      <c r="E12" s="15">
        <f>AP107</f>
        <v>0</v>
      </c>
      <c r="F12" s="15">
        <f>AQ107</f>
        <v>0</v>
      </c>
      <c r="G12" s="15">
        <f>AR107</f>
        <v>0</v>
      </c>
      <c r="H12" s="15">
        <f>AS107</f>
        <v>0</v>
      </c>
      <c r="I12" s="27">
        <f>AT107</f>
        <v>2.58459658692</v>
      </c>
      <c r="J12" s="27">
        <f>AU107</f>
        <v>0.09118256808</v>
      </c>
      <c r="K12" s="55">
        <f>AV107</f>
        <v>0</v>
      </c>
      <c r="L12" s="39">
        <f>AW107</f>
        <v>0</v>
      </c>
      <c r="M12" s="69">
        <f>AX107</f>
        <v>0</v>
      </c>
      <c r="N12" s="69">
        <f>AY107</f>
        <v>0</v>
      </c>
      <c r="O12" s="69">
        <f>AZ107</f>
        <v>0</v>
      </c>
      <c r="P12" s="69">
        <f>BA107</f>
        <v>0</v>
      </c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42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42" t="str">
        <f>(AU12/AP12)^(1/5)*100</f>
        <v>0</v>
      </c>
      <c r="BC12" s="42" t="str">
        <f>(BA12/AU12)^(1/5)*100</f>
        <v>0</v>
      </c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42" t="str">
        <f>(BI12/BD12)^(1/5)*100</f>
        <v>0</v>
      </c>
      <c r="BQ12" s="42" t="str">
        <f>(BO12/BI12)^(1/5)*100</f>
        <v>0</v>
      </c>
      <c r="BR12" s="42" t="str">
        <f>(J12/E12)^(1/5)*100</f>
        <v>0</v>
      </c>
      <c r="BS12" s="42">
        <f>(P12/J12)/(1/5)*100</f>
        <v>0</v>
      </c>
      <c r="BT12" s="33">
        <f>J12/I12*100</f>
        <v>3.5279226375773</v>
      </c>
      <c r="BU12" s="33" t="str">
        <f>J12/K12*100</f>
        <v>0</v>
      </c>
      <c r="BV12" s="33">
        <f>L12/J12*100</f>
        <v>0</v>
      </c>
      <c r="BW12" s="32"/>
    </row>
    <row r="13" spans="1:80" hidden="true">
      <c r="A13" s="12"/>
      <c r="B13" s="12"/>
      <c r="C13" s="13" t="s">
        <v>20</v>
      </c>
      <c r="D13" s="14" t="s">
        <v>13</v>
      </c>
      <c r="E13" s="15">
        <f>AP136</f>
        <v>0.01172</v>
      </c>
      <c r="F13" s="15">
        <f>AQ136</f>
        <v>0.20803</v>
      </c>
      <c r="G13" s="15">
        <f>AR136</f>
        <v>0.296465018</v>
      </c>
      <c r="H13" s="15">
        <f>AS136</f>
        <v>0.293</v>
      </c>
      <c r="I13" s="27">
        <f>AT136</f>
        <v>20.712623</v>
      </c>
      <c r="J13" s="27">
        <f>AU136</f>
        <v>0.1321628</v>
      </c>
      <c r="K13" s="55">
        <f>AV136</f>
        <v>0.15822</v>
      </c>
      <c r="L13" s="39">
        <f>AW136</f>
        <v>0.075008</v>
      </c>
      <c r="M13" s="69">
        <f>AX136</f>
        <v>0</v>
      </c>
      <c r="N13" s="69">
        <f>AY136</f>
        <v>0.02816</v>
      </c>
      <c r="O13" s="69">
        <f>AZ136</f>
        <v>0</v>
      </c>
      <c r="P13" s="69">
        <f>BA136</f>
        <v>0.185469</v>
      </c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42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42" t="str">
        <f>(AU13/AP13)^(1/5)*100</f>
        <v>0</v>
      </c>
      <c r="BC13" s="42" t="str">
        <f>(BA13/AU13)^(1/5)*100</f>
        <v>0</v>
      </c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42" t="str">
        <f>(BI13/BD13)^(1/5)*100</f>
        <v>0</v>
      </c>
      <c r="BQ13" s="42" t="str">
        <f>(BO13/BI13)^(1/5)*100</f>
        <v>0</v>
      </c>
      <c r="BR13" s="42">
        <f>(J13/E13)^(1/5)*100</f>
        <v>162.34403046896</v>
      </c>
      <c r="BS13" s="42">
        <f>(P13/J13)/(1/5)*100</f>
        <v>701.66869951302</v>
      </c>
      <c r="BT13" s="33">
        <f>J13/I13*100</f>
        <v>0.63807852824821</v>
      </c>
      <c r="BU13" s="33">
        <f>J13/K13*100</f>
        <v>83.531032739224</v>
      </c>
      <c r="BV13" s="33">
        <f>L13/J13*100</f>
        <v>56.754245521433</v>
      </c>
      <c r="BW13" s="32"/>
    </row>
    <row r="14" spans="1:80" hidden="true" s="10" customFormat="1">
      <c r="A14" s="5"/>
      <c r="B14" s="5"/>
      <c r="C14" s="11" t="s">
        <v>21</v>
      </c>
      <c r="D14" s="7" t="s">
        <v>13</v>
      </c>
      <c r="E14" s="8">
        <f>E15+E16</f>
        <v>325.9</v>
      </c>
      <c r="F14" s="8">
        <f>F15+F16</f>
        <v>368.25</v>
      </c>
      <c r="G14" s="8">
        <f>G15+G16</f>
        <v>424.55</v>
      </c>
      <c r="H14" s="8">
        <f>H15+H16</f>
        <v>477.3</v>
      </c>
      <c r="I14" s="26">
        <f>I15+I16</f>
        <v>535.8</v>
      </c>
      <c r="J14" s="26">
        <f>J15+J16</f>
        <v>26.97</v>
      </c>
      <c r="K14" s="33">
        <f>K15+K16</f>
        <v>628.8</v>
      </c>
      <c r="L14" s="34">
        <f>L15+L16</f>
        <v>723.8</v>
      </c>
      <c r="M14" s="42">
        <f>M15+M16</f>
        <v>829.2</v>
      </c>
      <c r="N14" s="42">
        <f>N15+N16</f>
        <v>953</v>
      </c>
      <c r="O14" s="42">
        <f>O15+O16</f>
        <v>1092.8</v>
      </c>
      <c r="P14" s="42">
        <f>P15+P16</f>
        <v>1391.6</v>
      </c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 t="str">
        <f>(AU14/AP14)^(1/5)*100</f>
        <v>0</v>
      </c>
      <c r="BC14" s="42" t="str">
        <f>(BA14/AU14)^(1/5)*100</f>
        <v>0</v>
      </c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 t="str">
        <f>(BI14/BD14)^(1/5)*100</f>
        <v>0</v>
      </c>
      <c r="BQ14" s="42" t="str">
        <f>(BO14/BI14)^(1/5)*100</f>
        <v>0</v>
      </c>
      <c r="BR14" s="42">
        <f>(J14/E14)^(1/5)*100</f>
        <v>60.751823379629</v>
      </c>
      <c r="BS14" s="42">
        <f>(P14/J14)/(1/5)*100</f>
        <v>25799.035965888</v>
      </c>
      <c r="BT14" s="33">
        <f>J14/I14*100</f>
        <v>5.03359462486</v>
      </c>
      <c r="BU14" s="33">
        <f>J14/K14*100</f>
        <v>4.2891221374046</v>
      </c>
      <c r="BV14" s="33">
        <f>L14/J14*100</f>
        <v>2683.7226548016</v>
      </c>
      <c r="BW14" s="32"/>
      <c r="BX14" s="9"/>
    </row>
    <row r="15" spans="1:80" hidden="true">
      <c r="A15" s="12"/>
      <c r="B15" s="12"/>
      <c r="C15" s="13" t="s">
        <v>22</v>
      </c>
      <c r="D15" s="14" t="s">
        <v>13</v>
      </c>
      <c r="E15" s="15">
        <f>AP141</f>
        <v>0</v>
      </c>
      <c r="F15" s="15">
        <f>AQ141</f>
        <v>1.25</v>
      </c>
      <c r="G15" s="15">
        <f>AR141</f>
        <v>3.05</v>
      </c>
      <c r="H15" s="15">
        <f>AS141</f>
        <v>5.2</v>
      </c>
      <c r="I15" s="27">
        <f>AT141</f>
        <v>0</v>
      </c>
      <c r="J15" s="27">
        <f>AU141</f>
        <v>26.97</v>
      </c>
      <c r="K15" s="55">
        <f>AV141</f>
        <v>5.8</v>
      </c>
      <c r="L15" s="39">
        <f>AW141</f>
        <v>8.6</v>
      </c>
      <c r="M15" s="69">
        <f>AX141</f>
        <v>8.9</v>
      </c>
      <c r="N15" s="69">
        <f>AY141</f>
        <v>8.9</v>
      </c>
      <c r="O15" s="69">
        <f>AZ141</f>
        <v>8.9</v>
      </c>
      <c r="P15" s="69">
        <f>BA141</f>
        <v>141.9</v>
      </c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42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42" t="str">
        <f>(AU15/AP15)^(1/5)*100</f>
        <v>0</v>
      </c>
      <c r="BC15" s="42" t="str">
        <f>(BA15/AU15)^(1/5)*100</f>
        <v>0</v>
      </c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42" t="str">
        <f>(BI15/BD15)^(1/5)*100</f>
        <v>0</v>
      </c>
      <c r="BQ15" s="42" t="str">
        <f>(BO15/BI15)^(1/5)*100</f>
        <v>0</v>
      </c>
      <c r="BR15" s="42" t="str">
        <f>(J15/E15)^(1/5)*100</f>
        <v>0</v>
      </c>
      <c r="BS15" s="42">
        <f>(P15/J15)/(1/5)*100</f>
        <v>2630.7007786429</v>
      </c>
      <c r="BT15" s="33" t="str">
        <f>J15/I15*100</f>
        <v>0</v>
      </c>
      <c r="BU15" s="33">
        <f>J15/K15*100</f>
        <v>465</v>
      </c>
      <c r="BV15" s="33">
        <f>L15/J15*100</f>
        <v>31.887282165369</v>
      </c>
      <c r="BW15" s="32"/>
    </row>
    <row r="16" spans="1:80" hidden="true">
      <c r="A16" s="12"/>
      <c r="B16" s="12"/>
      <c r="C16" s="13" t="s">
        <v>23</v>
      </c>
      <c r="D16" s="14" t="s">
        <v>13</v>
      </c>
      <c r="E16" s="15">
        <f>Q176</f>
        <v>325.9</v>
      </c>
      <c r="F16" s="15">
        <f>R176</f>
        <v>367</v>
      </c>
      <c r="G16" s="15">
        <f>S176</f>
        <v>421.5</v>
      </c>
      <c r="H16" s="15">
        <f>T176</f>
        <v>472.1</v>
      </c>
      <c r="I16" s="27">
        <f>U176</f>
        <v>535.8</v>
      </c>
      <c r="J16" s="27">
        <f>V176</f>
        <v>0</v>
      </c>
      <c r="K16" s="55">
        <f>W176</f>
        <v>623</v>
      </c>
      <c r="L16" s="39">
        <f>X176</f>
        <v>715.2</v>
      </c>
      <c r="M16" s="69">
        <f>Y176</f>
        <v>820.3</v>
      </c>
      <c r="N16" s="69">
        <f>Z176</f>
        <v>944.1</v>
      </c>
      <c r="O16" s="69">
        <f>AA176</f>
        <v>1083.9</v>
      </c>
      <c r="P16" s="69">
        <f>AB176</f>
        <v>1249.7</v>
      </c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42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42" t="str">
        <f>(AU16/AP16)^(1/5)*100</f>
        <v>0</v>
      </c>
      <c r="BC16" s="42" t="str">
        <f>(BA16/AU16)^(1/5)*100</f>
        <v>0</v>
      </c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42" t="str">
        <f>(BI16/BD16)^(1/5)*100</f>
        <v>0</v>
      </c>
      <c r="BQ16" s="42" t="str">
        <f>(BO16/BI16)^(1/5)*100</f>
        <v>0</v>
      </c>
      <c r="BR16" s="42">
        <f>(J16/E16)^(1/5)*100</f>
        <v>0</v>
      </c>
      <c r="BS16" s="42" t="str">
        <f>(P16/J16)/(1/5)*100</f>
        <v>0</v>
      </c>
      <c r="BT16" s="33">
        <f>J16/I16*100</f>
        <v>0</v>
      </c>
      <c r="BU16" s="33">
        <f>J16/K16*100</f>
        <v>0</v>
      </c>
      <c r="BV16" s="33" t="str">
        <f>L16/J16*100</f>
        <v>0</v>
      </c>
      <c r="BW16" s="32"/>
    </row>
    <row r="17" spans="1:80" hidden="true" s="10" customFormat="1">
      <c r="A17" s="5"/>
      <c r="B17" s="5"/>
      <c r="C17" s="11" t="s">
        <v>24</v>
      </c>
      <c r="D17" s="7" t="s">
        <v>13</v>
      </c>
      <c r="E17" s="8">
        <f>Q179</f>
        <v>389.3</v>
      </c>
      <c r="F17" s="8">
        <f>R179</f>
        <v>471.4</v>
      </c>
      <c r="G17" s="8">
        <f>S179</f>
        <v>500.8</v>
      </c>
      <c r="H17" s="8">
        <f>T179</f>
        <v>541</v>
      </c>
      <c r="I17" s="26">
        <f>U179</f>
        <v>581.1</v>
      </c>
      <c r="J17" s="26">
        <f>V179</f>
        <v>0</v>
      </c>
      <c r="K17" s="33">
        <f>W179</f>
        <v>660.4</v>
      </c>
      <c r="L17" s="34">
        <f>X179</f>
        <v>712.5</v>
      </c>
      <c r="M17" s="42">
        <f>Y179</f>
        <v>769.3</v>
      </c>
      <c r="N17" s="42">
        <f>Z179</f>
        <v>836.1</v>
      </c>
      <c r="O17" s="42">
        <f>AA179</f>
        <v>908.2</v>
      </c>
      <c r="P17" s="42">
        <f>AB179</f>
        <v/>
      </c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 t="str">
        <f>(AU17/AP17)^(1/5)*100</f>
        <v>0</v>
      </c>
      <c r="BC17" s="42" t="str">
        <f>(BA17/AU17)^(1/5)*100</f>
        <v>0</v>
      </c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 t="str">
        <f>(BI17/BD17)^(1/5)*100</f>
        <v>0</v>
      </c>
      <c r="BQ17" s="42" t="str">
        <f>(BO17/BI17)^(1/5)*100</f>
        <v>0</v>
      </c>
      <c r="BR17" s="42">
        <f>(J17/E17)^(1/5)*100</f>
        <v>0</v>
      </c>
      <c r="BS17" s="42" t="str">
        <f>(P17/J17)/(1/5)*100</f>
        <v>0</v>
      </c>
      <c r="BT17" s="33">
        <f>J17/I17*100</f>
        <v>0</v>
      </c>
      <c r="BU17" s="33">
        <f>J17/K17*100</f>
        <v>0</v>
      </c>
      <c r="BV17" s="33" t="str">
        <f>L17/J17*100</f>
        <v>0</v>
      </c>
      <c r="BW17" s="32"/>
      <c r="BX17" s="9"/>
    </row>
    <row r="18" spans="1:80" hidden="true" s="10" customFormat="1">
      <c r="A18" s="5">
        <v>2</v>
      </c>
      <c r="B18" s="5"/>
      <c r="C18" s="6" t="s">
        <v>25</v>
      </c>
      <c r="D18" s="7" t="s">
        <v>13</v>
      </c>
      <c r="E18" s="8">
        <f>E19+E26+E29</f>
        <v>528.82947901916</v>
      </c>
      <c r="F18" s="8">
        <f>F19+F26+F29</f>
        <v>1124068.1324956</v>
      </c>
      <c r="G18" s="8">
        <f>G19+G26+G29</f>
        <v>411334.42369929</v>
      </c>
      <c r="H18" s="8">
        <f>H19+H26+H29</f>
        <v>971419.85124295</v>
      </c>
      <c r="I18" s="26">
        <f>I19+I26+I29</f>
        <v>790.3</v>
      </c>
      <c r="J18" s="26">
        <f>J19+J26+J29</f>
        <v>0</v>
      </c>
      <c r="K18" s="33">
        <f>K19+K26+K29</f>
        <v>944.4</v>
      </c>
      <c r="L18" s="34">
        <f>L19+L26+L29</f>
        <v>1014.5</v>
      </c>
      <c r="M18" s="42">
        <f>M19+M26+M29</f>
        <v>1158.5</v>
      </c>
      <c r="N18" s="42">
        <f>N19+N26+N29</f>
        <v>1278.7</v>
      </c>
      <c r="O18" s="42">
        <f>O19+O26+O29</f>
        <v>1453.9</v>
      </c>
      <c r="P18" s="42">
        <f>P19+P26+P29</f>
        <v>1666.2</v>
      </c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 t="str">
        <f>(AU18/AP18)^(1/5)*100</f>
        <v>0</v>
      </c>
      <c r="BC18" s="42" t="str">
        <f>(BA18/AU18)^(1/5)*100</f>
        <v>0</v>
      </c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 t="str">
        <f>(BI18/BD18)^(1/5)*100</f>
        <v>0</v>
      </c>
      <c r="BQ18" s="42" t="str">
        <f>(BO18/BI18)^(1/5)*100</f>
        <v>0</v>
      </c>
      <c r="BR18" s="42">
        <f>(J18/E18)^(1/5)*100</f>
        <v>0</v>
      </c>
      <c r="BS18" s="42" t="str">
        <f>(P18/J18)/(1/5)*100</f>
        <v>0</v>
      </c>
      <c r="BT18" s="33">
        <f>J18/I18*100</f>
        <v>0</v>
      </c>
      <c r="BU18" s="33">
        <f>J18/K18*100</f>
        <v>0</v>
      </c>
      <c r="BV18" s="33" t="str">
        <f>L18/J18*100</f>
        <v>0</v>
      </c>
      <c r="BW18" s="32"/>
      <c r="BX18" s="9"/>
    </row>
    <row r="19" spans="1:80" hidden="true" s="10" customFormat="1">
      <c r="A19" s="5"/>
      <c r="B19" s="5"/>
      <c r="C19" s="11" t="s">
        <v>14</v>
      </c>
      <c r="D19" s="7" t="s">
        <v>13</v>
      </c>
      <c r="E19" s="8">
        <f>E20+E24+E25</f>
        <v>12.748479019156</v>
      </c>
      <c r="F19" s="8">
        <f>F20+F24+F25</f>
        <v>1123413.8324956</v>
      </c>
      <c r="G19" s="8">
        <f>G20+G24+G25</f>
        <v>410622.82169929</v>
      </c>
      <c r="H19" s="8">
        <f>H20+H24+H25</f>
        <v>970645.75124295</v>
      </c>
      <c r="I19" s="26">
        <f>I20+I24+I25</f>
        <v>0</v>
      </c>
      <c r="J19" s="26">
        <f>J20+J24+J25</f>
        <v>0</v>
      </c>
      <c r="K19" s="33">
        <f>K20+K24+K25</f>
        <v>0</v>
      </c>
      <c r="L19" s="34">
        <f>L20+L24+L25</f>
        <v>0</v>
      </c>
      <c r="M19" s="42">
        <f>M20+M24+M25</f>
        <v>0</v>
      </c>
      <c r="N19" s="42">
        <f>N20+N24+N25</f>
        <v>0</v>
      </c>
      <c r="O19" s="42">
        <f>O20+O24+O25</f>
        <v>0</v>
      </c>
      <c r="P19" s="42">
        <f>P20+P24+P25</f>
        <v>0</v>
      </c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 t="str">
        <f>(AU19/AP19)^(1/5)*100</f>
        <v>0</v>
      </c>
      <c r="BC19" s="42" t="str">
        <f>(BA19/AU19)^(1/5)*100</f>
        <v>0</v>
      </c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 t="str">
        <f>(BI19/BD19)^(1/5)*100</f>
        <v>0</v>
      </c>
      <c r="BQ19" s="42" t="str">
        <f>(BO19/BI19)^(1/5)*100</f>
        <v>0</v>
      </c>
      <c r="BR19" s="42">
        <f>(J19/E19)^(1/5)*100</f>
        <v>0</v>
      </c>
      <c r="BS19" s="42" t="str">
        <f>(P19/J19)/(1/5)*100</f>
        <v>0</v>
      </c>
      <c r="BT19" s="33" t="str">
        <f>J19/I19*100</f>
        <v>0</v>
      </c>
      <c r="BU19" s="33" t="str">
        <f>J19/K19*100</f>
        <v>0</v>
      </c>
      <c r="BV19" s="33" t="str">
        <f>L19/J19*100</f>
        <v>0</v>
      </c>
      <c r="BW19" s="32"/>
      <c r="BX19" s="9"/>
    </row>
    <row r="20" spans="1:80" hidden="true">
      <c r="A20" s="12"/>
      <c r="B20" s="12"/>
      <c r="C20" s="13" t="s">
        <v>15</v>
      </c>
      <c r="D20" s="14" t="s">
        <v>13</v>
      </c>
      <c r="E20" s="15">
        <f>E21+E22+E23</f>
        <v>12.748479019156</v>
      </c>
      <c r="F20" s="15">
        <f>F21+F22+F23</f>
        <v>1123399.6864556</v>
      </c>
      <c r="G20" s="15">
        <f>G21+G22+G23</f>
        <v>410604.44086817</v>
      </c>
      <c r="H20" s="15">
        <f>H21+H22+H23</f>
        <v>970633.44524295</v>
      </c>
      <c r="I20" s="27">
        <f>I21+I22+I23</f>
        <v>0</v>
      </c>
      <c r="J20" s="27">
        <f>J21+J22+J23</f>
        <v>0</v>
      </c>
      <c r="K20" s="55">
        <f>K21+K22+K23</f>
        <v>0</v>
      </c>
      <c r="L20" s="39">
        <f>L21+L22+L23</f>
        <v>0</v>
      </c>
      <c r="M20" s="69">
        <f>M21+M22+M23</f>
        <v>0</v>
      </c>
      <c r="N20" s="69">
        <f>N21+N22+N23</f>
        <v>0</v>
      </c>
      <c r="O20" s="69">
        <f>O21+O22+O23</f>
        <v>0</v>
      </c>
      <c r="P20" s="69">
        <f>P21+P22+P23</f>
        <v>0</v>
      </c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42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42" t="str">
        <f>(AU20/AP20)^(1/5)*100</f>
        <v>0</v>
      </c>
      <c r="BC20" s="42" t="str">
        <f>(BA20/AU20)^(1/5)*100</f>
        <v>0</v>
      </c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42" t="str">
        <f>(BI20/BD20)^(1/5)*100</f>
        <v>0</v>
      </c>
      <c r="BQ20" s="42" t="str">
        <f>(BO20/BI20)^(1/5)*100</f>
        <v>0</v>
      </c>
      <c r="BR20" s="42">
        <f>(J20/E20)^(1/5)*100</f>
        <v>0</v>
      </c>
      <c r="BS20" s="42" t="str">
        <f>(P20/J20)/(1/5)*100</f>
        <v>0</v>
      </c>
      <c r="BT20" s="33" t="str">
        <f>J20/I20*100</f>
        <v>0</v>
      </c>
      <c r="BU20" s="33" t="str">
        <f>J20/K20*100</f>
        <v>0</v>
      </c>
      <c r="BV20" s="33" t="str">
        <f>L20/J20*100</f>
        <v>0</v>
      </c>
      <c r="BW20" s="32"/>
    </row>
    <row r="21" spans="1:80" hidden="true">
      <c r="A21" s="12"/>
      <c r="B21" s="12"/>
      <c r="C21" s="13" t="s">
        <v>16</v>
      </c>
      <c r="D21" s="14" t="s">
        <v>13</v>
      </c>
      <c r="E21" s="15">
        <f>BD45</f>
        <v>12.748479019156</v>
      </c>
      <c r="F21" s="15">
        <f>BE45</f>
        <v>1116719.9231208</v>
      </c>
      <c r="G21" s="15">
        <f>BF45</f>
        <v>404837.41872671</v>
      </c>
      <c r="H21" s="15">
        <f>BG45</f>
        <v>968222.62263085</v>
      </c>
      <c r="I21" s="27">
        <f>BH45</f>
        <v>0</v>
      </c>
      <c r="J21" s="27">
        <f>BI45</f>
        <v>0</v>
      </c>
      <c r="K21" s="55">
        <f>BJ45</f>
        <v>0</v>
      </c>
      <c r="L21" s="39">
        <f>BK45</f>
        <v>0</v>
      </c>
      <c r="M21" s="69">
        <f>BL45</f>
        <v>0</v>
      </c>
      <c r="N21" s="69">
        <f>BM45</f>
        <v>0</v>
      </c>
      <c r="O21" s="69">
        <f>BN45</f>
        <v>0</v>
      </c>
      <c r="P21" s="69">
        <f>BO45</f>
        <v>0</v>
      </c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42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42" t="str">
        <f>(AU21/AP21)^(1/5)*100</f>
        <v>0</v>
      </c>
      <c r="BC21" s="42" t="str">
        <f>(BA21/AU21)^(1/5)*100</f>
        <v>0</v>
      </c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42" t="str">
        <f>(BI21/BD21)^(1/5)*100</f>
        <v>0</v>
      </c>
      <c r="BQ21" s="42" t="str">
        <f>(BO21/BI21)^(1/5)*100</f>
        <v>0</v>
      </c>
      <c r="BR21" s="42">
        <f>(J21/E21)^(1/5)*100</f>
        <v>0</v>
      </c>
      <c r="BS21" s="42" t="str">
        <f>(P21/J21)/(1/5)*100</f>
        <v>0</v>
      </c>
      <c r="BT21" s="33" t="str">
        <f>J21/I21*100</f>
        <v>0</v>
      </c>
      <c r="BU21" s="33" t="str">
        <f>J21/K21*100</f>
        <v>0</v>
      </c>
      <c r="BV21" s="33" t="str">
        <f>L21/J21*100</f>
        <v>0</v>
      </c>
      <c r="BW21" s="32"/>
    </row>
    <row r="22" spans="1:80" hidden="true">
      <c r="A22" s="12"/>
      <c r="B22" s="12"/>
      <c r="C22" s="13" t="s">
        <v>17</v>
      </c>
      <c r="D22" s="14" t="s">
        <v>13</v>
      </c>
      <c r="E22" s="15">
        <f>BD75</f>
        <v>0</v>
      </c>
      <c r="F22" s="15">
        <f>BE75</f>
        <v>6679.7633348</v>
      </c>
      <c r="G22" s="15">
        <f>BF75</f>
        <v>5767.02214146</v>
      </c>
      <c r="H22" s="15">
        <f>BG75</f>
        <v>2410.8226121</v>
      </c>
      <c r="I22" s="27">
        <f>BH75</f>
        <v>0</v>
      </c>
      <c r="J22" s="27">
        <f>BI75</f>
        <v>0</v>
      </c>
      <c r="K22" s="55">
        <f>BJ75</f>
        <v>0</v>
      </c>
      <c r="L22" s="39">
        <f>BK75</f>
        <v>0</v>
      </c>
      <c r="M22" s="69">
        <f>BL75</f>
        <v>0</v>
      </c>
      <c r="N22" s="69">
        <f>BM75</f>
        <v>0</v>
      </c>
      <c r="O22" s="69">
        <f>BN75</f>
        <v>0</v>
      </c>
      <c r="P22" s="69">
        <f>BO75</f>
        <v>0</v>
      </c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42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42" t="str">
        <f>(AU22/AP22)^(1/5)*100</f>
        <v>0</v>
      </c>
      <c r="BC22" s="42" t="str">
        <f>(BA22/AU22)^(1/5)*100</f>
        <v>0</v>
      </c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42" t="str">
        <f>(BI22/BD22)^(1/5)*100</f>
        <v>0</v>
      </c>
      <c r="BQ22" s="42" t="str">
        <f>(BO22/BI22)^(1/5)*100</f>
        <v>0</v>
      </c>
      <c r="BR22" s="42" t="str">
        <f>(J22/E22)^(1/5)*100</f>
        <v>0</v>
      </c>
      <c r="BS22" s="42" t="str">
        <f>(P22/J22)/(1/5)*100</f>
        <v>0</v>
      </c>
      <c r="BT22" s="33" t="str">
        <f>J22/I22*100</f>
        <v>0</v>
      </c>
      <c r="BU22" s="33" t="str">
        <f>J22/K22*100</f>
        <v>0</v>
      </c>
      <c r="BV22" s="33" t="str">
        <f>L22/J22*100</f>
        <v>0</v>
      </c>
      <c r="BW22" s="32"/>
    </row>
    <row r="23" spans="1:80" hidden="true">
      <c r="A23" s="12"/>
      <c r="B23" s="12"/>
      <c r="C23" s="13" t="s">
        <v>18</v>
      </c>
      <c r="D23" s="14" t="s">
        <v>13</v>
      </c>
      <c r="E23" s="15">
        <f>BD91</f>
        <v>0</v>
      </c>
      <c r="F23" s="15">
        <f>BE91</f>
        <v>0</v>
      </c>
      <c r="G23" s="15">
        <f>BF91</f>
        <v>0</v>
      </c>
      <c r="H23" s="15">
        <f>BG91</f>
        <v>0</v>
      </c>
      <c r="I23" s="27">
        <f>BH91</f>
        <v>0</v>
      </c>
      <c r="J23" s="27">
        <f>BI91</f>
        <v>0</v>
      </c>
      <c r="K23" s="55">
        <f>BJ91</f>
        <v>0</v>
      </c>
      <c r="L23" s="39">
        <f>BK91</f>
        <v>0</v>
      </c>
      <c r="M23" s="69">
        <f>BL91</f>
        <v>0</v>
      </c>
      <c r="N23" s="69">
        <f>BM91</f>
        <v>0</v>
      </c>
      <c r="O23" s="69">
        <f>BN91</f>
        <v>0</v>
      </c>
      <c r="P23" s="69">
        <f>BO91</f>
        <v>0</v>
      </c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42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42" t="str">
        <f>(AU23/AP23)^(1/5)*100</f>
        <v>0</v>
      </c>
      <c r="BC23" s="42" t="str">
        <f>(BA23/AU23)^(1/5)*100</f>
        <v>0</v>
      </c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42" t="str">
        <f>(BI23/BD23)^(1/5)*100</f>
        <v>0</v>
      </c>
      <c r="BQ23" s="42" t="str">
        <f>(BO23/BI23)^(1/5)*100</f>
        <v>0</v>
      </c>
      <c r="BR23" s="42" t="str">
        <f>(J23/E23)^(1/5)*100</f>
        <v>0</v>
      </c>
      <c r="BS23" s="42" t="str">
        <f>(P23/J23)/(1/5)*100</f>
        <v>0</v>
      </c>
      <c r="BT23" s="33" t="str">
        <f>J23/I23*100</f>
        <v>0</v>
      </c>
      <c r="BU23" s="33" t="str">
        <f>J23/K23*100</f>
        <v>0</v>
      </c>
      <c r="BV23" s="33" t="str">
        <f>L23/J23*100</f>
        <v>0</v>
      </c>
      <c r="BW23" s="32"/>
    </row>
    <row r="24" spans="1:80" hidden="true">
      <c r="A24" s="12"/>
      <c r="B24" s="12"/>
      <c r="C24" s="13" t="s">
        <v>19</v>
      </c>
      <c r="D24" s="14" t="s">
        <v>13</v>
      </c>
      <c r="E24" s="15">
        <f>BD107</f>
        <v>0</v>
      </c>
      <c r="F24" s="15">
        <f>BE107</f>
        <v>0</v>
      </c>
      <c r="G24" s="15">
        <f>BF107</f>
        <v>0</v>
      </c>
      <c r="H24" s="15">
        <f>BG107</f>
        <v>0</v>
      </c>
      <c r="I24" s="27">
        <f>BH107</f>
        <v>0</v>
      </c>
      <c r="J24" s="27">
        <f>BI107</f>
        <v>0</v>
      </c>
      <c r="K24" s="55">
        <f>BJ107</f>
        <v>0</v>
      </c>
      <c r="L24" s="39">
        <f>BK107</f>
        <v>0</v>
      </c>
      <c r="M24" s="69">
        <f>BL107</f>
        <v>0</v>
      </c>
      <c r="N24" s="69">
        <f>BM107</f>
        <v>0</v>
      </c>
      <c r="O24" s="69">
        <f>BN107</f>
        <v>0</v>
      </c>
      <c r="P24" s="69">
        <f>BO107</f>
        <v>0</v>
      </c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42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42" t="str">
        <f>(AU24/AP24)^(1/5)*100</f>
        <v>0</v>
      </c>
      <c r="BC24" s="42" t="str">
        <f>(BA24/AU24)^(1/5)*100</f>
        <v>0</v>
      </c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42" t="str">
        <f>(BI24/BD24)^(1/5)*100</f>
        <v>0</v>
      </c>
      <c r="BQ24" s="42" t="str">
        <f>(BO24/BI24)^(1/5)*100</f>
        <v>0</v>
      </c>
      <c r="BR24" s="42" t="str">
        <f>(J24/E24)^(1/5)*100</f>
        <v>0</v>
      </c>
      <c r="BS24" s="42" t="str">
        <f>(P24/J24)/(1/5)*100</f>
        <v>0</v>
      </c>
      <c r="BT24" s="33" t="str">
        <f>J24/I24*100</f>
        <v>0</v>
      </c>
      <c r="BU24" s="33" t="str">
        <f>J24/K24*100</f>
        <v>0</v>
      </c>
      <c r="BV24" s="33" t="str">
        <f>L24/J24*100</f>
        <v>0</v>
      </c>
      <c r="BW24" s="32"/>
    </row>
    <row r="25" spans="1:80" hidden="true">
      <c r="A25" s="12"/>
      <c r="B25" s="12"/>
      <c r="C25" s="13" t="s">
        <v>20</v>
      </c>
      <c r="D25" s="14" t="s">
        <v>13</v>
      </c>
      <c r="E25" s="15">
        <f>BD136</f>
        <v>0</v>
      </c>
      <c r="F25" s="15">
        <f>BE136</f>
        <v>14.14604</v>
      </c>
      <c r="G25" s="15">
        <f>BF136</f>
        <v>18.380831116</v>
      </c>
      <c r="H25" s="15">
        <f>BG136</f>
        <v>12.306</v>
      </c>
      <c r="I25" s="27">
        <f>BH136</f>
        <v>0</v>
      </c>
      <c r="J25" s="27">
        <f>BI136</f>
        <v>0</v>
      </c>
      <c r="K25" s="55">
        <f>BJ136</f>
        <v>0</v>
      </c>
      <c r="L25" s="39">
        <f>BK136</f>
        <v>0</v>
      </c>
      <c r="M25" s="69">
        <f>BL136</f>
        <v>0</v>
      </c>
      <c r="N25" s="69">
        <f>BM136</f>
        <v>0</v>
      </c>
      <c r="O25" s="69">
        <f>BN136</f>
        <v>0</v>
      </c>
      <c r="P25" s="69">
        <f>BO136</f>
        <v>0</v>
      </c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42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42" t="str">
        <f>(AU25/AP25)^(1/5)*100</f>
        <v>0</v>
      </c>
      <c r="BC25" s="42" t="str">
        <f>(BA25/AU25)^(1/5)*100</f>
        <v>0</v>
      </c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42" t="str">
        <f>(BI25/BD25)^(1/5)*100</f>
        <v>0</v>
      </c>
      <c r="BQ25" s="42" t="str">
        <f>(BO25/BI25)^(1/5)*100</f>
        <v>0</v>
      </c>
      <c r="BR25" s="42" t="str">
        <f>(J25/E25)^(1/5)*100</f>
        <v>0</v>
      </c>
      <c r="BS25" s="42" t="str">
        <f>(P25/J25)/(1/5)*100</f>
        <v>0</v>
      </c>
      <c r="BT25" s="33" t="str">
        <f>J25/I25*100</f>
        <v>0</v>
      </c>
      <c r="BU25" s="33" t="str">
        <f>J25/K25*100</f>
        <v>0</v>
      </c>
      <c r="BV25" s="33" t="str">
        <f>L25/J25*100</f>
        <v>0</v>
      </c>
      <c r="BW25" s="32"/>
    </row>
    <row r="26" spans="1:80" hidden="true" s="10" customFormat="1">
      <c r="A26" s="5"/>
      <c r="B26" s="5"/>
      <c r="C26" s="11" t="s">
        <v>21</v>
      </c>
      <c r="D26" s="7" t="s">
        <v>13</v>
      </c>
      <c r="E26" s="8">
        <f>E27+E28</f>
        <v>0</v>
      </c>
      <c r="F26" s="8">
        <f>F27+F28</f>
        <v>0</v>
      </c>
      <c r="G26" s="8">
        <f>G27+G28</f>
        <v>0</v>
      </c>
      <c r="H26" s="8">
        <f>H27+H28</f>
        <v>0</v>
      </c>
      <c r="I26" s="26">
        <f>I27+I28</f>
        <v>0</v>
      </c>
      <c r="J26" s="26">
        <f>J27+J28</f>
        <v>0</v>
      </c>
      <c r="K26" s="33">
        <f>K27+K28</f>
        <v>0</v>
      </c>
      <c r="L26" s="34">
        <f>L27+L28</f>
        <v>0</v>
      </c>
      <c r="M26" s="42">
        <f>M27+M28</f>
        <v>0</v>
      </c>
      <c r="N26" s="42">
        <f>N27+N28</f>
        <v>0</v>
      </c>
      <c r="O26" s="42">
        <f>O27+O28</f>
        <v>0</v>
      </c>
      <c r="P26" s="42">
        <f>P27+P28</f>
        <v>0</v>
      </c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 t="str">
        <f>(AU26/AP26)^(1/5)*100</f>
        <v>0</v>
      </c>
      <c r="BC26" s="42" t="str">
        <f>(BA26/AU26)^(1/5)*100</f>
        <v>0</v>
      </c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 t="str">
        <f>(BI26/BD26)^(1/5)*100</f>
        <v>0</v>
      </c>
      <c r="BQ26" s="42" t="str">
        <f>(BO26/BI26)^(1/5)*100</f>
        <v>0</v>
      </c>
      <c r="BR26" s="42" t="str">
        <f>(J26/E26)^(1/5)*100</f>
        <v>0</v>
      </c>
      <c r="BS26" s="42" t="str">
        <f>(P26/J26)/(1/5)*100</f>
        <v>0</v>
      </c>
      <c r="BT26" s="33" t="str">
        <f>J26/I26*100</f>
        <v>0</v>
      </c>
      <c r="BU26" s="33" t="str">
        <f>J26/K26*100</f>
        <v>0</v>
      </c>
      <c r="BV26" s="33" t="str">
        <f>L26/J26*100</f>
        <v>0</v>
      </c>
      <c r="BW26" s="32"/>
      <c r="BX26" s="9"/>
    </row>
    <row r="27" spans="1:80" hidden="true">
      <c r="A27" s="12"/>
      <c r="B27" s="12"/>
      <c r="C27" s="13" t="s">
        <v>22</v>
      </c>
      <c r="D27" s="14" t="s">
        <v>13</v>
      </c>
      <c r="E27" s="15">
        <f>BD141</f>
        <v>0</v>
      </c>
      <c r="F27" s="15">
        <f>BE141</f>
        <v>0</v>
      </c>
      <c r="G27" s="15">
        <f>BF141</f>
        <v>0</v>
      </c>
      <c r="H27" s="15">
        <f>BG141</f>
        <v>0</v>
      </c>
      <c r="I27" s="27">
        <f>BH141</f>
        <v>0</v>
      </c>
      <c r="J27" s="27">
        <f>BI141</f>
        <v>0</v>
      </c>
      <c r="K27" s="55">
        <f>BJ141</f>
        <v>0</v>
      </c>
      <c r="L27" s="39">
        <f>BK141</f>
        <v>0</v>
      </c>
      <c r="M27" s="69">
        <f>BL141</f>
        <v>0</v>
      </c>
      <c r="N27" s="69">
        <f>BM141</f>
        <v>0</v>
      </c>
      <c r="O27" s="69">
        <f>BN141</f>
        <v>0</v>
      </c>
      <c r="P27" s="69">
        <f>BO141</f>
        <v>0</v>
      </c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42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42" t="str">
        <f>(AU27/AP27)^(1/5)*100</f>
        <v>0</v>
      </c>
      <c r="BC27" s="42" t="str">
        <f>(BA27/AU27)^(1/5)*100</f>
        <v>0</v>
      </c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42" t="str">
        <f>(BI27/BD27)^(1/5)*100</f>
        <v>0</v>
      </c>
      <c r="BQ27" s="42" t="str">
        <f>(BO27/BI27)^(1/5)*100</f>
        <v>0</v>
      </c>
      <c r="BR27" s="42" t="str">
        <f>(J27/E27)^(1/5)*100</f>
        <v>0</v>
      </c>
      <c r="BS27" s="42" t="str">
        <f>(P27/J27)/(1/5)*100</f>
        <v>0</v>
      </c>
      <c r="BT27" s="33" t="str">
        <f>J27/I27*100</f>
        <v>0</v>
      </c>
      <c r="BU27" s="33" t="str">
        <f>J27/K27*100</f>
        <v>0</v>
      </c>
      <c r="BV27" s="33" t="str">
        <f>L27/J27*100</f>
        <v>0</v>
      </c>
      <c r="BW27" s="32"/>
    </row>
    <row r="28" spans="1:80" hidden="true">
      <c r="A28" s="12"/>
      <c r="B28" s="12"/>
      <c r="C28" s="13" t="s">
        <v>23</v>
      </c>
      <c r="D28" s="14" t="s">
        <v>13</v>
      </c>
      <c r="E28" s="15">
        <f>Q174</f>
        <v>0</v>
      </c>
      <c r="F28" s="15">
        <f>R174</f>
        <v>0</v>
      </c>
      <c r="G28" s="15">
        <f>S174</f>
        <v>0</v>
      </c>
      <c r="H28" s="15">
        <f>T174</f>
        <v>0</v>
      </c>
      <c r="I28" s="27">
        <f>U174</f>
        <v>0</v>
      </c>
      <c r="J28" s="27">
        <f>V174</f>
        <v>0</v>
      </c>
      <c r="K28" s="55">
        <f>W174</f>
        <v>0</v>
      </c>
      <c r="L28" s="39">
        <f>X174</f>
        <v>0</v>
      </c>
      <c r="M28" s="69">
        <f>Y174</f>
        <v>0</v>
      </c>
      <c r="N28" s="69">
        <f>Z174</f>
        <v>0</v>
      </c>
      <c r="O28" s="69">
        <f>AA174</f>
        <v>0</v>
      </c>
      <c r="P28" s="69">
        <f>AB174</f>
        <v>0</v>
      </c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42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42" t="str">
        <f>(AU28/AP28)^(1/5)*100</f>
        <v>0</v>
      </c>
      <c r="BC28" s="42" t="str">
        <f>(BA28/AU28)^(1/5)*100</f>
        <v>0</v>
      </c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42" t="str">
        <f>(BI28/BD28)^(1/5)*100</f>
        <v>0</v>
      </c>
      <c r="BQ28" s="42" t="str">
        <f>(BO28/BI28)^(1/5)*100</f>
        <v>0</v>
      </c>
      <c r="BR28" s="42" t="str">
        <f>(J28/E28)^(1/5)*100</f>
        <v>0</v>
      </c>
      <c r="BS28" s="42" t="str">
        <f>(P28/J28)/(1/5)*100</f>
        <v>0</v>
      </c>
      <c r="BT28" s="33" t="str">
        <f>J28/I28*100</f>
        <v>0</v>
      </c>
      <c r="BU28" s="33" t="str">
        <f>J28/K28*100</f>
        <v>0</v>
      </c>
      <c r="BV28" s="33" t="str">
        <f>L28/J28*100</f>
        <v>0</v>
      </c>
      <c r="BW28" s="32"/>
    </row>
    <row r="29" spans="1:80" hidden="true" s="10" customFormat="1">
      <c r="A29" s="5"/>
      <c r="B29" s="5"/>
      <c r="C29" s="11" t="s">
        <v>24</v>
      </c>
      <c r="D29" s="7" t="s">
        <v>13</v>
      </c>
      <c r="E29" s="8">
        <f>Q195</f>
        <v>516.081</v>
      </c>
      <c r="F29" s="8">
        <f>R195</f>
        <v>654.3</v>
      </c>
      <c r="G29" s="8">
        <f>S195</f>
        <v>711.602</v>
      </c>
      <c r="H29" s="8">
        <f>T195</f>
        <v>774.1</v>
      </c>
      <c r="I29" s="26">
        <f>U195</f>
        <v>790.3</v>
      </c>
      <c r="J29" s="26">
        <f>V195</f>
        <v>0</v>
      </c>
      <c r="K29" s="33">
        <f>W195</f>
        <v>944.4</v>
      </c>
      <c r="L29" s="34">
        <f>X195</f>
        <v>1014.5</v>
      </c>
      <c r="M29" s="42">
        <f>Y195</f>
        <v>1158.5</v>
      </c>
      <c r="N29" s="42">
        <f>Z195</f>
        <v>1278.7</v>
      </c>
      <c r="O29" s="42">
        <f>AA195</f>
        <v>1453.9</v>
      </c>
      <c r="P29" s="42">
        <f>AB195</f>
        <v>1666.2</v>
      </c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 t="str">
        <f>(AU29/AP29)^(1/5)*100</f>
        <v>0</v>
      </c>
      <c r="BC29" s="42" t="str">
        <f>(BA29/AU29)^(1/5)*100</f>
        <v>0</v>
      </c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 t="str">
        <f>(BI29/BD29)^(1/5)*100</f>
        <v>0</v>
      </c>
      <c r="BQ29" s="42" t="str">
        <f>(BO29/BI29)^(1/5)*100</f>
        <v>0</v>
      </c>
      <c r="BR29" s="42">
        <f>(J29/E29)^(1/5)*100</f>
        <v>0</v>
      </c>
      <c r="BS29" s="42" t="str">
        <f>(P29/J29)/(1/5)*100</f>
        <v>0</v>
      </c>
      <c r="BT29" s="33">
        <f>J29/I29*100</f>
        <v>0</v>
      </c>
      <c r="BU29" s="33">
        <f>J29/K29*100</f>
        <v>0</v>
      </c>
      <c r="BV29" s="33" t="str">
        <f>L29/J29*100</f>
        <v>0</v>
      </c>
      <c r="BW29" s="32"/>
      <c r="BX29" s="9"/>
    </row>
    <row r="30" spans="1:80" hidden="true" s="10" customFormat="1">
      <c r="A30" s="5">
        <v>3</v>
      </c>
      <c r="B30" s="5"/>
      <c r="C30" s="6" t="s">
        <v>26</v>
      </c>
      <c r="D30" s="7" t="s">
        <v>13</v>
      </c>
      <c r="E30" s="8">
        <f>E31+E32+E33</f>
        <v>374.06659741149</v>
      </c>
      <c r="F30" s="8">
        <f>F31+F32+F33</f>
        <v>674512.85249735</v>
      </c>
      <c r="G30" s="8">
        <f>G31+G32+G33</f>
        <v>246878.93043957</v>
      </c>
      <c r="H30" s="8">
        <f>H31+H32+H33</f>
        <v>582937.06174577</v>
      </c>
      <c r="I30" s="26">
        <f>I31+I32+I33</f>
        <v>561.113</v>
      </c>
      <c r="J30" s="26">
        <f>J31+J32+J33</f>
        <v>0</v>
      </c>
      <c r="K30" s="33">
        <f>K31+K32+K33</f>
        <v>670.524</v>
      </c>
      <c r="L30" s="34">
        <f>L31+L32+L33</f>
        <v>720.295</v>
      </c>
      <c r="M30" s="42">
        <f>M31+M32+M33</f>
        <v>822.535</v>
      </c>
      <c r="N30" s="42">
        <f>N31+N32+N33</f>
        <v>907.877</v>
      </c>
      <c r="O30" s="42">
        <f>O31+O32+O33</f>
        <v>1032.269</v>
      </c>
      <c r="P30" s="42">
        <f>P31+P32+P33</f>
        <v>1183.002</v>
      </c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 t="str">
        <f>(AU30/AP30)^(1/5)*100</f>
        <v>0</v>
      </c>
      <c r="BC30" s="42" t="str">
        <f>(BA30/AU30)^(1/5)*100</f>
        <v>0</v>
      </c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 t="str">
        <f>(BI30/BD30)^(1/5)*100</f>
        <v>0</v>
      </c>
      <c r="BQ30" s="42" t="str">
        <f>(BO30/BI30)^(1/5)*100</f>
        <v>0</v>
      </c>
      <c r="BR30" s="42">
        <f>(J30/E30)^(1/5)*100</f>
        <v>0</v>
      </c>
      <c r="BS30" s="42" t="str">
        <f>(P30/J30)/(1/5)*100</f>
        <v>0</v>
      </c>
      <c r="BT30" s="33">
        <f>J30/I30*100</f>
        <v>0</v>
      </c>
      <c r="BU30" s="33">
        <f>J30/K30*100</f>
        <v>0</v>
      </c>
      <c r="BV30" s="33" t="str">
        <f>L30/J30*100</f>
        <v>0</v>
      </c>
      <c r="BW30" s="32"/>
      <c r="BX30" s="9"/>
    </row>
    <row r="31" spans="1:80" hidden="true" s="10" customFormat="1">
      <c r="A31" s="5"/>
      <c r="B31" s="5"/>
      <c r="C31" s="11" t="s">
        <v>14</v>
      </c>
      <c r="D31" s="7" t="s">
        <v>13</v>
      </c>
      <c r="E31" s="8">
        <f>E19*0.6</f>
        <v>7.6490874114938</v>
      </c>
      <c r="F31" s="8">
        <f>F19*0.6</f>
        <v>674048.29949735</v>
      </c>
      <c r="G31" s="8">
        <f>G19*0.6</f>
        <v>246373.69301957</v>
      </c>
      <c r="H31" s="8">
        <f>H19*0.6</f>
        <v>582387.45074577</v>
      </c>
      <c r="I31" s="26">
        <f>I19*0.6</f>
        <v>0</v>
      </c>
      <c r="J31" s="26">
        <f>J19*0.6</f>
        <v>0</v>
      </c>
      <c r="K31" s="33">
        <f>K19*0.6</f>
        <v>0</v>
      </c>
      <c r="L31" s="34">
        <f>L19*0.6</f>
        <v>0</v>
      </c>
      <c r="M31" s="42">
        <f>M19*0.6</f>
        <v>0</v>
      </c>
      <c r="N31" s="42">
        <f>N19*0.6</f>
        <v>0</v>
      </c>
      <c r="O31" s="42">
        <f>O19*0.6</f>
        <v>0</v>
      </c>
      <c r="P31" s="42">
        <f>P19*0.6</f>
        <v>0</v>
      </c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 t="str">
        <f>(AU31/AP31)^(1/5)*100</f>
        <v>0</v>
      </c>
      <c r="BC31" s="42" t="str">
        <f>(BA31/AU31)^(1/5)*100</f>
        <v>0</v>
      </c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 t="str">
        <f>(BI31/BD31)^(1/5)*100</f>
        <v>0</v>
      </c>
      <c r="BQ31" s="42" t="str">
        <f>(BO31/BI31)^(1/5)*100</f>
        <v>0</v>
      </c>
      <c r="BR31" s="42">
        <f>(J31/E31)^(1/5)*100</f>
        <v>0</v>
      </c>
      <c r="BS31" s="42" t="str">
        <f>(P31/J31)/(1/5)*100</f>
        <v>0</v>
      </c>
      <c r="BT31" s="33" t="str">
        <f>J31/I31*100</f>
        <v>0</v>
      </c>
      <c r="BU31" s="33" t="str">
        <f>J31/K31*100</f>
        <v>0</v>
      </c>
      <c r="BV31" s="33" t="str">
        <f>L31/J31*100</f>
        <v>0</v>
      </c>
      <c r="BW31" s="32"/>
      <c r="BX31" s="9"/>
    </row>
    <row r="32" spans="1:80" hidden="true" s="10" customFormat="1">
      <c r="A32" s="5"/>
      <c r="B32" s="5"/>
      <c r="C32" s="11" t="s">
        <v>21</v>
      </c>
      <c r="D32" s="7" t="s">
        <v>13</v>
      </c>
      <c r="E32" s="8">
        <f>E26*0.33</f>
        <v>0</v>
      </c>
      <c r="F32" s="8">
        <f>F26*0.33</f>
        <v>0</v>
      </c>
      <c r="G32" s="8">
        <f>G26*0.33</f>
        <v>0</v>
      </c>
      <c r="H32" s="8">
        <f>H26*0.33</f>
        <v>0</v>
      </c>
      <c r="I32" s="26">
        <f>I26*0.33</f>
        <v>0</v>
      </c>
      <c r="J32" s="26">
        <f>J26*0.33</f>
        <v>0</v>
      </c>
      <c r="K32" s="33">
        <f>K26*0.33</f>
        <v>0</v>
      </c>
      <c r="L32" s="34">
        <f>L26*0.33</f>
        <v>0</v>
      </c>
      <c r="M32" s="42">
        <f>M26*0.33</f>
        <v>0</v>
      </c>
      <c r="N32" s="42">
        <f>N26*0.33</f>
        <v>0</v>
      </c>
      <c r="O32" s="42">
        <f>O26*0.33</f>
        <v>0</v>
      </c>
      <c r="P32" s="42">
        <f>P26*0.33</f>
        <v>0</v>
      </c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 t="str">
        <f>(AU32/AP32)^(1/5)*100</f>
        <v>0</v>
      </c>
      <c r="BC32" s="42" t="str">
        <f>(BA32/AU32)^(1/5)*100</f>
        <v>0</v>
      </c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 t="str">
        <f>(BI32/BD32)^(1/5)*100</f>
        <v>0</v>
      </c>
      <c r="BQ32" s="42" t="str">
        <f>(BO32/BI32)^(1/5)*100</f>
        <v>0</v>
      </c>
      <c r="BR32" s="42" t="str">
        <f>(J32/E32)^(1/5)*100</f>
        <v>0</v>
      </c>
      <c r="BS32" s="42" t="str">
        <f>(P32/J32)/(1/5)*100</f>
        <v>0</v>
      </c>
      <c r="BT32" s="33" t="str">
        <f>J32/I32*100</f>
        <v>0</v>
      </c>
      <c r="BU32" s="33" t="str">
        <f>J32/K32*100</f>
        <v>0</v>
      </c>
      <c r="BV32" s="33" t="str">
        <f>L32/J32*100</f>
        <v>0</v>
      </c>
      <c r="BW32" s="32"/>
      <c r="BX32" s="9"/>
    </row>
    <row r="33" spans="1:80" hidden="true" s="10" customFormat="1">
      <c r="A33" s="5"/>
      <c r="B33" s="5"/>
      <c r="C33" s="11" t="s">
        <v>24</v>
      </c>
      <c r="D33" s="7" t="s">
        <v>13</v>
      </c>
      <c r="E33" s="8">
        <f>E29*0.71</f>
        <v>366.41751</v>
      </c>
      <c r="F33" s="8">
        <f>F29*0.71</f>
        <v>464.553</v>
      </c>
      <c r="G33" s="8">
        <f>G29*0.71</f>
        <v>505.23742</v>
      </c>
      <c r="H33" s="8">
        <f>H29*0.71</f>
        <v>549.611</v>
      </c>
      <c r="I33" s="26">
        <f>I29*0.71</f>
        <v>561.113</v>
      </c>
      <c r="J33" s="26">
        <f>J29*0.71</f>
        <v>0</v>
      </c>
      <c r="K33" s="33">
        <f>K29*0.71</f>
        <v>670.524</v>
      </c>
      <c r="L33" s="34">
        <f>L29*0.71</f>
        <v>720.295</v>
      </c>
      <c r="M33" s="42">
        <f>M29*0.71</f>
        <v>822.535</v>
      </c>
      <c r="N33" s="42">
        <f>N29*0.71</f>
        <v>907.877</v>
      </c>
      <c r="O33" s="42">
        <f>O29*0.71</f>
        <v>1032.269</v>
      </c>
      <c r="P33" s="42">
        <f>P29*0.71</f>
        <v>1183.002</v>
      </c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 t="str">
        <f>(AU33/AP33)^(1/5)*100</f>
        <v>0</v>
      </c>
      <c r="BC33" s="42" t="str">
        <f>(BA33/AU33)^(1/5)*100</f>
        <v>0</v>
      </c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 t="str">
        <f>(BI33/BD33)^(1/5)*100</f>
        <v>0</v>
      </c>
      <c r="BQ33" s="42" t="str">
        <f>(BO33/BI33)^(1/5)*100</f>
        <v>0</v>
      </c>
      <c r="BR33" s="42">
        <f>(J33/E33)^(1/5)*100</f>
        <v>0</v>
      </c>
      <c r="BS33" s="42" t="str">
        <f>(P33/J33)/(1/5)*100</f>
        <v>0</v>
      </c>
      <c r="BT33" s="33">
        <f>J33/I33*100</f>
        <v>0</v>
      </c>
      <c r="BU33" s="33">
        <f>J33/K33*100</f>
        <v>0</v>
      </c>
      <c r="BV33" s="33" t="str">
        <f>L33/J33*100</f>
        <v>0</v>
      </c>
      <c r="BW33" s="32"/>
      <c r="BX33" s="9"/>
    </row>
    <row r="34" spans="1:80" hidden="true" s="10" customFormat="1">
      <c r="A34" s="5">
        <v>4</v>
      </c>
      <c r="B34" s="5"/>
      <c r="C34" s="6" t="s">
        <v>27</v>
      </c>
      <c r="D34" s="7" t="s">
        <v>28</v>
      </c>
      <c r="E34" s="8">
        <f>E35+E36+E37</f>
        <v>100</v>
      </c>
      <c r="F34" s="8">
        <f>F35+F36+F37</f>
        <v>100</v>
      </c>
      <c r="G34" s="8">
        <f>G35+G36+G37</f>
        <v>100</v>
      </c>
      <c r="H34" s="8">
        <f>H35+H36+H37</f>
        <v>100</v>
      </c>
      <c r="I34" s="26">
        <f>I35+I36+I37</f>
        <v>100</v>
      </c>
      <c r="J34" s="26" t="str">
        <f>J35+J36+J37</f>
        <v>0</v>
      </c>
      <c r="K34" s="33">
        <f>K35+K36+K37</f>
        <v>100</v>
      </c>
      <c r="L34" s="34">
        <f>L35+L36+L37</f>
        <v>100</v>
      </c>
      <c r="M34" s="42">
        <f>M35+M36+M37</f>
        <v>100</v>
      </c>
      <c r="N34" s="42">
        <f>N35+N36+N37</f>
        <v>100</v>
      </c>
      <c r="O34" s="42">
        <f>O35+O36+O37</f>
        <v>100</v>
      </c>
      <c r="P34" s="42">
        <f>P35+P36+P37</f>
        <v>100</v>
      </c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 t="str">
        <f>(AU34/AP34)^(1/5)*100</f>
        <v>0</v>
      </c>
      <c r="BC34" s="42" t="str">
        <f>(BA34/AU34)^(1/5)*100</f>
        <v>0</v>
      </c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 t="str">
        <f>(BI34/BD34)^(1/5)*100</f>
        <v>0</v>
      </c>
      <c r="BQ34" s="42" t="str">
        <f>(BO34/BI34)^(1/5)*100</f>
        <v>0</v>
      </c>
      <c r="BR34" s="42" t="str">
        <f>(J34/E34)^(1/5)*100</f>
        <v>0</v>
      </c>
      <c r="BS34" s="42" t="str">
        <f>(P34/J34)/(1/5)*100</f>
        <v>0</v>
      </c>
      <c r="BT34" s="33" t="str">
        <f>J34/I34*100</f>
        <v>0</v>
      </c>
      <c r="BU34" s="33" t="str">
        <f>J34/K34*100</f>
        <v>0</v>
      </c>
      <c r="BV34" s="33" t="str">
        <f>L34/J34*100</f>
        <v>0</v>
      </c>
      <c r="BW34" s="32"/>
      <c r="BX34" s="9"/>
    </row>
    <row r="35" spans="1:80" hidden="true" s="10" customFormat="1">
      <c r="A35" s="5"/>
      <c r="B35" s="5"/>
      <c r="C35" s="11" t="s">
        <v>14</v>
      </c>
      <c r="D35" s="7" t="s">
        <v>28</v>
      </c>
      <c r="E35" s="8">
        <f>E31/E30*100</f>
        <v>2.044846416233</v>
      </c>
      <c r="F35" s="8">
        <f>F31/F30*100</f>
        <v>99.931127628142</v>
      </c>
      <c r="G35" s="8">
        <f>G31/G30*100</f>
        <v>99.795350126031</v>
      </c>
      <c r="H35" s="8">
        <f>H31/H30*100</f>
        <v>99.905716922792</v>
      </c>
      <c r="I35" s="26">
        <f>I31/I30*100</f>
        <v>0</v>
      </c>
      <c r="J35" s="26" t="str">
        <f>J31/J30*100</f>
        <v>0</v>
      </c>
      <c r="K35" s="33">
        <f>K31/K30*100</f>
        <v>0</v>
      </c>
      <c r="L35" s="34">
        <f>L31/L30*100</f>
        <v>0</v>
      </c>
      <c r="M35" s="42">
        <f>M31/M30*100</f>
        <v>0</v>
      </c>
      <c r="N35" s="42">
        <f>N31/N30*100</f>
        <v>0</v>
      </c>
      <c r="O35" s="42">
        <f>O31/O30*100</f>
        <v>0</v>
      </c>
      <c r="P35" s="42">
        <f>P31/P30*100</f>
        <v>0</v>
      </c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 t="str">
        <f>(AU35/AP35)^(1/5)*100</f>
        <v>0</v>
      </c>
      <c r="BC35" s="42" t="str">
        <f>(BA35/AU35)^(1/5)*100</f>
        <v>0</v>
      </c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 t="str">
        <f>(BI35/BD35)^(1/5)*100</f>
        <v>0</v>
      </c>
      <c r="BQ35" s="42" t="str">
        <f>(BO35/BI35)^(1/5)*100</f>
        <v>0</v>
      </c>
      <c r="BR35" s="42" t="str">
        <f>(J35/E35)^(1/5)*100</f>
        <v>0</v>
      </c>
      <c r="BS35" s="42" t="str">
        <f>(P35/J35)/(1/5)*100</f>
        <v>0</v>
      </c>
      <c r="BT35" s="33" t="str">
        <f>J35/I35*100</f>
        <v>0</v>
      </c>
      <c r="BU35" s="33" t="str">
        <f>J35/K35*100</f>
        <v>0</v>
      </c>
      <c r="BV35" s="33" t="str">
        <f>L35/J35*100</f>
        <v>0</v>
      </c>
      <c r="BW35" s="32"/>
      <c r="BX35" s="9"/>
    </row>
    <row r="36" spans="1:80" hidden="true" s="10" customFormat="1">
      <c r="A36" s="5"/>
      <c r="B36" s="5"/>
      <c r="C36" s="11" t="s">
        <v>21</v>
      </c>
      <c r="D36" s="7" t="s">
        <v>28</v>
      </c>
      <c r="E36" s="8">
        <f>E32/E30*100</f>
        <v>0</v>
      </c>
      <c r="F36" s="8">
        <f>F32/F30*100</f>
        <v>0</v>
      </c>
      <c r="G36" s="8">
        <f>G32/G30*100</f>
        <v>0</v>
      </c>
      <c r="H36" s="8">
        <f>H32/H30*100</f>
        <v>0</v>
      </c>
      <c r="I36" s="26">
        <f>I32/I30*100</f>
        <v>0</v>
      </c>
      <c r="J36" s="26" t="str">
        <f>J32/J30*100</f>
        <v>0</v>
      </c>
      <c r="K36" s="33">
        <f>K32/K30*100</f>
        <v>0</v>
      </c>
      <c r="L36" s="34">
        <f>L32/L30*100</f>
        <v>0</v>
      </c>
      <c r="M36" s="42">
        <f>M32/M30*100</f>
        <v>0</v>
      </c>
      <c r="N36" s="42">
        <f>N32/N30*100</f>
        <v>0</v>
      </c>
      <c r="O36" s="42">
        <f>O32/O30*100</f>
        <v>0</v>
      </c>
      <c r="P36" s="42">
        <f>P32/P30*100</f>
        <v>0</v>
      </c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 t="str">
        <f>(AU36/AP36)^(1/5)*100</f>
        <v>0</v>
      </c>
      <c r="BC36" s="42" t="str">
        <f>(BA36/AU36)^(1/5)*100</f>
        <v>0</v>
      </c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 t="str">
        <f>(BI36/BD36)^(1/5)*100</f>
        <v>0</v>
      </c>
      <c r="BQ36" s="42" t="str">
        <f>(BO36/BI36)^(1/5)*100</f>
        <v>0</v>
      </c>
      <c r="BR36" s="42" t="str">
        <f>(J36/E36)^(1/5)*100</f>
        <v>0</v>
      </c>
      <c r="BS36" s="42" t="str">
        <f>(P36/J36)/(1/5)*100</f>
        <v>0</v>
      </c>
      <c r="BT36" s="33" t="str">
        <f>J36/I36*100</f>
        <v>0</v>
      </c>
      <c r="BU36" s="33" t="str">
        <f>J36/K36*100</f>
        <v>0</v>
      </c>
      <c r="BV36" s="33" t="str">
        <f>L36/J36*100</f>
        <v>0</v>
      </c>
      <c r="BW36" s="32"/>
      <c r="BX36" s="9"/>
    </row>
    <row r="37" spans="1:80" hidden="true" s="10" customFormat="1">
      <c r="A37" s="5"/>
      <c r="B37" s="5"/>
      <c r="C37" s="11" t="s">
        <v>24</v>
      </c>
      <c r="D37" s="7" t="s">
        <v>28</v>
      </c>
      <c r="E37" s="8">
        <f>E33/E30*100</f>
        <v>97.955153583767</v>
      </c>
      <c r="F37" s="8">
        <f>F33/F30*100</f>
        <v>0.068872371857707</v>
      </c>
      <c r="G37" s="8">
        <f>G33/G30*100</f>
        <v>0.20464987396876</v>
      </c>
      <c r="H37" s="8">
        <f>H33/H30*100</f>
        <v>0.094283077208032</v>
      </c>
      <c r="I37" s="26">
        <f>I33/I30*100</f>
        <v>100</v>
      </c>
      <c r="J37" s="26" t="str">
        <f>J33/J30*100</f>
        <v>0</v>
      </c>
      <c r="K37" s="33">
        <f>K33/K30*100</f>
        <v>100</v>
      </c>
      <c r="L37" s="34">
        <f>L33/L30*100</f>
        <v>100</v>
      </c>
      <c r="M37" s="42">
        <f>M33/M30*100</f>
        <v>100</v>
      </c>
      <c r="N37" s="42">
        <f>N33/N30*100</f>
        <v>100</v>
      </c>
      <c r="O37" s="42">
        <f>O33/O30*100</f>
        <v>100</v>
      </c>
      <c r="P37" s="42">
        <f>P33/P30*100</f>
        <v>100</v>
      </c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 t="str">
        <f>(AU37/AP37)^(1/5)*100</f>
        <v>0</v>
      </c>
      <c r="BC37" s="42" t="str">
        <f>(BA37/AU37)^(1/5)*100</f>
        <v>0</v>
      </c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 t="str">
        <f>(BI37/BD37)^(1/5)*100</f>
        <v>0</v>
      </c>
      <c r="BQ37" s="42" t="str">
        <f>(BO37/BI37)^(1/5)*100</f>
        <v>0</v>
      </c>
      <c r="BR37" s="42" t="str">
        <f>(J37/E37)^(1/5)*100</f>
        <v>0</v>
      </c>
      <c r="BS37" s="42" t="str">
        <f>(P37/J37)/(1/5)*100</f>
        <v>0</v>
      </c>
      <c r="BT37" s="33" t="str">
        <f>J37/I37*100</f>
        <v>0</v>
      </c>
      <c r="BU37" s="33" t="str">
        <f>J37/K37*100</f>
        <v>0</v>
      </c>
      <c r="BV37" s="33" t="str">
        <f>L37/J37*100</f>
        <v>0</v>
      </c>
      <c r="BW37" s="32"/>
      <c r="BX37" s="9"/>
    </row>
    <row r="38" spans="1:80" hidden="true" s="10" customFormat="1">
      <c r="A38" s="5">
        <v>5</v>
      </c>
      <c r="B38" s="5"/>
      <c r="C38" s="6" t="s">
        <v>29</v>
      </c>
      <c r="D38" s="7" t="s">
        <v>30</v>
      </c>
      <c r="E38" s="8" t="str">
        <f>E30/E39*1000</f>
        <v>0</v>
      </c>
      <c r="F38" s="8" t="str">
        <f>F30/F39*1000</f>
        <v>0</v>
      </c>
      <c r="G38" s="8" t="str">
        <f>G30/G39*1000</f>
        <v>0</v>
      </c>
      <c r="H38" s="8" t="str">
        <f>H30/H39*1000</f>
        <v>0</v>
      </c>
      <c r="I38" s="8" t="str">
        <f>I30/I39*1000</f>
        <v>0</v>
      </c>
      <c r="J38" s="8" t="str">
        <f>J30/J39*1000</f>
        <v>0</v>
      </c>
      <c r="K38" s="32" t="str">
        <f>K30/K39*1000</f>
        <v>0</v>
      </c>
      <c r="L38" s="37" t="str">
        <f>L30/L39*1000</f>
        <v>0</v>
      </c>
      <c r="M38" s="56" t="str">
        <f>M30/M39*1000</f>
        <v>0</v>
      </c>
      <c r="N38" s="56" t="str">
        <f>N30/N39*1000</f>
        <v>0</v>
      </c>
      <c r="O38" s="56" t="str">
        <f>O30/O39*1000</f>
        <v>0</v>
      </c>
      <c r="P38" s="56" t="str">
        <f>P30/P39*1000</f>
        <v>0</v>
      </c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 t="str">
        <f>(AU38/AP38)^(1/5)*100</f>
        <v>0</v>
      </c>
      <c r="BC38" s="42" t="str">
        <f>(BA38/AU38)^(1/5)*100</f>
        <v>0</v>
      </c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 t="str">
        <f>(BI38/BD38)^(1/5)*100</f>
        <v>0</v>
      </c>
      <c r="BQ38" s="42" t="str">
        <f>(BO38/BI38)^(1/5)*100</f>
        <v>0</v>
      </c>
      <c r="BR38" s="42" t="str">
        <f>(J38/E38)^(1/5)*100</f>
        <v>0</v>
      </c>
      <c r="BS38" s="42" t="str">
        <f>(P38/J38)/(1/5)*100</f>
        <v>0</v>
      </c>
      <c r="BT38" s="33" t="str">
        <f>J38/I38*100</f>
        <v>0</v>
      </c>
      <c r="BU38" s="33" t="str">
        <f>J38/K38*100</f>
        <v>0</v>
      </c>
      <c r="BV38" s="33" t="str">
        <f>L38/J38*100</f>
        <v>0</v>
      </c>
      <c r="BW38" s="32"/>
      <c r="BX38" s="9"/>
    </row>
    <row r="39" spans="1:80" hidden="true" s="10" customFormat="1">
      <c r="A39" s="5">
        <v>6</v>
      </c>
      <c r="B39" s="5"/>
      <c r="C39" s="6" t="s">
        <v>31</v>
      </c>
      <c r="D39" s="7" t="s">
        <v>32</v>
      </c>
      <c r="E39" s="8">
        <f>Q212</f>
        <v/>
      </c>
      <c r="F39" s="8">
        <f>R212</f>
        <v/>
      </c>
      <c r="G39" s="8">
        <f>S212</f>
        <v/>
      </c>
      <c r="H39" s="8">
        <f>T212</f>
        <v/>
      </c>
      <c r="I39" s="8">
        <f>U212</f>
        <v/>
      </c>
      <c r="J39" s="8">
        <f>V212</f>
        <v/>
      </c>
      <c r="K39" s="32">
        <f>W212</f>
        <v/>
      </c>
      <c r="L39" s="37">
        <f>X212</f>
        <v/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 t="str">
        <f>(AU39/AP39)^(1/5)*100</f>
        <v>0</v>
      </c>
      <c r="BC39" s="42" t="str">
        <f>(BA39/AU39)^(1/5)*100</f>
        <v>0</v>
      </c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 t="str">
        <f>(BI39/BD39)^(1/5)*100</f>
        <v>0</v>
      </c>
      <c r="BQ39" s="42" t="str">
        <f>(BO39/BI39)^(1/5)*100</f>
        <v>0</v>
      </c>
      <c r="BR39" s="42" t="str">
        <f>(J39/E39)^(1/5)*100</f>
        <v>0</v>
      </c>
      <c r="BS39" s="42" t="str">
        <f>(P39/J39)/(1/5)*100</f>
        <v>0</v>
      </c>
      <c r="BT39" s="33" t="str">
        <f>J39/I39*100</f>
        <v>0</v>
      </c>
      <c r="BU39" s="33" t="str">
        <f>J39/K39*100</f>
        <v>0</v>
      </c>
      <c r="BV39" s="33" t="str">
        <f>L39/J39*100</f>
        <v>0</v>
      </c>
      <c r="BW39" s="32"/>
      <c r="BX39" s="9"/>
    </row>
    <row r="40" spans="1:80" hidden="true" s="10" customFormat="1">
      <c r="A40" s="5">
        <v>7</v>
      </c>
      <c r="B40" s="5"/>
      <c r="C40" s="6" t="s">
        <v>33</v>
      </c>
      <c r="D40" s="7" t="s">
        <v>34</v>
      </c>
      <c r="E40" s="8"/>
      <c r="F40" s="8"/>
      <c r="G40" s="8"/>
      <c r="H40" s="8"/>
      <c r="I40" s="26">
        <f>I36/I33*100</f>
        <v>0</v>
      </c>
      <c r="J40" s="26" t="str">
        <f>J36/J33*100</f>
        <v>0</v>
      </c>
      <c r="K40" s="33">
        <f>K36/K33*100</f>
        <v>0</v>
      </c>
      <c r="L40" s="34">
        <f>L36/L33*100</f>
        <v>0</v>
      </c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 t="str">
        <f>(AU40/AP40)^(1/5)*100</f>
        <v>0</v>
      </c>
      <c r="BC40" s="42" t="str">
        <f>(BA40/AU40)^(1/5)*100</f>
        <v>0</v>
      </c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 t="str">
        <f>(BI40/BD40)^(1/5)*100</f>
        <v>0</v>
      </c>
      <c r="BQ40" s="42" t="str">
        <f>(BO40/BI40)^(1/5)*100</f>
        <v>0</v>
      </c>
      <c r="BR40" s="42" t="str">
        <f>(J40/E40)^(1/5)*100</f>
        <v>0</v>
      </c>
      <c r="BS40" s="42" t="str">
        <f>(P40/J40)/(1/5)*100</f>
        <v>0</v>
      </c>
      <c r="BT40" s="33" t="str">
        <f>J40/I40*100</f>
        <v>0</v>
      </c>
      <c r="BU40" s="33" t="str">
        <f>J40/K40*100</f>
        <v>0</v>
      </c>
      <c r="BV40" s="33" t="str">
        <f>L40/J40*100</f>
        <v>0</v>
      </c>
      <c r="BW40" s="32"/>
      <c r="BX40" s="9"/>
    </row>
    <row r="41" spans="1:80" customHeight="1" ht="32.25" hidden="true" s="17" customFormat="1">
      <c r="A41" s="22">
        <v>8</v>
      </c>
      <c r="B41" s="22"/>
      <c r="C41" s="23" t="s">
        <v>35</v>
      </c>
      <c r="D41" s="24" t="s">
        <v>13</v>
      </c>
      <c r="E41" s="25"/>
      <c r="F41" s="25"/>
      <c r="G41" s="25"/>
      <c r="H41" s="25"/>
      <c r="I41" s="28">
        <f>I37/I34*100</f>
        <v>100</v>
      </c>
      <c r="J41" s="28" t="str">
        <f>J37/J34*100</f>
        <v>0</v>
      </c>
      <c r="K41" s="57">
        <f>K37/K34*100</f>
        <v>100</v>
      </c>
      <c r="L41" s="41">
        <f>L37/L34*100</f>
        <v>100</v>
      </c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42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 t="str">
        <f>(AU41/AP41)^(1/5)*100</f>
        <v>0</v>
      </c>
      <c r="BC41" s="70" t="str">
        <f>(BA41/AU41)^(1/5)*100</f>
        <v>0</v>
      </c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 t="str">
        <f>(BI41/BD41)^(1/5)*100</f>
        <v>0</v>
      </c>
      <c r="BQ41" s="70" t="str">
        <f>(BO41/BI41)^(1/5)*100</f>
        <v>0</v>
      </c>
      <c r="BR41" s="71" t="str">
        <f>(J41/E41)^(1/5)*100</f>
        <v>0</v>
      </c>
      <c r="BS41" s="71" t="str">
        <f>(P41/J41)/(1/5)*100</f>
        <v>0</v>
      </c>
      <c r="BT41" s="72" t="str">
        <f>J41/I41*100</f>
        <v>0</v>
      </c>
      <c r="BU41" s="72" t="str">
        <f>J41/K41*100</f>
        <v>0</v>
      </c>
      <c r="BV41" s="72" t="str">
        <f>L41/J41*100</f>
        <v>0</v>
      </c>
      <c r="BW41" s="73"/>
      <c r="BX41" s="16"/>
    </row>
    <row r="42" spans="1:80" hidden="true" s="36" customFormat="1">
      <c r="A42" s="29">
        <v>9</v>
      </c>
      <c r="B42" s="29"/>
      <c r="C42" s="30" t="s">
        <v>36</v>
      </c>
      <c r="D42" s="31" t="s">
        <v>37</v>
      </c>
      <c r="E42" s="32"/>
      <c r="F42" s="32"/>
      <c r="G42" s="32"/>
      <c r="H42" s="32"/>
      <c r="I42" s="33" t="str">
        <f>I38/I35*100</f>
        <v>0</v>
      </c>
      <c r="J42" s="33" t="str">
        <f>J38/J35*100</f>
        <v>0</v>
      </c>
      <c r="K42" s="33" t="str">
        <f>K38/K35*100</f>
        <v>0</v>
      </c>
      <c r="L42" s="33" t="str">
        <f>L38/L35*100</f>
        <v>0</v>
      </c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 t="str">
        <f>(AU42/AP42)^(1/5)*100</f>
        <v>0</v>
      </c>
      <c r="BC42" s="42" t="str">
        <f>(BA42/AU42)^(1/5)*100</f>
        <v>0</v>
      </c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 t="str">
        <f>(BI42/BD42)^(1/5)*100</f>
        <v>0</v>
      </c>
      <c r="BQ42" s="42" t="str">
        <f>(BO42/BI42)^(1/5)*100</f>
        <v>0</v>
      </c>
      <c r="BR42" s="42" t="str">
        <f>(J42/E42)^(1/5)*100</f>
        <v>0</v>
      </c>
      <c r="BS42" s="42" t="str">
        <f>(P42/J42)/(1/5)*100</f>
        <v>0</v>
      </c>
      <c r="BT42" s="33" t="str">
        <f>J42/I42*100</f>
        <v>0</v>
      </c>
      <c r="BU42" s="33" t="str">
        <f>J42/K42*100</f>
        <v>0</v>
      </c>
      <c r="BV42" s="33" t="str">
        <f>L42/J42*100</f>
        <v>0</v>
      </c>
      <c r="BW42" s="32"/>
      <c r="BX42" s="35"/>
    </row>
    <row r="43" spans="1:80" s="43" customFormat="1">
      <c r="A43" s="58"/>
      <c r="B43" s="58"/>
      <c r="C43" s="59" t="s">
        <v>38</v>
      </c>
      <c r="D43" s="58"/>
      <c r="E43" s="56"/>
      <c r="F43" s="56"/>
      <c r="G43" s="56"/>
      <c r="H43" s="56"/>
      <c r="I43" s="56" t="str">
        <f>I39/I36*100</f>
        <v>0</v>
      </c>
      <c r="J43" s="56" t="str">
        <f>J39/J36*100</f>
        <v>0</v>
      </c>
      <c r="K43" s="56" t="str">
        <f>K39/K36*100</f>
        <v>0</v>
      </c>
      <c r="L43" s="66" t="str">
        <f>L39/L36*100</f>
        <v>0</v>
      </c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>
        <f>AP44+AP107+AP136</f>
        <v>183.24537464911</v>
      </c>
      <c r="AQ43" s="56">
        <f>AQ44+AQ107+AQ136</f>
        <v>195.41063525635</v>
      </c>
      <c r="AR43" s="56">
        <f>AR44+AR107+AR136</f>
        <v>145.10608887132</v>
      </c>
      <c r="AS43" s="56">
        <f>AS44+AS107+AS136</f>
        <v>193.6303288245</v>
      </c>
      <c r="AT43" s="56">
        <f>AT44+AT107+AT136</f>
        <v>408.48874082861</v>
      </c>
      <c r="AU43" s="56">
        <f>AU44+AU107+AU136</f>
        <v>320.13517825981</v>
      </c>
      <c r="AV43" s="56">
        <f>AV44+AV107+AV136</f>
        <v>276.028455357</v>
      </c>
      <c r="AW43" s="56">
        <f>AW44+AW107+AW136</f>
        <v>286.0471226276</v>
      </c>
      <c r="AX43" s="56">
        <f>AX44+AX107+AX136</f>
        <v>356.95917235172</v>
      </c>
      <c r="AY43" s="56">
        <f>AY44+AY107+AY136</f>
        <v>381.26314146167</v>
      </c>
      <c r="AZ43" s="56">
        <f>AZ44+AZ107+AZ136</f>
        <v>407.74659167725</v>
      </c>
      <c r="BA43" s="56">
        <f>BA44+BA107+BA136</f>
        <v>389.05679203942</v>
      </c>
      <c r="BB43" s="56" t="str">
        <f>BB44+BB107+BB136</f>
        <v>0</v>
      </c>
      <c r="BC43" s="56">
        <f>BC44+BC107+BC136</f>
        <v>293.50293309175</v>
      </c>
      <c r="BD43" s="56">
        <f>BD44+BD107+BD136</f>
        <v>12.748479019156</v>
      </c>
      <c r="BE43" s="56">
        <f>BE44+BE107+BE136</f>
        <v>1123413.8324956</v>
      </c>
      <c r="BF43" s="56">
        <f>BF44+BF107+BF136</f>
        <v>410622.82169929</v>
      </c>
      <c r="BG43" s="56">
        <f>BG44+BG107+BG136</f>
        <v>970645.75124295</v>
      </c>
      <c r="BH43" s="56">
        <f>BH44+BH107+BH136</f>
        <v>0</v>
      </c>
      <c r="BI43" s="56">
        <f>BI44+BI107+BI136</f>
        <v>0</v>
      </c>
      <c r="BJ43" s="56">
        <f>BJ44+BJ107+BJ136</f>
        <v>0</v>
      </c>
      <c r="BK43" s="56">
        <f>BK44+BK107+BK136</f>
        <v>0</v>
      </c>
      <c r="BL43" s="56">
        <f>BL44+BL107+BL136</f>
        <v>0</v>
      </c>
      <c r="BM43" s="56">
        <f>BM44+BM107+BM136</f>
        <v>0</v>
      </c>
      <c r="BN43" s="56">
        <f>BN44+BN107+BN136</f>
        <v>0</v>
      </c>
      <c r="BO43" s="56">
        <f>BO44+BO107+BO136</f>
        <v>0</v>
      </c>
      <c r="BP43" s="56" t="str">
        <f>BP44+BP107+BP136</f>
        <v>0</v>
      </c>
      <c r="BQ43" s="56" t="str">
        <f>BQ44+BQ107+BQ136</f>
        <v>0</v>
      </c>
      <c r="BR43" s="56" t="str">
        <f>BR44+BR107+BR136</f>
        <v>0</v>
      </c>
      <c r="BS43" s="56" t="str">
        <f>BS44+BS107+BS136</f>
        <v>0</v>
      </c>
      <c r="BT43" s="56">
        <f>BT44+BT107+BT136</f>
        <v>0</v>
      </c>
      <c r="BU43" s="56">
        <f>BU44+BU107+BU136</f>
        <v>0</v>
      </c>
      <c r="BV43" s="56">
        <f>BV44+BV107+BV136</f>
        <v>0</v>
      </c>
      <c r="BW43" s="56"/>
      <c r="BX43" s="56">
        <f>BX44+BX107+BX136</f>
        <v>0</v>
      </c>
    </row>
    <row r="44" spans="1:80" s="43" customFormat="1">
      <c r="A44" s="58" t="s">
        <v>39</v>
      </c>
      <c r="B44" s="58"/>
      <c r="C44" s="59" t="s">
        <v>40</v>
      </c>
      <c r="D44" s="58"/>
      <c r="E44" s="56">
        <f>E45+E75+E91</f>
        <v>0</v>
      </c>
      <c r="F44" s="56"/>
      <c r="G44" s="56"/>
      <c r="H44" s="56"/>
      <c r="I44" s="56">
        <f>I40/I37*100</f>
        <v>0</v>
      </c>
      <c r="J44" s="56" t="str">
        <f>J40/J37*100</f>
        <v>0</v>
      </c>
      <c r="K44" s="56">
        <f>K40/K37*100</f>
        <v>0</v>
      </c>
      <c r="L44" s="66">
        <f>L40/L37*100</f>
        <v>0</v>
      </c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>
        <f>AP45+AP75+AP91</f>
        <v>183.23365464911</v>
      </c>
      <c r="AQ44" s="56">
        <f>AQ45+AQ75+AQ91</f>
        <v>195.20260525635</v>
      </c>
      <c r="AR44" s="56">
        <f>AR45+AR75+AR91</f>
        <v>144.80962385332</v>
      </c>
      <c r="AS44" s="56">
        <f>AS45+AS75+AS91</f>
        <v>193.3373288245</v>
      </c>
      <c r="AT44" s="56">
        <f>AT45+AT75+AT91</f>
        <v>385.19152124169</v>
      </c>
      <c r="AU44" s="56">
        <f>AU45+AU75+AU91</f>
        <v>319.91183289173</v>
      </c>
      <c r="AV44" s="56">
        <f>AV45+AV75+AV91</f>
        <v>275.870235357</v>
      </c>
      <c r="AW44" s="56">
        <f>AW45+AW75+AW91</f>
        <v>285.9721146276</v>
      </c>
      <c r="AX44" s="56">
        <f>AX45+AX75+AX91</f>
        <v>356.95917235172</v>
      </c>
      <c r="AY44" s="56">
        <f>AY45+AY75+AY91</f>
        <v>381.23498146167</v>
      </c>
      <c r="AZ44" s="56">
        <f>AZ45+AZ75+AZ91</f>
        <v>407.74659167725</v>
      </c>
      <c r="BA44" s="56">
        <f>BA45+BA75+BA91</f>
        <v>388.87132303942</v>
      </c>
      <c r="BB44" s="56" t="str">
        <f>BB45+BB75+BB91</f>
        <v>0</v>
      </c>
      <c r="BC44" s="56">
        <f>BC45+BC75+BC91</f>
        <v>186.49094812482</v>
      </c>
      <c r="BD44" s="56">
        <f>BD45+BD75+BD91</f>
        <v>12.748479019156</v>
      </c>
      <c r="BE44" s="56">
        <f>BE45+BE75+BE91</f>
        <v>1123399.6864556</v>
      </c>
      <c r="BF44" s="56">
        <f>BF45+BF75+BF91</f>
        <v>410604.44086817</v>
      </c>
      <c r="BG44" s="56">
        <f>BG45+BG75+BG91</f>
        <v>970633.44524295</v>
      </c>
      <c r="BH44" s="56">
        <f>BH45+BH75+BH91</f>
        <v>0</v>
      </c>
      <c r="BI44" s="56">
        <f>BI45+BI75+BI91</f>
        <v>0</v>
      </c>
      <c r="BJ44" s="56">
        <f>BJ45+BJ75+BJ91</f>
        <v>0</v>
      </c>
      <c r="BK44" s="56">
        <f>BK45+BK75+BK91</f>
        <v>0</v>
      </c>
      <c r="BL44" s="56">
        <f>BL45+BL75+BL91</f>
        <v>0</v>
      </c>
      <c r="BM44" s="56">
        <f>BM45+BM75+BM91</f>
        <v>0</v>
      </c>
      <c r="BN44" s="56">
        <f>BN45+BN75+BN91</f>
        <v>0</v>
      </c>
      <c r="BO44" s="56">
        <f>BO45+BO75+BO91</f>
        <v>0</v>
      </c>
      <c r="BP44" s="56" t="str">
        <f>BP45+BP75+BP91</f>
        <v>0</v>
      </c>
      <c r="BQ44" s="56" t="str">
        <f>BQ45+BQ75+BQ91</f>
        <v>0</v>
      </c>
      <c r="BR44" s="56" t="str">
        <f>BR45+BR75+BR91</f>
        <v>0</v>
      </c>
      <c r="BS44" s="56" t="str">
        <f>BS45+BS75+BS91</f>
        <v>0</v>
      </c>
      <c r="BT44" s="56">
        <f>BT45+BT75+BT91</f>
        <v>0</v>
      </c>
      <c r="BU44" s="56">
        <f>BU45+BU75+BU91</f>
        <v>0</v>
      </c>
      <c r="BV44" s="56">
        <f>BV45+BV75+BV91</f>
        <v>0</v>
      </c>
      <c r="BW44" s="56"/>
      <c r="BX44" s="56"/>
    </row>
    <row r="45" spans="1:80" s="43" customFormat="1">
      <c r="A45" s="58" t="s">
        <v>41</v>
      </c>
      <c r="B45" s="58"/>
      <c r="C45" s="59" t="s">
        <v>42</v>
      </c>
      <c r="D45" s="60" t="s">
        <v>43</v>
      </c>
      <c r="E45" s="56">
        <f>SUM(E46:E74)</f>
        <v>0</v>
      </c>
      <c r="F45" s="56">
        <f>SUM(F46:F74)</f>
        <v>0</v>
      </c>
      <c r="G45" s="56">
        <f>SUM(G46:G74)</f>
        <v>0</v>
      </c>
      <c r="H45" s="56">
        <f>SUM(H46:H74)</f>
        <v>0</v>
      </c>
      <c r="I45" s="56" t="str">
        <f>I41/I38*100</f>
        <v>0</v>
      </c>
      <c r="J45" s="56" t="str">
        <f>J41/J38*100</f>
        <v>0</v>
      </c>
      <c r="K45" s="56" t="str">
        <f>K41/K38*100</f>
        <v>0</v>
      </c>
      <c r="L45" s="66" t="str">
        <f>L41/L38*100</f>
        <v>0</v>
      </c>
      <c r="M45" s="56">
        <f>SUM(M46:M74)</f>
        <v>0</v>
      </c>
      <c r="N45" s="56">
        <f>SUM(N46:N74)</f>
        <v>0</v>
      </c>
      <c r="O45" s="56">
        <f>SUM(O46:O74)</f>
        <v>0</v>
      </c>
      <c r="P45" s="56">
        <f>SUM(P46:P74)</f>
        <v>0</v>
      </c>
      <c r="Q45" s="56">
        <f>SUM(Q46:Q74)</f>
        <v>27407.45149</v>
      </c>
      <c r="R45" s="56">
        <f>SUM(R46:R74)</f>
        <v>27781.49747</v>
      </c>
      <c r="S45" s="56">
        <f>SUM(S46:S74)</f>
        <v>22455.65923</v>
      </c>
      <c r="T45" s="56">
        <f>SUM(T46:T74)</f>
        <v>26504.7101</v>
      </c>
      <c r="U45" s="56">
        <f>SUM(U46:U74)</f>
        <v>34929.97456</v>
      </c>
      <c r="V45" s="56">
        <f>SUM(V46:V74)</f>
        <v>23256.24728</v>
      </c>
      <c r="W45" s="56">
        <f>SUM(W46:W74)</f>
        <v>30770.5226</v>
      </c>
      <c r="X45" s="56">
        <f>SUM(X46:X74)</f>
        <v>34001.42683</v>
      </c>
      <c r="Y45" s="56">
        <f>SUM(Y46:Y74)</f>
        <v>41663.45696</v>
      </c>
      <c r="Z45" s="56">
        <f>SUM(Z46:Z74)</f>
        <v>43386.51262</v>
      </c>
      <c r="AA45" s="56">
        <f>SUM(AA46:AA74)</f>
        <v>46025.40405</v>
      </c>
      <c r="AB45" s="56">
        <f>SUM(AB46:AB74)</f>
        <v>43020.56723</v>
      </c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>
        <f>SUM(AP46:AP74)</f>
        <v>177.61653636911</v>
      </c>
      <c r="AQ45" s="56">
        <f>SUM(AQ46:AQ74)</f>
        <v>183.45195357635</v>
      </c>
      <c r="AR45" s="56">
        <f>SUM(AR46:AR74)</f>
        <v>131.29073331332</v>
      </c>
      <c r="AS45" s="56">
        <f>SUM(AS46:AS74)</f>
        <v>183.2502049245</v>
      </c>
      <c r="AT45" s="56">
        <f>SUM(AT46:AT74)</f>
        <v>316.99058276443</v>
      </c>
      <c r="AU45" s="56">
        <f>SUM(AU46:AU74)</f>
        <v>242.17640298183</v>
      </c>
      <c r="AV45" s="56">
        <f>SUM(AV46:AV74)</f>
        <v>231.471159057</v>
      </c>
      <c r="AW45" s="56">
        <f>SUM(AW46:AW74)</f>
        <v>262.7932800676</v>
      </c>
      <c r="AX45" s="56">
        <f>SUM(AX46:AX74)</f>
        <v>336.26213777172</v>
      </c>
      <c r="AY45" s="56">
        <f>SUM(AY46:AY74)</f>
        <v>359.90134918167</v>
      </c>
      <c r="AZ45" s="56">
        <f>SUM(AZ46:AZ74)</f>
        <v>385.96479607725</v>
      </c>
      <c r="BA45" s="56">
        <f>SUM(BA46:BA74)</f>
        <v>366.68411183942</v>
      </c>
      <c r="BB45" s="56">
        <f>(AU45/AP45)^(1/5)*100</f>
        <v>106.39707420078</v>
      </c>
      <c r="BC45" s="56">
        <f>(BA45/AU45)^(1/5)*100</f>
        <v>108.65058116186</v>
      </c>
      <c r="BD45" s="56">
        <f>SUM(BD46:BD74)</f>
        <v>12.748479019156</v>
      </c>
      <c r="BE45" s="56">
        <f>SUM(BE46:BE74)</f>
        <v>1116719.9231208</v>
      </c>
      <c r="BF45" s="56">
        <f>SUM(BF46:BF74)</f>
        <v>404837.41872671</v>
      </c>
      <c r="BG45" s="56">
        <f>SUM(BG46:BG74)</f>
        <v>968222.62263085</v>
      </c>
      <c r="BH45" s="56">
        <f>SUM(BH46:BH74)</f>
        <v>0</v>
      </c>
      <c r="BI45" s="56">
        <f>SUM(BI46:BI74)</f>
        <v>0</v>
      </c>
      <c r="BJ45" s="56">
        <f>SUM(BJ46:BJ74)</f>
        <v>0</v>
      </c>
      <c r="BK45" s="56">
        <f>SUM(BK46:BK74)</f>
        <v>0</v>
      </c>
      <c r="BL45" s="56">
        <f>SUM(BL46:BL74)</f>
        <v>0</v>
      </c>
      <c r="BM45" s="56">
        <f>SUM(BM46:BM74)</f>
        <v>0</v>
      </c>
      <c r="BN45" s="56">
        <f>SUM(BN46:BN74)</f>
        <v>0</v>
      </c>
      <c r="BO45" s="56">
        <f>SUM(BO46:BO74)</f>
        <v>0</v>
      </c>
      <c r="BP45" s="56">
        <f>(BI45/BD45)^(1/5)*100</f>
        <v>0</v>
      </c>
      <c r="BQ45" s="56" t="str">
        <f>(BO45/BI45)^(1/5)*100</f>
        <v>0</v>
      </c>
      <c r="BR45" s="56" t="str">
        <f>(J45/E45)^(1/5)*100</f>
        <v>0</v>
      </c>
      <c r="BS45" s="56" t="str">
        <f>(P45/J45)/(1/5)*100</f>
        <v>0</v>
      </c>
      <c r="BT45" s="56"/>
      <c r="BU45" s="56"/>
      <c r="BV45" s="56"/>
      <c r="BW45" s="56"/>
      <c r="BX45" s="56"/>
    </row>
    <row r="46" spans="1:80" s="46" customFormat="1">
      <c r="A46" s="60">
        <v>1</v>
      </c>
      <c r="B46" s="77" t="s">
        <v>44</v>
      </c>
      <c r="C46" s="77" t="s">
        <v>45</v>
      </c>
      <c r="D46" s="60" t="s">
        <v>43</v>
      </c>
      <c r="E46" s="62"/>
      <c r="F46" s="62"/>
      <c r="G46" s="62"/>
      <c r="H46" s="62"/>
      <c r="I46" s="56" t="str">
        <f>I42/I39*100</f>
        <v>0</v>
      </c>
      <c r="J46" s="56" t="str">
        <f>J42/J39*100</f>
        <v>0</v>
      </c>
      <c r="K46" s="56" t="str">
        <f>K42/K39*100</f>
        <v>0</v>
      </c>
      <c r="L46" s="66" t="str">
        <f>L42/L39*100</f>
        <v>0</v>
      </c>
      <c r="M46" s="62"/>
      <c r="N46" s="62"/>
      <c r="O46" s="62"/>
      <c r="P46" s="62"/>
      <c r="Q46" s="62">
        <v>563.31</v>
      </c>
      <c r="R46" s="62">
        <v>537.11</v>
      </c>
      <c r="S46" s="62">
        <v>409.21</v>
      </c>
      <c r="T46" s="62">
        <v>305.676</v>
      </c>
      <c r="U46" s="62">
        <v>1537.04477</v>
      </c>
      <c r="V46" s="62">
        <v>1803.25886</v>
      </c>
      <c r="W46" s="62">
        <v>255.97</v>
      </c>
      <c r="X46" s="62">
        <v>287.31857</v>
      </c>
      <c r="Y46" s="62">
        <v>205.6096</v>
      </c>
      <c r="Z46" s="62">
        <v>225.32949</v>
      </c>
      <c r="AA46" s="62">
        <v>230.75653</v>
      </c>
      <c r="AB46" s="62">
        <v>197.29093</v>
      </c>
      <c r="AC46" s="56">
        <v>4652000</v>
      </c>
      <c r="AD46" s="63">
        <v>1.5122</v>
      </c>
      <c r="AE46" s="63">
        <v>1402</v>
      </c>
      <c r="AF46" s="63">
        <v>1212</v>
      </c>
      <c r="AG46" s="63">
        <v>1002</v>
      </c>
      <c r="AH46" s="63">
        <v>0</v>
      </c>
      <c r="AI46" s="63">
        <v>0</v>
      </c>
      <c r="AJ46" s="63">
        <v>0</v>
      </c>
      <c r="AK46" s="63">
        <v>0</v>
      </c>
      <c r="AL46" s="63">
        <v>0</v>
      </c>
      <c r="AM46" s="63">
        <v>0</v>
      </c>
      <c r="AN46" s="63">
        <v>0</v>
      </c>
      <c r="AO46" s="63">
        <v>0</v>
      </c>
      <c r="AP46" s="62">
        <f>Q46*AC46/1000000000</f>
        <v>2.62051812</v>
      </c>
      <c r="AQ46" s="62">
        <f>R46*AC46/1000000000</f>
        <v>2.49863572</v>
      </c>
      <c r="AR46" s="62">
        <f>S46*AC46/1000000000</f>
        <v>1.90364492</v>
      </c>
      <c r="AS46" s="62">
        <f>T46*AC46/1000000000</f>
        <v>1.422004752</v>
      </c>
      <c r="AT46" s="62">
        <f>U46*AC46/1000000000</f>
        <v>7.15033227004</v>
      </c>
      <c r="AU46" s="62">
        <f>V46*AC46/1000000000</f>
        <v>8.38876021672</v>
      </c>
      <c r="AV46" s="62">
        <f>W46*AC46/1000000000</f>
        <v>1.19077244</v>
      </c>
      <c r="AW46" s="62">
        <f>X46*AC46/1000000000</f>
        <v>1.33660598764</v>
      </c>
      <c r="AX46" s="62">
        <f>Y46*AC46/1000000000</f>
        <v>0.9564958592</v>
      </c>
      <c r="AY46" s="62">
        <f>Z46*AC46/1000000000</f>
        <v>1.04823278748</v>
      </c>
      <c r="AZ46" s="62">
        <f>AA46*AC46/1000000000</f>
        <v>1.07347937756</v>
      </c>
      <c r="BA46" s="62">
        <f>AB46*AC46/1000000000</f>
        <v>0.91779740636</v>
      </c>
      <c r="BB46" s="56">
        <f>(AU46/AP46)^(1/5)*100</f>
        <v>126.20080429673</v>
      </c>
      <c r="BC46" s="56">
        <f>(BA46/AU46)^(1/5)*100</f>
        <v>64.240632618002</v>
      </c>
      <c r="BD46" s="62">
        <f>Q46*AC46*AD46/1000000000</f>
        <v>3.962747501064</v>
      </c>
      <c r="BE46" s="62">
        <f>R46*AC46*AE46/1000000000</f>
        <v>3503.08727944</v>
      </c>
      <c r="BF46" s="62">
        <f>S46*AC46*AF46/1000000000</f>
        <v>2307.21764304</v>
      </c>
      <c r="BG46" s="62">
        <f>T46*AC46*AG46/1000000000</f>
        <v>1424.848761504</v>
      </c>
      <c r="BH46" s="62">
        <f>U46*AC46*AH46/1000000000</f>
        <v>0</v>
      </c>
      <c r="BI46" s="62">
        <f>V46*AC46*AI46/1000000000</f>
        <v>0</v>
      </c>
      <c r="BJ46" s="62">
        <f>W46*AC46*AJ46/1000000000</f>
        <v>0</v>
      </c>
      <c r="BK46" s="62">
        <f>X46*AC46*AK46/1000000000</f>
        <v>0</v>
      </c>
      <c r="BL46" s="62">
        <f>Y46*AC46*AL46/1000000000</f>
        <v>0</v>
      </c>
      <c r="BM46" s="62">
        <f>Z46*AC46*AM46/1000000000</f>
        <v>0</v>
      </c>
      <c r="BN46" s="62">
        <f>AA46*AC46*AN46/1000000000</f>
        <v>0</v>
      </c>
      <c r="BO46" s="62">
        <f>AB46*AC46*AO46/1000000000</f>
        <v>0</v>
      </c>
      <c r="BP46" s="56">
        <f>(BI46/BD46)^(1/5)*100</f>
        <v>0</v>
      </c>
      <c r="BQ46" s="56" t="str">
        <f>(BO46/BI46)^(1/5)*100</f>
        <v>0</v>
      </c>
      <c r="BR46" s="56" t="str">
        <f>(J46/E46)^(1/5)*100</f>
        <v>0</v>
      </c>
      <c r="BS46" s="56" t="str">
        <f>(P46/J46)/(1/5)*100</f>
        <v>0</v>
      </c>
      <c r="BT46" s="56"/>
      <c r="BU46" s="56"/>
      <c r="BV46" s="56"/>
      <c r="BW46" s="56"/>
      <c r="BX46" s="62"/>
    </row>
    <row r="47" spans="1:80" s="46" customFormat="1">
      <c r="A47" s="60">
        <v>2</v>
      </c>
      <c r="B47" s="77" t="s">
        <v>46</v>
      </c>
      <c r="C47" s="77" t="s">
        <v>47</v>
      </c>
      <c r="D47" s="60" t="s">
        <v>43</v>
      </c>
      <c r="E47" s="62"/>
      <c r="F47" s="62"/>
      <c r="G47" s="62"/>
      <c r="H47" s="62"/>
      <c r="I47" s="56" t="str">
        <f>I43/I40*100</f>
        <v>0</v>
      </c>
      <c r="J47" s="56" t="str">
        <f>J43/J40*100</f>
        <v>0</v>
      </c>
      <c r="K47" s="56" t="str">
        <f>K43/K40*100</f>
        <v>0</v>
      </c>
      <c r="L47" s="66" t="str">
        <f>L43/L40*100</f>
        <v>0</v>
      </c>
      <c r="M47" s="62"/>
      <c r="N47" s="62"/>
      <c r="O47" s="62"/>
      <c r="P47" s="62"/>
      <c r="Q47" s="62">
        <v>1159.507</v>
      </c>
      <c r="R47" s="62">
        <v>627.808</v>
      </c>
      <c r="S47" s="62">
        <v>996.546</v>
      </c>
      <c r="T47" s="62">
        <v>397.741</v>
      </c>
      <c r="U47" s="62">
        <v>942.68515</v>
      </c>
      <c r="V47" s="62">
        <v>309.0413</v>
      </c>
      <c r="W47" s="62">
        <v>393.325</v>
      </c>
      <c r="X47" s="62">
        <v>315.53165</v>
      </c>
      <c r="Y47" s="62">
        <v>298.54898</v>
      </c>
      <c r="Z47" s="62">
        <v>322.32699</v>
      </c>
      <c r="AA47" s="62">
        <v>343.11806</v>
      </c>
      <c r="AB47" s="62">
        <v>343.11806</v>
      </c>
      <c r="AC47" s="56">
        <v>4373000</v>
      </c>
      <c r="AD47" s="63">
        <v>1.4053</v>
      </c>
      <c r="AE47" s="63">
        <v>1050</v>
      </c>
      <c r="AF47" s="63">
        <v>1502</v>
      </c>
      <c r="AG47" s="63">
        <v>614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2">
        <f>Q47*AC47/1000000000</f>
        <v>5.070524111</v>
      </c>
      <c r="AQ47" s="62">
        <f>R47*AC47/1000000000</f>
        <v>2.745404384</v>
      </c>
      <c r="AR47" s="62">
        <f>S47*AC47/1000000000</f>
        <v>4.357895658</v>
      </c>
      <c r="AS47" s="62">
        <f>T47*AC47/1000000000</f>
        <v>1.739321393</v>
      </c>
      <c r="AT47" s="62">
        <f>U47*AC47/1000000000</f>
        <v>4.12236216095</v>
      </c>
      <c r="AU47" s="62">
        <f>V47*AC47/1000000000</f>
        <v>1.3514376049</v>
      </c>
      <c r="AV47" s="62">
        <f>W47*AC47/1000000000</f>
        <v>1.720010225</v>
      </c>
      <c r="AW47" s="62">
        <f>X47*AC47/1000000000</f>
        <v>1.37981990545</v>
      </c>
      <c r="AX47" s="62">
        <f>Y47*AC47/1000000000</f>
        <v>1.30555468954</v>
      </c>
      <c r="AY47" s="62">
        <f>Z47*AC47/1000000000</f>
        <v>1.40953592727</v>
      </c>
      <c r="AZ47" s="62">
        <f>AA47*AC47/1000000000</f>
        <v>1.50045527638</v>
      </c>
      <c r="BA47" s="62">
        <f>AB47*AC47/1000000000</f>
        <v>1.50045527638</v>
      </c>
      <c r="BB47" s="56">
        <f>(AU47/AP47)^(1/5)*100</f>
        <v>76.762414990567</v>
      </c>
      <c r="BC47" s="56">
        <f>(BA47/AU47)^(1/5)*100</f>
        <v>102.1140287963</v>
      </c>
      <c r="BD47" s="62">
        <f>Q47*AC47*AD47/1000000000</f>
        <v>7.1256075331883</v>
      </c>
      <c r="BE47" s="62">
        <f>R47*AC47*AE47/1000000000</f>
        <v>2882.6746032</v>
      </c>
      <c r="BF47" s="62">
        <f>S47*AC47*AF47/1000000000</f>
        <v>6545.559278316</v>
      </c>
      <c r="BG47" s="62">
        <f>T47*AC47*AG47/1000000000</f>
        <v>1067.943335302</v>
      </c>
      <c r="BH47" s="62">
        <f>U47*AC47*AH47/1000000000</f>
        <v>0</v>
      </c>
      <c r="BI47" s="62">
        <f>V47*AC47*AI47/1000000000</f>
        <v>0</v>
      </c>
      <c r="BJ47" s="62">
        <f>W47*AC47*AJ47/1000000000</f>
        <v>0</v>
      </c>
      <c r="BK47" s="62">
        <f>X47*AC47*AK47/1000000000</f>
        <v>0</v>
      </c>
      <c r="BL47" s="62">
        <f>Y47*AC47*AL47/1000000000</f>
        <v>0</v>
      </c>
      <c r="BM47" s="62">
        <f>Z47*AC47*AM47/1000000000</f>
        <v>0</v>
      </c>
      <c r="BN47" s="62">
        <f>AA47*AC47*AN47/1000000000</f>
        <v>0</v>
      </c>
      <c r="BO47" s="62">
        <f>AB47*AC47*AO47/1000000000</f>
        <v>0</v>
      </c>
      <c r="BP47" s="56">
        <f>(BI47/BD47)^(1/5)*100</f>
        <v>0</v>
      </c>
      <c r="BQ47" s="56" t="str">
        <f>(BO47/BI47)^(1/5)*100</f>
        <v>0</v>
      </c>
      <c r="BR47" s="56" t="str">
        <f>(J47/E47)^(1/5)*100</f>
        <v>0</v>
      </c>
      <c r="BS47" s="56" t="str">
        <f>(P47/J47)/(1/5)*100</f>
        <v>0</v>
      </c>
      <c r="BT47" s="56"/>
      <c r="BU47" s="56"/>
      <c r="BV47" s="56"/>
      <c r="BW47" s="56"/>
      <c r="BX47" s="62"/>
    </row>
    <row r="48" spans="1:80" s="46" customFormat="1">
      <c r="A48" s="60">
        <v>3</v>
      </c>
      <c r="B48" s="77" t="s">
        <v>48</v>
      </c>
      <c r="C48" s="77" t="s">
        <v>49</v>
      </c>
      <c r="D48" s="60" t="s">
        <v>43</v>
      </c>
      <c r="E48" s="62"/>
      <c r="F48" s="62"/>
      <c r="G48" s="62"/>
      <c r="H48" s="62"/>
      <c r="I48" s="56">
        <f>I44/I41*100</f>
        <v>0</v>
      </c>
      <c r="J48" s="56" t="str">
        <f>J44/J41*100</f>
        <v>0</v>
      </c>
      <c r="K48" s="56">
        <f>K44/K41*100</f>
        <v>0</v>
      </c>
      <c r="L48" s="66">
        <f>L44/L41*100</f>
        <v>0</v>
      </c>
      <c r="M48" s="62"/>
      <c r="N48" s="62"/>
      <c r="O48" s="62"/>
      <c r="P48" s="62"/>
      <c r="Q48" s="62">
        <v>684.88</v>
      </c>
      <c r="R48" s="62">
        <v>163.5</v>
      </c>
      <c r="S48" s="62">
        <v>136.25</v>
      </c>
      <c r="T48" s="62">
        <v>119.5</v>
      </c>
      <c r="U48" s="62">
        <v>278.35409</v>
      </c>
      <c r="V48" s="62">
        <v>56.93895</v>
      </c>
      <c r="W48" s="62">
        <v>14.5</v>
      </c>
      <c r="X48" s="62">
        <v>66</v>
      </c>
      <c r="Y48" s="62">
        <v>66</v>
      </c>
      <c r="Z48" s="62">
        <v>66</v>
      </c>
      <c r="AA48" s="62">
        <v>66</v>
      </c>
      <c r="AB48" s="62">
        <v>66</v>
      </c>
      <c r="AC48" s="56">
        <v>1297000</v>
      </c>
      <c r="AD48" s="63">
        <v>1.8689</v>
      </c>
      <c r="AE48" s="63">
        <v>385</v>
      </c>
      <c r="AF48" s="63">
        <v>197</v>
      </c>
      <c r="AG48" s="63">
        <v>186</v>
      </c>
      <c r="AH48" s="63">
        <v>0</v>
      </c>
      <c r="AI48" s="63">
        <v>0</v>
      </c>
      <c r="AJ48" s="63">
        <v>0</v>
      </c>
      <c r="AK48" s="63">
        <v>0</v>
      </c>
      <c r="AL48" s="63">
        <v>0</v>
      </c>
      <c r="AM48" s="63">
        <v>0</v>
      </c>
      <c r="AN48" s="63">
        <v>0</v>
      </c>
      <c r="AO48" s="63">
        <v>0</v>
      </c>
      <c r="AP48" s="62">
        <f>Q48*AC48/1000000000</f>
        <v>0.88828936</v>
      </c>
      <c r="AQ48" s="62">
        <f>R48*AC48/1000000000</f>
        <v>0.2120595</v>
      </c>
      <c r="AR48" s="62">
        <f>S48*AC48/1000000000</f>
        <v>0.17671625</v>
      </c>
      <c r="AS48" s="62">
        <f>T48*AC48/1000000000</f>
        <v>0.1549915</v>
      </c>
      <c r="AT48" s="62">
        <f>U48*AC48/1000000000</f>
        <v>0.36102525473</v>
      </c>
      <c r="AU48" s="62">
        <f>V48*AC48/1000000000</f>
        <v>0.07384981815</v>
      </c>
      <c r="AV48" s="62">
        <f>W48*AC48/1000000000</f>
        <v>0.0188065</v>
      </c>
      <c r="AW48" s="62">
        <f>X48*AC48/1000000000</f>
        <v>0.085602</v>
      </c>
      <c r="AX48" s="62">
        <f>Y48*AC48/1000000000</f>
        <v>0.085602</v>
      </c>
      <c r="AY48" s="62">
        <f>Z48*AC48/1000000000</f>
        <v>0.085602</v>
      </c>
      <c r="AZ48" s="62">
        <f>AA48*AC48/1000000000</f>
        <v>0.085602</v>
      </c>
      <c r="BA48" s="62">
        <f>AB48*AC48/1000000000</f>
        <v>0.085602</v>
      </c>
      <c r="BB48" s="56">
        <f>(AU48/AP48)^(1/5)*100</f>
        <v>60.807758403045</v>
      </c>
      <c r="BC48" s="56">
        <f>(BA48/AU48)^(1/5)*100</f>
        <v>102.99755047494</v>
      </c>
      <c r="BD48" s="62">
        <f>Q48*AC48*AD48/1000000000</f>
        <v>1.660123984904</v>
      </c>
      <c r="BE48" s="62">
        <f>R48*AC48*AE48/1000000000</f>
        <v>81.6429075</v>
      </c>
      <c r="BF48" s="62">
        <f>S48*AC48*AF48/1000000000</f>
        <v>34.81310125</v>
      </c>
      <c r="BG48" s="62">
        <f>T48*AC48*AG48/1000000000</f>
        <v>28.828419</v>
      </c>
      <c r="BH48" s="62">
        <f>U48*AC48*AH48/1000000000</f>
        <v>0</v>
      </c>
      <c r="BI48" s="62">
        <f>V48*AC48*AI48/1000000000</f>
        <v>0</v>
      </c>
      <c r="BJ48" s="62">
        <f>W48*AC48*AJ48/1000000000</f>
        <v>0</v>
      </c>
      <c r="BK48" s="62">
        <f>X48*AC48*AK48/1000000000</f>
        <v>0</v>
      </c>
      <c r="BL48" s="62">
        <f>Y48*AC48*AL48/1000000000</f>
        <v>0</v>
      </c>
      <c r="BM48" s="62">
        <f>Z48*AC48*AM48/1000000000</f>
        <v>0</v>
      </c>
      <c r="BN48" s="62">
        <f>AA48*AC48*AN48/1000000000</f>
        <v>0</v>
      </c>
      <c r="BO48" s="62">
        <f>AB48*AC48*AO48/1000000000</f>
        <v>0</v>
      </c>
      <c r="BP48" s="56">
        <f>(BI48/BD48)^(1/5)*100</f>
        <v>0</v>
      </c>
      <c r="BQ48" s="56" t="str">
        <f>(BO48/BI48)^(1/5)*100</f>
        <v>0</v>
      </c>
      <c r="BR48" s="56" t="str">
        <f>(J48/E48)^(1/5)*100</f>
        <v>0</v>
      </c>
      <c r="BS48" s="56" t="str">
        <f>(P48/J48)/(1/5)*100</f>
        <v>0</v>
      </c>
      <c r="BT48" s="56"/>
      <c r="BU48" s="56"/>
      <c r="BV48" s="56"/>
      <c r="BW48" s="56"/>
      <c r="BX48" s="62"/>
    </row>
    <row r="49" spans="1:80" s="46" customFormat="1">
      <c r="A49" s="60">
        <v>4</v>
      </c>
      <c r="B49" s="77" t="s">
        <v>50</v>
      </c>
      <c r="C49" s="77" t="s">
        <v>51</v>
      </c>
      <c r="D49" s="60" t="s">
        <v>43</v>
      </c>
      <c r="E49" s="62"/>
      <c r="F49" s="62"/>
      <c r="G49" s="62"/>
      <c r="H49" s="62"/>
      <c r="I49" s="56" t="str">
        <f>I45/I42*100</f>
        <v>0</v>
      </c>
      <c r="J49" s="56" t="str">
        <f>J45/J42*100</f>
        <v>0</v>
      </c>
      <c r="K49" s="56" t="str">
        <f>K45/K42*100</f>
        <v>0</v>
      </c>
      <c r="L49" s="66" t="str">
        <f>L45/L42*100</f>
        <v>0</v>
      </c>
      <c r="M49" s="62"/>
      <c r="N49" s="62"/>
      <c r="O49" s="62"/>
      <c r="P49" s="62"/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56">
        <v>3126000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3">
        <v>0</v>
      </c>
      <c r="AP49" s="62">
        <f>Q49*AC49/1000000000</f>
        <v>0</v>
      </c>
      <c r="AQ49" s="62">
        <f>R49*AC49/1000000000</f>
        <v>0</v>
      </c>
      <c r="AR49" s="62">
        <f>S49*AC49/1000000000</f>
        <v>0</v>
      </c>
      <c r="AS49" s="62">
        <f>T49*AC49/1000000000</f>
        <v>0</v>
      </c>
      <c r="AT49" s="62">
        <f>U49*AC49/1000000000</f>
        <v>0</v>
      </c>
      <c r="AU49" s="62">
        <f>V49*AC49/1000000000</f>
        <v>0</v>
      </c>
      <c r="AV49" s="62">
        <f>W49*AC49/1000000000</f>
        <v>0</v>
      </c>
      <c r="AW49" s="62">
        <f>X49*AC49/1000000000</f>
        <v>0</v>
      </c>
      <c r="AX49" s="62">
        <f>Y49*AC49/1000000000</f>
        <v>0</v>
      </c>
      <c r="AY49" s="62">
        <f>Z49*AC49/1000000000</f>
        <v>0</v>
      </c>
      <c r="AZ49" s="62">
        <f>AA49*AC49/1000000000</f>
        <v>0</v>
      </c>
      <c r="BA49" s="62">
        <f>AB49*AC49/1000000000</f>
        <v>0</v>
      </c>
      <c r="BB49" s="56" t="str">
        <f>(AU49/AP49)^(1/5)*100</f>
        <v>0</v>
      </c>
      <c r="BC49" s="56" t="str">
        <f>(BA49/AU49)^(1/5)*100</f>
        <v>0</v>
      </c>
      <c r="BD49" s="62">
        <f>Q49*AC49*AD49/1000000000</f>
        <v>0</v>
      </c>
      <c r="BE49" s="62">
        <f>R49*AC49*AE49/1000000000</f>
        <v>0</v>
      </c>
      <c r="BF49" s="62">
        <f>S49*AC49*AF49/1000000000</f>
        <v>0</v>
      </c>
      <c r="BG49" s="62">
        <f>T49*AC49*AG49/1000000000</f>
        <v>0</v>
      </c>
      <c r="BH49" s="62">
        <f>U49*AC49*AH49/1000000000</f>
        <v>0</v>
      </c>
      <c r="BI49" s="62">
        <f>V49*AC49*AI49/1000000000</f>
        <v>0</v>
      </c>
      <c r="BJ49" s="62">
        <f>W49*AC49*AJ49/1000000000</f>
        <v>0</v>
      </c>
      <c r="BK49" s="62">
        <f>X49*AC49*AK49/1000000000</f>
        <v>0</v>
      </c>
      <c r="BL49" s="62">
        <f>Y49*AC49*AL49/1000000000</f>
        <v>0</v>
      </c>
      <c r="BM49" s="62">
        <f>Z49*AC49*AM49/1000000000</f>
        <v>0</v>
      </c>
      <c r="BN49" s="62">
        <f>AA49*AC49*AN49/1000000000</f>
        <v>0</v>
      </c>
      <c r="BO49" s="62">
        <f>AB49*AC49*AO49/1000000000</f>
        <v>0</v>
      </c>
      <c r="BP49" s="56" t="str">
        <f>(BI49/BD49)^(1/5)*100</f>
        <v>0</v>
      </c>
      <c r="BQ49" s="56" t="str">
        <f>(BO49/BI49)^(1/5)*100</f>
        <v>0</v>
      </c>
      <c r="BR49" s="56" t="str">
        <f>(J49/E49)^(1/5)*100</f>
        <v>0</v>
      </c>
      <c r="BS49" s="56" t="str">
        <f>(P49/J49)/(1/5)*100</f>
        <v>0</v>
      </c>
      <c r="BT49" s="56"/>
      <c r="BU49" s="56"/>
      <c r="BV49" s="56"/>
      <c r="BW49" s="56"/>
      <c r="BX49" s="62"/>
    </row>
    <row r="50" spans="1:80" s="46" customFormat="1">
      <c r="A50" s="60">
        <v>5</v>
      </c>
      <c r="B50" s="77" t="s">
        <v>52</v>
      </c>
      <c r="C50" s="77" t="s">
        <v>53</v>
      </c>
      <c r="D50" s="60" t="s">
        <v>43</v>
      </c>
      <c r="E50" s="62"/>
      <c r="F50" s="62"/>
      <c r="G50" s="62"/>
      <c r="H50" s="62"/>
      <c r="I50" s="56" t="str">
        <f>I45/I42*100</f>
        <v>0</v>
      </c>
      <c r="J50" s="56" t="str">
        <f>J45/J42*100</f>
        <v>0</v>
      </c>
      <c r="K50" s="56" t="str">
        <f>K45/K42*100</f>
        <v>0</v>
      </c>
      <c r="L50" s="66" t="str">
        <f>L45/L42*100</f>
        <v>0</v>
      </c>
      <c r="M50" s="62"/>
      <c r="N50" s="62"/>
      <c r="O50" s="62"/>
      <c r="P50" s="62"/>
      <c r="Q50" s="62">
        <v>287.9625</v>
      </c>
      <c r="R50" s="62">
        <v>233.83</v>
      </c>
      <c r="S50" s="62">
        <v>204.6005</v>
      </c>
      <c r="T50" s="62">
        <v>200.6006</v>
      </c>
      <c r="U50" s="62">
        <v>895.78447</v>
      </c>
      <c r="V50" s="62">
        <v>383.62966</v>
      </c>
      <c r="W50" s="62">
        <v>229.08</v>
      </c>
      <c r="X50" s="62">
        <v>287.7405</v>
      </c>
      <c r="Y50" s="62">
        <v>223.82721</v>
      </c>
      <c r="Z50" s="62">
        <v>242.24345</v>
      </c>
      <c r="AA50" s="62">
        <v>244.54826</v>
      </c>
      <c r="AB50" s="62">
        <v>244.55326</v>
      </c>
      <c r="AC50" s="56">
        <v>3400000</v>
      </c>
      <c r="AD50" s="63">
        <v>0</v>
      </c>
      <c r="AE50" s="63">
        <v>473</v>
      </c>
      <c r="AF50" s="63">
        <v>470</v>
      </c>
      <c r="AG50" s="63">
        <v>467</v>
      </c>
      <c r="AH50" s="63">
        <v>0</v>
      </c>
      <c r="AI50" s="63">
        <v>0</v>
      </c>
      <c r="AJ50" s="63">
        <v>0</v>
      </c>
      <c r="AK50" s="63">
        <v>0</v>
      </c>
      <c r="AL50" s="63">
        <v>0</v>
      </c>
      <c r="AM50" s="63">
        <v>0</v>
      </c>
      <c r="AN50" s="63">
        <v>0</v>
      </c>
      <c r="AO50" s="63">
        <v>0</v>
      </c>
      <c r="AP50" s="62">
        <f>Q50*AC50/1000000000</f>
        <v>0.9790725</v>
      </c>
      <c r="AQ50" s="62">
        <f>R50*AC50/1000000000</f>
        <v>0.795022</v>
      </c>
      <c r="AR50" s="62">
        <f>S50*AC50/1000000000</f>
        <v>0.6956417</v>
      </c>
      <c r="AS50" s="62">
        <f>T50*AC50/1000000000</f>
        <v>0.68204204</v>
      </c>
      <c r="AT50" s="62">
        <f>U50*AC50/1000000000</f>
        <v>3.045667198</v>
      </c>
      <c r="AU50" s="62">
        <f>V50*AC50/1000000000</f>
        <v>1.304340844</v>
      </c>
      <c r="AV50" s="62">
        <f>W50*AC50/1000000000</f>
        <v>0.778872</v>
      </c>
      <c r="AW50" s="62">
        <f>X50*AC50/1000000000</f>
        <v>0.9783177</v>
      </c>
      <c r="AX50" s="62">
        <f>Y50*AC50/1000000000</f>
        <v>0.761012514</v>
      </c>
      <c r="AY50" s="62">
        <f>Z50*AC50/1000000000</f>
        <v>0.82362773</v>
      </c>
      <c r="AZ50" s="62">
        <f>AA50*AC50/1000000000</f>
        <v>0.831464084</v>
      </c>
      <c r="BA50" s="62">
        <f>AB50*AC50/1000000000</f>
        <v>0.831481084</v>
      </c>
      <c r="BB50" s="56">
        <f>(AU50/AP50)^(1/5)*100</f>
        <v>105.90470341412</v>
      </c>
      <c r="BC50" s="56">
        <f>(BA50/AU50)^(1/5)*100</f>
        <v>91.388648733503</v>
      </c>
      <c r="BD50" s="62">
        <f>Q50*AC50*AD50/1000000000</f>
        <v>0</v>
      </c>
      <c r="BE50" s="62">
        <f>R50*AC50*AE50/1000000000</f>
        <v>376.045406</v>
      </c>
      <c r="BF50" s="62">
        <f>S50*AC50*AF50/1000000000</f>
        <v>326.951599</v>
      </c>
      <c r="BG50" s="62">
        <f>T50*AC50*AG50/1000000000</f>
        <v>318.51363268</v>
      </c>
      <c r="BH50" s="62">
        <f>U50*AC50*AH50/1000000000</f>
        <v>0</v>
      </c>
      <c r="BI50" s="62">
        <f>V50*AC50*AI50/1000000000</f>
        <v>0</v>
      </c>
      <c r="BJ50" s="62">
        <f>W50*AC50*AJ50/1000000000</f>
        <v>0</v>
      </c>
      <c r="BK50" s="62">
        <f>X50*AC50*AK50/1000000000</f>
        <v>0</v>
      </c>
      <c r="BL50" s="62">
        <f>Y50*AC50*AL50/1000000000</f>
        <v>0</v>
      </c>
      <c r="BM50" s="62">
        <f>Z50*AC50*AM50/1000000000</f>
        <v>0</v>
      </c>
      <c r="BN50" s="62">
        <f>AA50*AC50*AN50/1000000000</f>
        <v>0</v>
      </c>
      <c r="BO50" s="62">
        <f>AB50*AC50*AO50/1000000000</f>
        <v>0</v>
      </c>
      <c r="BP50" s="56" t="str">
        <f>(BI50/BD50)^(1/5)*100</f>
        <v>0</v>
      </c>
      <c r="BQ50" s="56" t="str">
        <f>(BO50/BI50)^(1/5)*100</f>
        <v>0</v>
      </c>
      <c r="BR50" s="56" t="str">
        <f>(J50/E50)^(1/5)*100</f>
        <v>0</v>
      </c>
      <c r="BS50" s="56" t="str">
        <f>(P50/J50)/(1/5)*100</f>
        <v>0</v>
      </c>
      <c r="BT50" s="56"/>
      <c r="BU50" s="56"/>
      <c r="BV50" s="56"/>
      <c r="BW50" s="56"/>
      <c r="BX50" s="62"/>
    </row>
    <row r="51" spans="1:80" s="46" customFormat="1">
      <c r="A51" s="60">
        <v>6</v>
      </c>
      <c r="B51" s="77" t="s">
        <v>54</v>
      </c>
      <c r="C51" s="77" t="s">
        <v>55</v>
      </c>
      <c r="D51" s="60" t="s">
        <v>43</v>
      </c>
      <c r="E51" s="62"/>
      <c r="F51" s="62"/>
      <c r="G51" s="62"/>
      <c r="H51" s="62"/>
      <c r="I51" s="56" t="str">
        <f>I46/I43*100</f>
        <v>0</v>
      </c>
      <c r="J51" s="56" t="str">
        <f>J46/J43*100</f>
        <v>0</v>
      </c>
      <c r="K51" s="56" t="str">
        <f>K46/K43*100</f>
        <v>0</v>
      </c>
      <c r="L51" s="66" t="str">
        <f>L46/L43*100</f>
        <v>0</v>
      </c>
      <c r="M51" s="62"/>
      <c r="N51" s="62"/>
      <c r="O51" s="62"/>
      <c r="P51" s="62"/>
      <c r="Q51" s="62">
        <v>35.07</v>
      </c>
      <c r="R51" s="62">
        <v>35.896</v>
      </c>
      <c r="S51" s="62">
        <v>37.1</v>
      </c>
      <c r="T51" s="62">
        <v>30.265</v>
      </c>
      <c r="U51" s="62">
        <v>633.42907</v>
      </c>
      <c r="V51" s="62">
        <v>5.50601</v>
      </c>
      <c r="W51" s="62">
        <v>24.879</v>
      </c>
      <c r="X51" s="62">
        <v>38.46691</v>
      </c>
      <c r="Y51" s="62">
        <v>38.61764</v>
      </c>
      <c r="Z51" s="62">
        <v>42.72634</v>
      </c>
      <c r="AA51" s="62">
        <v>45.28568</v>
      </c>
      <c r="AB51" s="62">
        <v>45.28568</v>
      </c>
      <c r="AC51" s="56">
        <v>34308000</v>
      </c>
      <c r="AD51" s="63">
        <v>0</v>
      </c>
      <c r="AE51" s="63">
        <v>48</v>
      </c>
      <c r="AF51" s="63">
        <v>46</v>
      </c>
      <c r="AG51" s="63">
        <v>41</v>
      </c>
      <c r="AH51" s="63">
        <v>0</v>
      </c>
      <c r="AI51" s="63">
        <v>0</v>
      </c>
      <c r="AJ51" s="63">
        <v>0</v>
      </c>
      <c r="AK51" s="63">
        <v>0</v>
      </c>
      <c r="AL51" s="63">
        <v>0</v>
      </c>
      <c r="AM51" s="63">
        <v>0</v>
      </c>
      <c r="AN51" s="63">
        <v>0</v>
      </c>
      <c r="AO51" s="63">
        <v>0</v>
      </c>
      <c r="AP51" s="62">
        <f>Q51*AC51/1000000000</f>
        <v>1.20318156</v>
      </c>
      <c r="AQ51" s="62">
        <f>R51*AC51/1000000000</f>
        <v>1.231519968</v>
      </c>
      <c r="AR51" s="62">
        <f>S51*AC51/1000000000</f>
        <v>1.2728268</v>
      </c>
      <c r="AS51" s="62">
        <f>T51*AC51/1000000000</f>
        <v>1.03833162</v>
      </c>
      <c r="AT51" s="62">
        <f>U51*AC51/1000000000</f>
        <v>21.73168453356</v>
      </c>
      <c r="AU51" s="62">
        <f>V51*AC51/1000000000</f>
        <v>0.18890019108</v>
      </c>
      <c r="AV51" s="62">
        <f>W51*AC51/1000000000</f>
        <v>0.853548732</v>
      </c>
      <c r="AW51" s="62">
        <f>X51*AC51/1000000000</f>
        <v>1.31972274828</v>
      </c>
      <c r="AX51" s="62">
        <f>Y51*AC51/1000000000</f>
        <v>1.32489399312</v>
      </c>
      <c r="AY51" s="62">
        <f>Z51*AC51/1000000000</f>
        <v>1.46585527272</v>
      </c>
      <c r="AZ51" s="62">
        <f>AA51*AC51/1000000000</f>
        <v>1.55366110944</v>
      </c>
      <c r="BA51" s="62">
        <f>AB51*AC51/1000000000</f>
        <v>1.55366110944</v>
      </c>
      <c r="BB51" s="56">
        <f>(AU51/AP51)^(1/5)*100</f>
        <v>69.052633471261</v>
      </c>
      <c r="BC51" s="56">
        <f>(BA51/AU51)^(1/5)*100</f>
        <v>152.41397140692</v>
      </c>
      <c r="BD51" s="62">
        <f>Q51*AC51*AD51/1000000000</f>
        <v>0</v>
      </c>
      <c r="BE51" s="62">
        <f>R51*AC51*AE51/1000000000</f>
        <v>59.112958464</v>
      </c>
      <c r="BF51" s="62">
        <f>S51*AC51*AF51/1000000000</f>
        <v>58.5500328</v>
      </c>
      <c r="BG51" s="62">
        <f>T51*AC51*AG51/1000000000</f>
        <v>42.57159642</v>
      </c>
      <c r="BH51" s="62">
        <f>U51*AC51*AH51/1000000000</f>
        <v>0</v>
      </c>
      <c r="BI51" s="62">
        <f>V51*AC51*AI51/1000000000</f>
        <v>0</v>
      </c>
      <c r="BJ51" s="62">
        <f>W51*AC51*AJ51/1000000000</f>
        <v>0</v>
      </c>
      <c r="BK51" s="62">
        <f>X51*AC51*AK51/1000000000</f>
        <v>0</v>
      </c>
      <c r="BL51" s="62">
        <f>Y51*AC51*AL51/1000000000</f>
        <v>0</v>
      </c>
      <c r="BM51" s="62">
        <f>Z51*AC51*AM51/1000000000</f>
        <v>0</v>
      </c>
      <c r="BN51" s="62">
        <f>AA51*AC51*AN51/1000000000</f>
        <v>0</v>
      </c>
      <c r="BO51" s="62">
        <f>AB51*AC51*AO51/1000000000</f>
        <v>0</v>
      </c>
      <c r="BP51" s="56" t="str">
        <f>(BI51/BD51)^(1/5)*100</f>
        <v>0</v>
      </c>
      <c r="BQ51" s="56" t="str">
        <f>(BO51/BI51)^(1/5)*100</f>
        <v>0</v>
      </c>
      <c r="BR51" s="56" t="str">
        <f>(J51/E51)^(1/5)*100</f>
        <v>0</v>
      </c>
      <c r="BS51" s="56" t="str">
        <f>(P51/J51)/(1/5)*100</f>
        <v>0</v>
      </c>
      <c r="BT51" s="56"/>
      <c r="BU51" s="56"/>
      <c r="BV51" s="56"/>
      <c r="BW51" s="56"/>
      <c r="BX51" s="62"/>
    </row>
    <row r="52" spans="1:80" s="46" customFormat="1">
      <c r="A52" s="60">
        <v>7</v>
      </c>
      <c r="B52" s="77" t="s">
        <v>56</v>
      </c>
      <c r="C52" s="77" t="s">
        <v>57</v>
      </c>
      <c r="D52" s="60" t="s">
        <v>43</v>
      </c>
      <c r="E52" s="62"/>
      <c r="F52" s="62"/>
      <c r="G52" s="62"/>
      <c r="H52" s="62"/>
      <c r="I52" s="56" t="str">
        <f>I47/I44*100</f>
        <v>0</v>
      </c>
      <c r="J52" s="56" t="str">
        <f>J47/J44*100</f>
        <v>0</v>
      </c>
      <c r="K52" s="56" t="str">
        <f>K47/K44*100</f>
        <v>0</v>
      </c>
      <c r="L52" s="66" t="str">
        <f>L47/L44*100</f>
        <v>0</v>
      </c>
      <c r="M52" s="62"/>
      <c r="N52" s="62"/>
      <c r="O52" s="62"/>
      <c r="P52" s="62"/>
      <c r="Q52" s="62">
        <v>2913.883</v>
      </c>
      <c r="R52" s="62">
        <v>1383.46</v>
      </c>
      <c r="S52" s="62">
        <v>1179.48</v>
      </c>
      <c r="T52" s="62">
        <v>792</v>
      </c>
      <c r="U52" s="62">
        <v>1248.75443</v>
      </c>
      <c r="V52" s="62">
        <v>210.07956</v>
      </c>
      <c r="W52" s="62">
        <v>791.4</v>
      </c>
      <c r="X52" s="62">
        <v>928.4</v>
      </c>
      <c r="Y52" s="62">
        <v>900</v>
      </c>
      <c r="Z52" s="62">
        <v>912</v>
      </c>
      <c r="AA52" s="62">
        <v>936</v>
      </c>
      <c r="AB52" s="62">
        <v>936</v>
      </c>
      <c r="AC52" s="56">
        <v>699000</v>
      </c>
      <c r="AD52" s="63">
        <v>0</v>
      </c>
      <c r="AE52" s="63">
        <v>2949</v>
      </c>
      <c r="AF52" s="63">
        <v>2392</v>
      </c>
      <c r="AG52" s="63">
        <v>1339</v>
      </c>
      <c r="AH52" s="63">
        <v>0</v>
      </c>
      <c r="AI52" s="63">
        <v>0</v>
      </c>
      <c r="AJ52" s="63">
        <v>0</v>
      </c>
      <c r="AK52" s="63">
        <v>0</v>
      </c>
      <c r="AL52" s="63">
        <v>0</v>
      </c>
      <c r="AM52" s="63">
        <v>0</v>
      </c>
      <c r="AN52" s="63">
        <v>0</v>
      </c>
      <c r="AO52" s="63">
        <v>0</v>
      </c>
      <c r="AP52" s="62">
        <f>Q52*AC52/1000000000</f>
        <v>2.036804217</v>
      </c>
      <c r="AQ52" s="62">
        <f>R52*AC52/1000000000</f>
        <v>0.96703854</v>
      </c>
      <c r="AR52" s="62">
        <f>S52*AC52/1000000000</f>
        <v>0.82445652</v>
      </c>
      <c r="AS52" s="62">
        <f>T52*AC52/1000000000</f>
        <v>0.553608</v>
      </c>
      <c r="AT52" s="62">
        <f>U52*AC52/1000000000</f>
        <v>0.87287934657</v>
      </c>
      <c r="AU52" s="62">
        <f>V52*AC52/1000000000</f>
        <v>0.14684561244</v>
      </c>
      <c r="AV52" s="62">
        <f>W52*AC52/1000000000</f>
        <v>0.5531886</v>
      </c>
      <c r="AW52" s="62">
        <f>X52*AC52/1000000000</f>
        <v>0.6489516</v>
      </c>
      <c r="AX52" s="62">
        <f>Y52*AC52/1000000000</f>
        <v>0.6291</v>
      </c>
      <c r="AY52" s="62">
        <f>Z52*AC52/1000000000</f>
        <v>0.637488</v>
      </c>
      <c r="AZ52" s="62">
        <f>AA52*AC52/1000000000</f>
        <v>0.654264</v>
      </c>
      <c r="BA52" s="62">
        <f>AB52*AC52/1000000000</f>
        <v>0.654264</v>
      </c>
      <c r="BB52" s="56">
        <f>(AU52/AP52)^(1/5)*100</f>
        <v>59.099300130578</v>
      </c>
      <c r="BC52" s="56">
        <f>(BA52/AU52)^(1/5)*100</f>
        <v>134.82747767994</v>
      </c>
      <c r="BD52" s="62">
        <f>Q52*AC52*AD52/1000000000</f>
        <v>0</v>
      </c>
      <c r="BE52" s="62">
        <f>R52*AC52*AE52/1000000000</f>
        <v>2851.79665446</v>
      </c>
      <c r="BF52" s="62">
        <f>S52*AC52*AF52/1000000000</f>
        <v>1972.09999584</v>
      </c>
      <c r="BG52" s="62">
        <f>T52*AC52*AG52/1000000000</f>
        <v>741.281112</v>
      </c>
      <c r="BH52" s="62">
        <f>U52*AC52*AH52/1000000000</f>
        <v>0</v>
      </c>
      <c r="BI52" s="62">
        <f>V52*AC52*AI52/1000000000</f>
        <v>0</v>
      </c>
      <c r="BJ52" s="62">
        <f>W52*AC52*AJ52/1000000000</f>
        <v>0</v>
      </c>
      <c r="BK52" s="62">
        <f>X52*AC52*AK52/1000000000</f>
        <v>0</v>
      </c>
      <c r="BL52" s="62">
        <f>Y52*AC52*AL52/1000000000</f>
        <v>0</v>
      </c>
      <c r="BM52" s="62">
        <f>Z52*AC52*AM52/1000000000</f>
        <v>0</v>
      </c>
      <c r="BN52" s="62">
        <f>AA52*AC52*AN52/1000000000</f>
        <v>0</v>
      </c>
      <c r="BO52" s="62">
        <f>AB52*AC52*AO52/1000000000</f>
        <v>0</v>
      </c>
      <c r="BP52" s="56" t="str">
        <f>(BI52/BD52)^(1/5)*100</f>
        <v>0</v>
      </c>
      <c r="BQ52" s="56" t="str">
        <f>(BO52/BI52)^(1/5)*100</f>
        <v>0</v>
      </c>
      <c r="BR52" s="56" t="str">
        <f>(J52/E52)^(1/5)*100</f>
        <v>0</v>
      </c>
      <c r="BS52" s="56" t="str">
        <f>(P52/J52)/(1/5)*100</f>
        <v>0</v>
      </c>
      <c r="BT52" s="56"/>
      <c r="BU52" s="56"/>
      <c r="BV52" s="56"/>
      <c r="BW52" s="56"/>
      <c r="BX52" s="62"/>
    </row>
    <row r="53" spans="1:80" s="46" customFormat="1">
      <c r="A53" s="60">
        <v>8</v>
      </c>
      <c r="B53" s="77" t="s">
        <v>58</v>
      </c>
      <c r="C53" s="77" t="s">
        <v>59</v>
      </c>
      <c r="D53" s="60" t="s">
        <v>43</v>
      </c>
      <c r="E53" s="62"/>
      <c r="F53" s="62"/>
      <c r="G53" s="62"/>
      <c r="H53" s="62"/>
      <c r="I53" s="56" t="str">
        <f>I48/I45*100</f>
        <v>0</v>
      </c>
      <c r="J53" s="56" t="str">
        <f>J48/J45*100</f>
        <v>0</v>
      </c>
      <c r="K53" s="56" t="str">
        <f>K48/K45*100</f>
        <v>0</v>
      </c>
      <c r="L53" s="66" t="str">
        <f>L48/L45*100</f>
        <v>0</v>
      </c>
      <c r="M53" s="62"/>
      <c r="N53" s="62"/>
      <c r="O53" s="62"/>
      <c r="P53" s="62"/>
      <c r="Q53" s="62">
        <v>3070.73</v>
      </c>
      <c r="R53" s="62">
        <v>3587.505</v>
      </c>
      <c r="S53" s="62">
        <v>4238.98</v>
      </c>
      <c r="T53" s="62">
        <v>3865.62</v>
      </c>
      <c r="U53" s="62">
        <v>1569.24975</v>
      </c>
      <c r="V53" s="62">
        <v>1525.31455</v>
      </c>
      <c r="W53" s="62">
        <v>4080.92</v>
      </c>
      <c r="X53" s="62">
        <v>5535.41397</v>
      </c>
      <c r="Y53" s="62">
        <v>5691.05388</v>
      </c>
      <c r="Z53" s="62">
        <v>5862.99899</v>
      </c>
      <c r="AA53" s="62">
        <v>6036.54013</v>
      </c>
      <c r="AB53" s="62">
        <v>6036.54013</v>
      </c>
      <c r="AC53" s="56">
        <v>2130000</v>
      </c>
      <c r="AD53" s="63">
        <v>0</v>
      </c>
      <c r="AE53" s="63">
        <v>3568</v>
      </c>
      <c r="AF53" s="63">
        <v>4367</v>
      </c>
      <c r="AG53" s="63">
        <v>3909</v>
      </c>
      <c r="AH53" s="63">
        <v>0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  <c r="AO53" s="63">
        <v>0</v>
      </c>
      <c r="AP53" s="62">
        <f>Q53*AC53/1000000000</f>
        <v>6.5406549</v>
      </c>
      <c r="AQ53" s="62">
        <f>R53*AC53/1000000000</f>
        <v>7.64138565</v>
      </c>
      <c r="AR53" s="62">
        <f>S53*AC53/1000000000</f>
        <v>9.0290274</v>
      </c>
      <c r="AS53" s="62">
        <f>T53*AC53/1000000000</f>
        <v>8.2337706</v>
      </c>
      <c r="AT53" s="62">
        <f>U53*AC53/1000000000</f>
        <v>3.3425019675</v>
      </c>
      <c r="AU53" s="62">
        <f>V53*AC53/1000000000</f>
        <v>3.2489199915</v>
      </c>
      <c r="AV53" s="62">
        <f>W53*AC53/1000000000</f>
        <v>8.6923596</v>
      </c>
      <c r="AW53" s="62">
        <f>X53*AC53/1000000000</f>
        <v>11.7904317561</v>
      </c>
      <c r="AX53" s="62">
        <f>Y53*AC53/1000000000</f>
        <v>12.1219447644</v>
      </c>
      <c r="AY53" s="62">
        <f>Z53*AC53/1000000000</f>
        <v>12.4881878487</v>
      </c>
      <c r="AZ53" s="62">
        <f>AA53*AC53/1000000000</f>
        <v>12.8578304769</v>
      </c>
      <c r="BA53" s="62">
        <f>AB53*AC53/1000000000</f>
        <v>12.8578304769</v>
      </c>
      <c r="BB53" s="56">
        <f>(AU53/AP53)^(1/5)*100</f>
        <v>86.940784808723</v>
      </c>
      <c r="BC53" s="56">
        <f>(BA53/AU53)^(1/5)*100</f>
        <v>131.66966657707</v>
      </c>
      <c r="BD53" s="62">
        <f>Q53*AC53*AD53/1000000000</f>
        <v>0</v>
      </c>
      <c r="BE53" s="62">
        <f>R53*AC53*AE53/1000000000</f>
        <v>27264.4639992</v>
      </c>
      <c r="BF53" s="62">
        <f>S53*AC53*AF53/1000000000</f>
        <v>39429.7626558</v>
      </c>
      <c r="BG53" s="62">
        <f>T53*AC53*AG53/1000000000</f>
        <v>32185.8092754</v>
      </c>
      <c r="BH53" s="62">
        <f>U53*AC53*AH53/1000000000</f>
        <v>0</v>
      </c>
      <c r="BI53" s="62">
        <f>V53*AC53*AI53/1000000000</f>
        <v>0</v>
      </c>
      <c r="BJ53" s="62">
        <f>W53*AC53*AJ53/1000000000</f>
        <v>0</v>
      </c>
      <c r="BK53" s="62">
        <f>X53*AC53*AK53/1000000000</f>
        <v>0</v>
      </c>
      <c r="BL53" s="62">
        <f>Y53*AC53*AL53/1000000000</f>
        <v>0</v>
      </c>
      <c r="BM53" s="62">
        <f>Z53*AC53*AM53/1000000000</f>
        <v>0</v>
      </c>
      <c r="BN53" s="62">
        <f>AA53*AC53*AN53/1000000000</f>
        <v>0</v>
      </c>
      <c r="BO53" s="62">
        <f>AB53*AC53*AO53/1000000000</f>
        <v>0</v>
      </c>
      <c r="BP53" s="56" t="str">
        <f>(BI53/BD53)^(1/5)*100</f>
        <v>0</v>
      </c>
      <c r="BQ53" s="56" t="str">
        <f>(BO53/BI53)^(1/5)*100</f>
        <v>0</v>
      </c>
      <c r="BR53" s="56" t="str">
        <f>(J53/E53)^(1/5)*100</f>
        <v>0</v>
      </c>
      <c r="BS53" s="56" t="str">
        <f>(P53/J53)/(1/5)*100</f>
        <v>0</v>
      </c>
      <c r="BT53" s="56"/>
      <c r="BU53" s="56"/>
      <c r="BV53" s="56"/>
      <c r="BW53" s="56"/>
      <c r="BX53" s="62"/>
    </row>
    <row r="54" spans="1:80" s="46" customFormat="1">
      <c r="A54" s="60">
        <v>9</v>
      </c>
      <c r="B54" s="77" t="s">
        <v>60</v>
      </c>
      <c r="C54" s="77" t="s">
        <v>61</v>
      </c>
      <c r="D54" s="60" t="s">
        <v>43</v>
      </c>
      <c r="E54" s="62"/>
      <c r="F54" s="62"/>
      <c r="G54" s="62"/>
      <c r="H54" s="62"/>
      <c r="I54" s="56" t="str">
        <f>I49/I46*100</f>
        <v>0</v>
      </c>
      <c r="J54" s="56" t="str">
        <f>J49/J46*100</f>
        <v>0</v>
      </c>
      <c r="K54" s="56" t="str">
        <f>K49/K46*100</f>
        <v>0</v>
      </c>
      <c r="L54" s="66" t="str">
        <f>L49/L46*100</f>
        <v>0</v>
      </c>
      <c r="M54" s="62"/>
      <c r="N54" s="62"/>
      <c r="O54" s="62"/>
      <c r="P54" s="62"/>
      <c r="Q54" s="62">
        <v>4522.95783</v>
      </c>
      <c r="R54" s="62">
        <v>5176.01281</v>
      </c>
      <c r="S54" s="62">
        <v>145.3231</v>
      </c>
      <c r="T54" s="62">
        <v>2333.1075</v>
      </c>
      <c r="U54" s="62">
        <v>4668.1776</v>
      </c>
      <c r="V54" s="62">
        <v>5907.3481</v>
      </c>
      <c r="W54" s="62">
        <v>3435.491</v>
      </c>
      <c r="X54" s="62">
        <v>4631.62206</v>
      </c>
      <c r="Y54" s="62">
        <v>5012.08</v>
      </c>
      <c r="Z54" s="62">
        <v>4955.91</v>
      </c>
      <c r="AA54" s="62">
        <v>5306.818</v>
      </c>
      <c r="AB54" s="62">
        <v>6134.295</v>
      </c>
      <c r="AC54" s="56">
        <v>15213000</v>
      </c>
      <c r="AD54" s="63">
        <v>0</v>
      </c>
      <c r="AE54" s="63">
        <v>8763</v>
      </c>
      <c r="AF54" s="63">
        <v>254</v>
      </c>
      <c r="AG54" s="63">
        <v>4137</v>
      </c>
      <c r="AH54" s="63">
        <v>0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  <c r="AO54" s="63">
        <v>0</v>
      </c>
      <c r="AP54" s="62">
        <f>Q54*AC54/1000000000</f>
        <v>68.80775746779</v>
      </c>
      <c r="AQ54" s="62">
        <f>R54*AC54/1000000000</f>
        <v>78.74268287853</v>
      </c>
      <c r="AR54" s="62">
        <f>S54*AC54/1000000000</f>
        <v>2.2108003203</v>
      </c>
      <c r="AS54" s="62">
        <f>T54*AC54/1000000000</f>
        <v>35.4935643975</v>
      </c>
      <c r="AT54" s="62">
        <f>U54*AC54/1000000000</f>
        <v>71.0169858288</v>
      </c>
      <c r="AU54" s="62">
        <f>V54*AC54/1000000000</f>
        <v>89.8684866453</v>
      </c>
      <c r="AV54" s="62">
        <f>W54*AC54/1000000000</f>
        <v>52.264124583</v>
      </c>
      <c r="AW54" s="62">
        <f>X54*AC54/1000000000</f>
        <v>70.46086639878</v>
      </c>
      <c r="AX54" s="62">
        <f>Y54*AC54/1000000000</f>
        <v>76.24877304</v>
      </c>
      <c r="AY54" s="62">
        <f>Z54*AC54/1000000000</f>
        <v>75.39425883</v>
      </c>
      <c r="AZ54" s="62">
        <f>AA54*AC54/1000000000</f>
        <v>80.732622234</v>
      </c>
      <c r="BA54" s="62">
        <f>AB54*AC54/1000000000</f>
        <v>93.321029835</v>
      </c>
      <c r="BB54" s="56">
        <f>(AU54/AP54)^(1/5)*100</f>
        <v>105.48580097288</v>
      </c>
      <c r="BC54" s="56">
        <f>(BA54/AU54)^(1/5)*100</f>
        <v>100.75681226562</v>
      </c>
      <c r="BD54" s="62">
        <f>Q54*AC54*AD54/1000000000</f>
        <v>0</v>
      </c>
      <c r="BE54" s="62">
        <f>R54*AC54*AE54/1000000000</f>
        <v>690022.13006456</v>
      </c>
      <c r="BF54" s="62">
        <f>S54*AC54*AF54/1000000000</f>
        <v>561.5432813562</v>
      </c>
      <c r="BG54" s="62">
        <f>T54*AC54*AG54/1000000000</f>
        <v>146836.87591246</v>
      </c>
      <c r="BH54" s="62">
        <f>U54*AC54*AH54/1000000000</f>
        <v>0</v>
      </c>
      <c r="BI54" s="62">
        <f>V54*AC54*AI54/1000000000</f>
        <v>0</v>
      </c>
      <c r="BJ54" s="62">
        <f>W54*AC54*AJ54/1000000000</f>
        <v>0</v>
      </c>
      <c r="BK54" s="62">
        <f>X54*AC54*AK54/1000000000</f>
        <v>0</v>
      </c>
      <c r="BL54" s="62">
        <f>Y54*AC54*AL54/1000000000</f>
        <v>0</v>
      </c>
      <c r="BM54" s="62">
        <f>Z54*AC54*AM54/1000000000</f>
        <v>0</v>
      </c>
      <c r="BN54" s="62">
        <f>AA54*AC54*AN54/1000000000</f>
        <v>0</v>
      </c>
      <c r="BO54" s="62">
        <f>AB54*AC54*AO54/1000000000</f>
        <v>0</v>
      </c>
      <c r="BP54" s="56" t="str">
        <f>(BI54/BD54)^(1/5)*100</f>
        <v>0</v>
      </c>
      <c r="BQ54" s="56" t="str">
        <f>(BO54/BI54)^(1/5)*100</f>
        <v>0</v>
      </c>
      <c r="BR54" s="56" t="str">
        <f>(J54/E54)^(1/5)*100</f>
        <v>0</v>
      </c>
      <c r="BS54" s="56" t="str">
        <f>(P54/J54)/(1/5)*100</f>
        <v>0</v>
      </c>
      <c r="BT54" s="56"/>
      <c r="BU54" s="56"/>
      <c r="BV54" s="56"/>
      <c r="BW54" s="56"/>
      <c r="BX54" s="62"/>
    </row>
    <row r="55" spans="1:80" s="46" customFormat="1">
      <c r="A55" s="60">
        <v>10</v>
      </c>
      <c r="B55" s="77" t="s">
        <v>62</v>
      </c>
      <c r="C55" s="77" t="s">
        <v>63</v>
      </c>
      <c r="D55" s="60" t="s">
        <v>43</v>
      </c>
      <c r="E55" s="62"/>
      <c r="F55" s="62"/>
      <c r="G55" s="62"/>
      <c r="H55" s="62"/>
      <c r="I55" s="56" t="str">
        <f>I48/I45*100</f>
        <v>0</v>
      </c>
      <c r="J55" s="56" t="str">
        <f>J48/J45*100</f>
        <v>0</v>
      </c>
      <c r="K55" s="56" t="str">
        <f>K48/K45*100</f>
        <v>0</v>
      </c>
      <c r="L55" s="66" t="str">
        <f>L48/L45*100</f>
        <v>0</v>
      </c>
      <c r="M55" s="62"/>
      <c r="N55" s="62"/>
      <c r="O55" s="62"/>
      <c r="P55" s="62"/>
      <c r="Q55" s="62">
        <v>0</v>
      </c>
      <c r="R55" s="62">
        <v>0</v>
      </c>
      <c r="S55" s="62">
        <v>0</v>
      </c>
      <c r="T55" s="62">
        <v>0</v>
      </c>
      <c r="U55" s="62">
        <v>209.11965</v>
      </c>
      <c r="V55" s="62">
        <v>2.30427</v>
      </c>
      <c r="W55" s="62">
        <v>0</v>
      </c>
      <c r="X55" s="62">
        <v>0</v>
      </c>
      <c r="Y55" s="62">
        <v>0</v>
      </c>
      <c r="Z55" s="62">
        <v>0</v>
      </c>
      <c r="AA55" s="62">
        <v>0</v>
      </c>
      <c r="AB55" s="62">
        <v>0</v>
      </c>
      <c r="AC55" s="56">
        <v>15213000</v>
      </c>
      <c r="AD55" s="63">
        <v>0</v>
      </c>
      <c r="AE55" s="63">
        <v>1245</v>
      </c>
      <c r="AF55" s="63">
        <v>1700</v>
      </c>
      <c r="AG55" s="63">
        <v>1625</v>
      </c>
      <c r="AH55" s="63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3">
        <v>0</v>
      </c>
      <c r="AP55" s="62">
        <f>Q55*AC55/1000000000</f>
        <v>0</v>
      </c>
      <c r="AQ55" s="62">
        <f>R55*AC55/1000000000</f>
        <v>0</v>
      </c>
      <c r="AR55" s="62">
        <f>S55*AC55/1000000000</f>
        <v>0</v>
      </c>
      <c r="AS55" s="62">
        <f>T55*AC55/1000000000</f>
        <v>0</v>
      </c>
      <c r="AT55" s="62">
        <f>U55*AC55/1000000000</f>
        <v>3.18133723545</v>
      </c>
      <c r="AU55" s="62">
        <f>V55*AC55/1000000000</f>
        <v>0.03505485951</v>
      </c>
      <c r="AV55" s="62">
        <f>W55*AC55/1000000000</f>
        <v>0</v>
      </c>
      <c r="AW55" s="62">
        <f>X55*AC55/1000000000</f>
        <v>0</v>
      </c>
      <c r="AX55" s="62">
        <f>Y55*AC55/1000000000</f>
        <v>0</v>
      </c>
      <c r="AY55" s="62">
        <f>Z55*AC55/1000000000</f>
        <v>0</v>
      </c>
      <c r="AZ55" s="62">
        <f>AA55*AC55/1000000000</f>
        <v>0</v>
      </c>
      <c r="BA55" s="62">
        <f>AB55*AC55/1000000000</f>
        <v>0</v>
      </c>
      <c r="BB55" s="56" t="str">
        <f>(AU55/AP55)^(1/5)*100</f>
        <v>0</v>
      </c>
      <c r="BC55" s="56">
        <f>(BA55/AU55)^(1/5)*100</f>
        <v>0</v>
      </c>
      <c r="BD55" s="62">
        <f>Q55*AC55*AD55/1000000000</f>
        <v>0</v>
      </c>
      <c r="BE55" s="62">
        <f>R55*AC55*AE55/1000000000</f>
        <v>0</v>
      </c>
      <c r="BF55" s="62">
        <f>S55*AC55*AF55/1000000000</f>
        <v>0</v>
      </c>
      <c r="BG55" s="62">
        <f>T55*AC55*AG55/1000000000</f>
        <v>0</v>
      </c>
      <c r="BH55" s="62">
        <f>U55*AC55*AH55/1000000000</f>
        <v>0</v>
      </c>
      <c r="BI55" s="62">
        <f>V55*AC55*AI55/1000000000</f>
        <v>0</v>
      </c>
      <c r="BJ55" s="62">
        <f>W55*AC55*AJ55/1000000000</f>
        <v>0</v>
      </c>
      <c r="BK55" s="62">
        <f>X55*AC55*AK55/1000000000</f>
        <v>0</v>
      </c>
      <c r="BL55" s="62">
        <f>Y55*AC55*AL55/1000000000</f>
        <v>0</v>
      </c>
      <c r="BM55" s="62">
        <f>Z55*AC55*AM55/1000000000</f>
        <v>0</v>
      </c>
      <c r="BN55" s="62">
        <f>AA55*AC55*AN55/1000000000</f>
        <v>0</v>
      </c>
      <c r="BO55" s="62">
        <f>AB55*AC55*AO55/1000000000</f>
        <v>0</v>
      </c>
      <c r="BP55" s="56" t="str">
        <f>(BI55/BD55)^(1/5)*100</f>
        <v>0</v>
      </c>
      <c r="BQ55" s="56" t="str">
        <f>(BO55/BI55)^(1/5)*100</f>
        <v>0</v>
      </c>
      <c r="BR55" s="56" t="str">
        <f>(J55/E55)^(1/5)*100</f>
        <v>0</v>
      </c>
      <c r="BS55" s="56" t="str">
        <f>(P55/J55)/(1/5)*100</f>
        <v>0</v>
      </c>
      <c r="BT55" s="56"/>
      <c r="BU55" s="56"/>
      <c r="BV55" s="56"/>
      <c r="BW55" s="56"/>
      <c r="BX55" s="62"/>
    </row>
    <row r="56" spans="1:80" s="46" customFormat="1">
      <c r="A56" s="60">
        <v>11</v>
      </c>
      <c r="B56" s="77" t="s">
        <v>64</v>
      </c>
      <c r="C56" s="77" t="s">
        <v>65</v>
      </c>
      <c r="D56" s="60" t="s">
        <v>43</v>
      </c>
      <c r="E56" s="62"/>
      <c r="F56" s="62"/>
      <c r="G56" s="62"/>
      <c r="H56" s="62"/>
      <c r="I56" s="56" t="str">
        <f>I50/I46*100</f>
        <v>0</v>
      </c>
      <c r="J56" s="56" t="str">
        <f>J50/J46*100</f>
        <v>0</v>
      </c>
      <c r="K56" s="56" t="str">
        <f>K50/K46*100</f>
        <v>0</v>
      </c>
      <c r="L56" s="66" t="str">
        <f>L50/L46*100</f>
        <v>0</v>
      </c>
      <c r="M56" s="62"/>
      <c r="N56" s="62"/>
      <c r="O56" s="62"/>
      <c r="P56" s="62"/>
      <c r="Q56" s="62">
        <v>267.4683</v>
      </c>
      <c r="R56" s="62">
        <v>289.9568</v>
      </c>
      <c r="S56" s="62">
        <v>277.06304</v>
      </c>
      <c r="T56" s="62">
        <v>361.865</v>
      </c>
      <c r="U56" s="62">
        <v>522.83465</v>
      </c>
      <c r="V56" s="62">
        <v>344.08027</v>
      </c>
      <c r="W56" s="62">
        <v>301.395</v>
      </c>
      <c r="X56" s="62">
        <v>370.05687</v>
      </c>
      <c r="Y56" s="62">
        <v>417.64645</v>
      </c>
      <c r="Z56" s="62">
        <v>417.64645</v>
      </c>
      <c r="AA56" s="62">
        <v>417.64645</v>
      </c>
      <c r="AB56" s="62">
        <v>417.64645</v>
      </c>
      <c r="AC56" s="56">
        <v>26873000</v>
      </c>
      <c r="AD56" s="63">
        <v>0</v>
      </c>
      <c r="AE56" s="63">
        <v>602</v>
      </c>
      <c r="AF56" s="63">
        <v>512</v>
      </c>
      <c r="AG56" s="63">
        <v>670</v>
      </c>
      <c r="AH56" s="63">
        <v>0</v>
      </c>
      <c r="AI56" s="63">
        <v>0</v>
      </c>
      <c r="AJ56" s="63">
        <v>0</v>
      </c>
      <c r="AK56" s="63">
        <v>0</v>
      </c>
      <c r="AL56" s="63">
        <v>0</v>
      </c>
      <c r="AM56" s="63">
        <v>0</v>
      </c>
      <c r="AN56" s="63">
        <v>0</v>
      </c>
      <c r="AO56" s="63">
        <v>0</v>
      </c>
      <c r="AP56" s="62">
        <f>Q56*AC56/1000000000</f>
        <v>7.1876756259</v>
      </c>
      <c r="AQ56" s="62">
        <f>R56*AC56/1000000000</f>
        <v>7.7920090864</v>
      </c>
      <c r="AR56" s="62">
        <f>S56*AC56/1000000000</f>
        <v>7.44551507392</v>
      </c>
      <c r="AS56" s="62">
        <f>T56*AC56/1000000000</f>
        <v>9.724398145</v>
      </c>
      <c r="AT56" s="62">
        <f>U56*AC56/1000000000</f>
        <v>14.05013554945</v>
      </c>
      <c r="AU56" s="62">
        <f>V56*AC56/1000000000</f>
        <v>9.24646909571</v>
      </c>
      <c r="AV56" s="62">
        <f>W56*AC56/1000000000</f>
        <v>8.099387835</v>
      </c>
      <c r="AW56" s="62">
        <f>X56*AC56/1000000000</f>
        <v>9.94453826751</v>
      </c>
      <c r="AX56" s="62">
        <f>Y56*AC56/1000000000</f>
        <v>11.22341305085</v>
      </c>
      <c r="AY56" s="62">
        <f>Z56*AC56/1000000000</f>
        <v>11.22341305085</v>
      </c>
      <c r="AZ56" s="62">
        <f>AA56*AC56/1000000000</f>
        <v>11.22341305085</v>
      </c>
      <c r="BA56" s="62">
        <f>AB56*AC56/1000000000</f>
        <v>11.22341305085</v>
      </c>
      <c r="BB56" s="56">
        <f>(AU56/AP56)^(1/5)*100</f>
        <v>105.16651694962</v>
      </c>
      <c r="BC56" s="56">
        <f>(BA56/AU56)^(1/5)*100</f>
        <v>103.95127124288</v>
      </c>
      <c r="BD56" s="62">
        <f>Q56*AC56*AD56/1000000000</f>
        <v>0</v>
      </c>
      <c r="BE56" s="62">
        <f>R56*AC56*AE56/1000000000</f>
        <v>4690.7894700128</v>
      </c>
      <c r="BF56" s="62">
        <f>S56*AC56*AF56/1000000000</f>
        <v>3812.103717847</v>
      </c>
      <c r="BG56" s="62">
        <f>T56*AC56*AG56/1000000000</f>
        <v>6515.34675715</v>
      </c>
      <c r="BH56" s="62">
        <f>U56*AC56*AH56/1000000000</f>
        <v>0</v>
      </c>
      <c r="BI56" s="62">
        <f>V56*AC56*AI56/1000000000</f>
        <v>0</v>
      </c>
      <c r="BJ56" s="62">
        <f>W56*AC56*AJ56/1000000000</f>
        <v>0</v>
      </c>
      <c r="BK56" s="62">
        <f>X56*AC56*AK56/1000000000</f>
        <v>0</v>
      </c>
      <c r="BL56" s="62">
        <f>Y56*AC56*AL56/1000000000</f>
        <v>0</v>
      </c>
      <c r="BM56" s="62">
        <f>Z56*AC56*AM56/1000000000</f>
        <v>0</v>
      </c>
      <c r="BN56" s="62">
        <f>AA56*AC56*AN56/1000000000</f>
        <v>0</v>
      </c>
      <c r="BO56" s="62">
        <f>AB56*AC56*AO56/1000000000</f>
        <v>0</v>
      </c>
      <c r="BP56" s="56" t="str">
        <f>(BI56/BD56)^(1/5)*100</f>
        <v>0</v>
      </c>
      <c r="BQ56" s="56" t="str">
        <f>(BO56/BI56)^(1/5)*100</f>
        <v>0</v>
      </c>
      <c r="BR56" s="56" t="str">
        <f>(J56/E56)^(1/5)*100</f>
        <v>0</v>
      </c>
      <c r="BS56" s="56" t="str">
        <f>(P56/J56)/(1/5)*100</f>
        <v>0</v>
      </c>
      <c r="BT56" s="56"/>
      <c r="BU56" s="56"/>
      <c r="BV56" s="56"/>
      <c r="BW56" s="56"/>
      <c r="BX56" s="62"/>
    </row>
    <row r="57" spans="1:80" s="46" customFormat="1">
      <c r="A57" s="60">
        <v>12</v>
      </c>
      <c r="B57" s="77" t="s">
        <v>66</v>
      </c>
      <c r="C57" s="77" t="s">
        <v>67</v>
      </c>
      <c r="D57" s="60" t="s">
        <v>43</v>
      </c>
      <c r="E57" s="62"/>
      <c r="F57" s="62"/>
      <c r="G57" s="62"/>
      <c r="H57" s="62"/>
      <c r="I57" s="56" t="str">
        <f>I51/I47*100</f>
        <v>0</v>
      </c>
      <c r="J57" s="56" t="str">
        <f>J51/J47*100</f>
        <v>0</v>
      </c>
      <c r="K57" s="56" t="str">
        <f>K51/K47*100</f>
        <v>0</v>
      </c>
      <c r="L57" s="66" t="str">
        <f>L51/L47*100</f>
        <v>0</v>
      </c>
      <c r="M57" s="62"/>
      <c r="N57" s="62"/>
      <c r="O57" s="62"/>
      <c r="P57" s="62"/>
      <c r="Q57" s="62">
        <v>26.96</v>
      </c>
      <c r="R57" s="62">
        <v>29.562</v>
      </c>
      <c r="S57" s="62">
        <v>26.225</v>
      </c>
      <c r="T57" s="62">
        <v>32.641</v>
      </c>
      <c r="U57" s="62">
        <v>240.81031</v>
      </c>
      <c r="V57" s="62">
        <v>34.22206</v>
      </c>
      <c r="W57" s="62">
        <v>30.67</v>
      </c>
      <c r="X57" s="62">
        <v>24.465</v>
      </c>
      <c r="Y57" s="62">
        <v>25.0245</v>
      </c>
      <c r="Z57" s="62">
        <v>25.0245</v>
      </c>
      <c r="AA57" s="62">
        <v>25.0245</v>
      </c>
      <c r="AB57" s="62">
        <v>25.0245</v>
      </c>
      <c r="AC57" s="56">
        <v>48343000</v>
      </c>
      <c r="AD57" s="63">
        <v>0</v>
      </c>
      <c r="AE57" s="63">
        <v>50</v>
      </c>
      <c r="AF57" s="63">
        <v>40</v>
      </c>
      <c r="AG57" s="63">
        <v>51</v>
      </c>
      <c r="AH57" s="63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  <c r="AO57" s="63">
        <v>0</v>
      </c>
      <c r="AP57" s="62">
        <f>Q57*AC57/1000000000</f>
        <v>1.30332728</v>
      </c>
      <c r="AQ57" s="62">
        <f>R57*AC57/1000000000</f>
        <v>1.429115766</v>
      </c>
      <c r="AR57" s="62">
        <f>S57*AC57/1000000000</f>
        <v>1.267795175</v>
      </c>
      <c r="AS57" s="62">
        <f>T57*AC57/1000000000</f>
        <v>1.577963863</v>
      </c>
      <c r="AT57" s="62">
        <f>U57*AC57/1000000000</f>
        <v>11.64149281633</v>
      </c>
      <c r="AU57" s="62">
        <f>V57*AC57/1000000000</f>
        <v>1.65439704658</v>
      </c>
      <c r="AV57" s="62">
        <f>W57*AC57/1000000000</f>
        <v>1.48267981</v>
      </c>
      <c r="AW57" s="62">
        <f>X57*AC57/1000000000</f>
        <v>1.182711495</v>
      </c>
      <c r="AX57" s="62">
        <f>Y57*AC57/1000000000</f>
        <v>1.2097594035</v>
      </c>
      <c r="AY57" s="62">
        <f>Z57*AC57/1000000000</f>
        <v>1.2097594035</v>
      </c>
      <c r="AZ57" s="62">
        <f>AA57*AC57/1000000000</f>
        <v>1.2097594035</v>
      </c>
      <c r="BA57" s="62">
        <f>AB57*AC57/1000000000</f>
        <v>1.2097594035</v>
      </c>
      <c r="BB57" s="56">
        <f>(AU57/AP57)^(1/5)*100</f>
        <v>104.8859345297</v>
      </c>
      <c r="BC57" s="56">
        <f>(BA57/AU57)^(1/5)*100</f>
        <v>93.931628563509</v>
      </c>
      <c r="BD57" s="62">
        <f>Q57*AC57*AD57/1000000000</f>
        <v>0</v>
      </c>
      <c r="BE57" s="62">
        <f>R57*AC57*AE57/1000000000</f>
        <v>71.4557883</v>
      </c>
      <c r="BF57" s="62">
        <f>S57*AC57*AF57/1000000000</f>
        <v>50.711807</v>
      </c>
      <c r="BG57" s="62">
        <f>T57*AC57*AG57/1000000000</f>
        <v>80.476157013</v>
      </c>
      <c r="BH57" s="62">
        <f>U57*AC57*AH57/1000000000</f>
        <v>0</v>
      </c>
      <c r="BI57" s="62">
        <f>V57*AC57*AI57/1000000000</f>
        <v>0</v>
      </c>
      <c r="BJ57" s="62">
        <f>W57*AC57*AJ57/1000000000</f>
        <v>0</v>
      </c>
      <c r="BK57" s="62">
        <f>X57*AC57*AK57/1000000000</f>
        <v>0</v>
      </c>
      <c r="BL57" s="62">
        <f>Y57*AC57*AL57/1000000000</f>
        <v>0</v>
      </c>
      <c r="BM57" s="62">
        <f>Z57*AC57*AM57/1000000000</f>
        <v>0</v>
      </c>
      <c r="BN57" s="62">
        <f>AA57*AC57*AN57/1000000000</f>
        <v>0</v>
      </c>
      <c r="BO57" s="62">
        <f>AB57*AC57*AO57/1000000000</f>
        <v>0</v>
      </c>
      <c r="BP57" s="56" t="str">
        <f>(BI57/BD57)^(1/5)*100</f>
        <v>0</v>
      </c>
      <c r="BQ57" s="56" t="str">
        <f>(BO57/BI57)^(1/5)*100</f>
        <v>0</v>
      </c>
      <c r="BR57" s="56" t="str">
        <f>(J57/E57)^(1/5)*100</f>
        <v>0</v>
      </c>
      <c r="BS57" s="56" t="str">
        <f>(P57/J57)/(1/5)*100</f>
        <v>0</v>
      </c>
      <c r="BT57" s="56"/>
      <c r="BU57" s="56"/>
      <c r="BV57" s="56"/>
      <c r="BW57" s="56"/>
      <c r="BX57" s="62"/>
    </row>
    <row r="58" spans="1:80" s="46" customFormat="1">
      <c r="A58" s="60">
        <v>13</v>
      </c>
      <c r="B58" s="77" t="s">
        <v>68</v>
      </c>
      <c r="C58" s="77" t="s">
        <v>69</v>
      </c>
      <c r="D58" s="60" t="s">
        <v>43</v>
      </c>
      <c r="E58" s="62"/>
      <c r="F58" s="62"/>
      <c r="G58" s="62"/>
      <c r="H58" s="62"/>
      <c r="I58" s="56" t="str">
        <f>I52/I48*100</f>
        <v>0</v>
      </c>
      <c r="J58" s="56" t="str">
        <f>J52/J48*100</f>
        <v>0</v>
      </c>
      <c r="K58" s="56" t="str">
        <f>K52/K48*100</f>
        <v>0</v>
      </c>
      <c r="L58" s="66" t="str">
        <f>L52/L48*100</f>
        <v>0</v>
      </c>
      <c r="M58" s="62"/>
      <c r="N58" s="62"/>
      <c r="O58" s="62"/>
      <c r="P58" s="62"/>
      <c r="Q58" s="62">
        <v>799.816</v>
      </c>
      <c r="R58" s="62">
        <v>1453.364</v>
      </c>
      <c r="S58" s="62">
        <v>1922.442</v>
      </c>
      <c r="T58" s="62">
        <v>2509.125</v>
      </c>
      <c r="U58" s="62">
        <v>2969.26948</v>
      </c>
      <c r="V58" s="62">
        <v>1624.3606</v>
      </c>
      <c r="W58" s="62">
        <v>2792.099</v>
      </c>
      <c r="X58" s="62">
        <v>1811.688</v>
      </c>
      <c r="Y58" s="62">
        <v>3399.088</v>
      </c>
      <c r="Z58" s="62">
        <v>3703.02</v>
      </c>
      <c r="AA58" s="62">
        <v>3834.53</v>
      </c>
      <c r="AB58" s="62">
        <v>3946.53</v>
      </c>
      <c r="AC58" s="56">
        <v>3477000</v>
      </c>
      <c r="AD58" s="63">
        <v>0</v>
      </c>
      <c r="AE58" s="63">
        <v>2116</v>
      </c>
      <c r="AF58" s="63">
        <v>2232</v>
      </c>
      <c r="AG58" s="63">
        <v>3105</v>
      </c>
      <c r="AH58" s="63">
        <v>0</v>
      </c>
      <c r="AI58" s="63">
        <v>0</v>
      </c>
      <c r="AJ58" s="63">
        <v>0</v>
      </c>
      <c r="AK58" s="63">
        <v>0</v>
      </c>
      <c r="AL58" s="63">
        <v>0</v>
      </c>
      <c r="AM58" s="63">
        <v>0</v>
      </c>
      <c r="AN58" s="63">
        <v>0</v>
      </c>
      <c r="AO58" s="63">
        <v>0</v>
      </c>
      <c r="AP58" s="62">
        <f>Q58*AC58/1000000000</f>
        <v>2.780960232</v>
      </c>
      <c r="AQ58" s="62">
        <f>R58*AC58/1000000000</f>
        <v>5.053346628</v>
      </c>
      <c r="AR58" s="62">
        <f>S58*AC58/1000000000</f>
        <v>6.684330834</v>
      </c>
      <c r="AS58" s="62">
        <f>T58*AC58/1000000000</f>
        <v>8.724227625</v>
      </c>
      <c r="AT58" s="62">
        <f>U58*AC58/1000000000</f>
        <v>10.32414998196</v>
      </c>
      <c r="AU58" s="62">
        <f>V58*AC58/1000000000</f>
        <v>5.6479018062</v>
      </c>
      <c r="AV58" s="62">
        <f>W58*AC58/1000000000</f>
        <v>9.708128223</v>
      </c>
      <c r="AW58" s="62">
        <f>X58*AC58/1000000000</f>
        <v>6.299239176</v>
      </c>
      <c r="AX58" s="62">
        <f>Y58*AC58/1000000000</f>
        <v>11.818628976</v>
      </c>
      <c r="AY58" s="62">
        <f>Z58*AC58/1000000000</f>
        <v>12.87540054</v>
      </c>
      <c r="AZ58" s="62">
        <f>AA58*AC58/1000000000</f>
        <v>13.33266081</v>
      </c>
      <c r="BA58" s="62">
        <f>AB58*AC58/1000000000</f>
        <v>13.72208481</v>
      </c>
      <c r="BB58" s="56">
        <f>(AU58/AP58)^(1/5)*100</f>
        <v>115.22281249954</v>
      </c>
      <c r="BC58" s="56">
        <f>(BA58/AU58)^(1/5)*100</f>
        <v>119.42811903823</v>
      </c>
      <c r="BD58" s="62">
        <f>Q58*AC58*AD58/1000000000</f>
        <v>0</v>
      </c>
      <c r="BE58" s="62">
        <f>R58*AC58*AE58/1000000000</f>
        <v>10692.881464848</v>
      </c>
      <c r="BF58" s="62">
        <f>S58*AC58*AF58/1000000000</f>
        <v>14919.426421488</v>
      </c>
      <c r="BG58" s="62">
        <f>T58*AC58*AG58/1000000000</f>
        <v>27088.726775625</v>
      </c>
      <c r="BH58" s="62">
        <f>U58*AC58*AH58/1000000000</f>
        <v>0</v>
      </c>
      <c r="BI58" s="62">
        <f>V58*AC58*AI58/1000000000</f>
        <v>0</v>
      </c>
      <c r="BJ58" s="62">
        <f>W58*AC58*AJ58/1000000000</f>
        <v>0</v>
      </c>
      <c r="BK58" s="62">
        <f>X58*AC58*AK58/1000000000</f>
        <v>0</v>
      </c>
      <c r="BL58" s="62">
        <f>Y58*AC58*AL58/1000000000</f>
        <v>0</v>
      </c>
      <c r="BM58" s="62">
        <f>Z58*AC58*AM58/1000000000</f>
        <v>0</v>
      </c>
      <c r="BN58" s="62">
        <f>AA58*AC58*AN58/1000000000</f>
        <v>0</v>
      </c>
      <c r="BO58" s="62">
        <f>AB58*AC58*AO58/1000000000</f>
        <v>0</v>
      </c>
      <c r="BP58" s="56" t="str">
        <f>(BI58/BD58)^(1/5)*100</f>
        <v>0</v>
      </c>
      <c r="BQ58" s="56" t="str">
        <f>(BO58/BI58)^(1/5)*100</f>
        <v>0</v>
      </c>
      <c r="BR58" s="56" t="str">
        <f>(J58/E58)^(1/5)*100</f>
        <v>0</v>
      </c>
      <c r="BS58" s="56" t="str">
        <f>(P58/J58)/(1/5)*100</f>
        <v>0</v>
      </c>
      <c r="BT58" s="56"/>
      <c r="BU58" s="56"/>
      <c r="BV58" s="56"/>
      <c r="BW58" s="56"/>
      <c r="BX58" s="62"/>
    </row>
    <row r="59" spans="1:80" s="46" customFormat="1">
      <c r="A59" s="60">
        <v>14</v>
      </c>
      <c r="B59" s="77" t="s">
        <v>70</v>
      </c>
      <c r="C59" s="77" t="s">
        <v>71</v>
      </c>
      <c r="D59" s="60" t="s">
        <v>43</v>
      </c>
      <c r="E59" s="62"/>
      <c r="F59" s="62"/>
      <c r="G59" s="62"/>
      <c r="H59" s="62"/>
      <c r="I59" s="56" t="str">
        <f>I55/I50*100</f>
        <v>0</v>
      </c>
      <c r="J59" s="56" t="str">
        <f>J55/J50*100</f>
        <v>0</v>
      </c>
      <c r="K59" s="56" t="str">
        <f>K55/K50*100</f>
        <v>0</v>
      </c>
      <c r="L59" s="66" t="str">
        <f>L55/L50*100</f>
        <v>0</v>
      </c>
      <c r="M59" s="62"/>
      <c r="N59" s="62"/>
      <c r="O59" s="62"/>
      <c r="P59" s="62"/>
      <c r="Q59" s="62">
        <v>198.282</v>
      </c>
      <c r="R59" s="62">
        <v>157.44</v>
      </c>
      <c r="S59" s="62">
        <v>788.8</v>
      </c>
      <c r="T59" s="62">
        <v>494.15</v>
      </c>
      <c r="U59" s="62">
        <v>866.2824</v>
      </c>
      <c r="V59" s="62">
        <v>447.7946</v>
      </c>
      <c r="W59" s="62">
        <v>630.94</v>
      </c>
      <c r="X59" s="62">
        <v>322.52464</v>
      </c>
      <c r="Y59" s="62">
        <v>564.9716</v>
      </c>
      <c r="Z59" s="62">
        <v>516.8328</v>
      </c>
      <c r="AA59" s="62">
        <v>472.694</v>
      </c>
      <c r="AB59" s="62">
        <v>439.59815</v>
      </c>
      <c r="AC59" s="56">
        <v>41529000</v>
      </c>
      <c r="AD59" s="63">
        <v>0</v>
      </c>
      <c r="AE59" s="63">
        <v>462</v>
      </c>
      <c r="AF59" s="63">
        <v>752</v>
      </c>
      <c r="AG59" s="63">
        <v>759</v>
      </c>
      <c r="AH59" s="63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  <c r="AO59" s="63">
        <v>0</v>
      </c>
      <c r="AP59" s="62">
        <f>Q59*AC59/1000000000</f>
        <v>8.234453178</v>
      </c>
      <c r="AQ59" s="62">
        <f>R59*AC59/1000000000</f>
        <v>6.53832576</v>
      </c>
      <c r="AR59" s="62">
        <f>S59*AC59/1000000000</f>
        <v>32.7580752</v>
      </c>
      <c r="AS59" s="62">
        <f>T59*AC59/1000000000</f>
        <v>20.52155535</v>
      </c>
      <c r="AT59" s="62">
        <f>U59*AC59/1000000000</f>
        <v>35.9758417896</v>
      </c>
      <c r="AU59" s="62">
        <f>V59*AC59/1000000000</f>
        <v>18.5964619434</v>
      </c>
      <c r="AV59" s="62">
        <f>W59*AC59/1000000000</f>
        <v>26.20230726</v>
      </c>
      <c r="AW59" s="62">
        <f>X59*AC59/1000000000</f>
        <v>13.39412577456</v>
      </c>
      <c r="AX59" s="62">
        <f>Y59*AC59/1000000000</f>
        <v>23.4627055764</v>
      </c>
      <c r="AY59" s="62">
        <f>Z59*AC59/1000000000</f>
        <v>21.4635493512</v>
      </c>
      <c r="AZ59" s="62">
        <f>AA59*AC59/1000000000</f>
        <v>19.630509126</v>
      </c>
      <c r="BA59" s="62">
        <f>AB59*AC59/1000000000</f>
        <v>18.25607157135</v>
      </c>
      <c r="BB59" s="56">
        <f>(AU59/AP59)^(1/5)*100</f>
        <v>117.69529783531</v>
      </c>
      <c r="BC59" s="56">
        <f>(BA59/AU59)^(1/5)*100</f>
        <v>99.631209090494</v>
      </c>
      <c r="BD59" s="62">
        <f>Q59*AC59*AD59/1000000000</f>
        <v>0</v>
      </c>
      <c r="BE59" s="62">
        <f>R59*AC59*AE59/1000000000</f>
        <v>3020.70650112</v>
      </c>
      <c r="BF59" s="62">
        <f>S59*AC59*AF59/1000000000</f>
        <v>24634.0725504</v>
      </c>
      <c r="BG59" s="62">
        <f>T59*AC59*AG59/1000000000</f>
        <v>15575.86051065</v>
      </c>
      <c r="BH59" s="62">
        <f>U59*AC59*AH59/1000000000</f>
        <v>0</v>
      </c>
      <c r="BI59" s="62">
        <f>V59*AC59*AI59/1000000000</f>
        <v>0</v>
      </c>
      <c r="BJ59" s="62">
        <f>W59*AC59*AJ59/1000000000</f>
        <v>0</v>
      </c>
      <c r="BK59" s="62">
        <f>X59*AC59*AK59/1000000000</f>
        <v>0</v>
      </c>
      <c r="BL59" s="62">
        <f>Y59*AC59*AL59/1000000000</f>
        <v>0</v>
      </c>
      <c r="BM59" s="62">
        <f>Z59*AC59*AM59/1000000000</f>
        <v>0</v>
      </c>
      <c r="BN59" s="62">
        <f>AA59*AC59*AN59/1000000000</f>
        <v>0</v>
      </c>
      <c r="BO59" s="62">
        <f>AB59*AC59*AO59/1000000000</f>
        <v>0</v>
      </c>
      <c r="BP59" s="56" t="str">
        <f>(BI59/BD59)^(1/5)*100</f>
        <v>0</v>
      </c>
      <c r="BQ59" s="56" t="str">
        <f>(BO59/BI59)^(1/5)*100</f>
        <v>0</v>
      </c>
      <c r="BR59" s="56" t="str">
        <f>(J59/E59)^(1/5)*100</f>
        <v>0</v>
      </c>
      <c r="BS59" s="56" t="str">
        <f>(P59/J59)/(1/5)*100</f>
        <v>0</v>
      </c>
      <c r="BT59" s="56"/>
      <c r="BU59" s="56"/>
      <c r="BV59" s="56"/>
      <c r="BW59" s="56"/>
      <c r="BX59" s="62"/>
    </row>
    <row r="60" spans="1:80" s="46" customFormat="1">
      <c r="A60" s="60">
        <v>15</v>
      </c>
      <c r="B60" s="77" t="s">
        <v>72</v>
      </c>
      <c r="C60" s="77" t="s">
        <v>73</v>
      </c>
      <c r="D60" s="60" t="s">
        <v>43</v>
      </c>
      <c r="E60" s="62"/>
      <c r="F60" s="62"/>
      <c r="G60" s="62"/>
      <c r="H60" s="62"/>
      <c r="I60" s="56" t="str">
        <f>I56/I51*100</f>
        <v>0</v>
      </c>
      <c r="J60" s="56" t="str">
        <f>J56/J51*100</f>
        <v>0</v>
      </c>
      <c r="K60" s="56" t="str">
        <f>K56/K51*100</f>
        <v>0</v>
      </c>
      <c r="L60" s="66" t="str">
        <f>L56/L51*100</f>
        <v>0</v>
      </c>
      <c r="M60" s="62"/>
      <c r="N60" s="62"/>
      <c r="O60" s="62"/>
      <c r="P60" s="62"/>
      <c r="Q60" s="62">
        <v>0</v>
      </c>
      <c r="R60" s="62">
        <v>0</v>
      </c>
      <c r="S60" s="62">
        <v>0</v>
      </c>
      <c r="T60" s="62">
        <v>430.74</v>
      </c>
      <c r="U60" s="62">
        <v>644.9524</v>
      </c>
      <c r="V60" s="62">
        <v>416.56457</v>
      </c>
      <c r="W60" s="62">
        <v>14.22</v>
      </c>
      <c r="X60" s="62">
        <v>429.21543</v>
      </c>
      <c r="Y60" s="62">
        <v>427.66929</v>
      </c>
      <c r="Z60" s="62">
        <v>425.89551</v>
      </c>
      <c r="AA60" s="62">
        <v>424.12173</v>
      </c>
      <c r="AB60" s="62">
        <v>415.305</v>
      </c>
      <c r="AC60" s="56">
        <v>41529000</v>
      </c>
      <c r="AD60" s="63">
        <v>0</v>
      </c>
      <c r="AE60" s="63">
        <v>111</v>
      </c>
      <c r="AF60" s="63">
        <v>374</v>
      </c>
      <c r="AG60" s="63">
        <v>627</v>
      </c>
      <c r="AH60" s="63">
        <v>0</v>
      </c>
      <c r="AI60" s="63">
        <v>0</v>
      </c>
      <c r="AJ60" s="63">
        <v>0</v>
      </c>
      <c r="AK60" s="63">
        <v>0</v>
      </c>
      <c r="AL60" s="63">
        <v>0</v>
      </c>
      <c r="AM60" s="63">
        <v>0</v>
      </c>
      <c r="AN60" s="63">
        <v>0</v>
      </c>
      <c r="AO60" s="63">
        <v>0</v>
      </c>
      <c r="AP60" s="62">
        <f>Q60*AC60/1000000000</f>
        <v>0</v>
      </c>
      <c r="AQ60" s="62">
        <f>R60*AC60/1000000000</f>
        <v>0</v>
      </c>
      <c r="AR60" s="62">
        <f>S60*AC60/1000000000</f>
        <v>0</v>
      </c>
      <c r="AS60" s="62">
        <f>T60*AC60/1000000000</f>
        <v>17.88820146</v>
      </c>
      <c r="AT60" s="62">
        <f>U60*AC60/1000000000</f>
        <v>26.7842282196</v>
      </c>
      <c r="AU60" s="62">
        <f>V60*AC60/1000000000</f>
        <v>17.29951002753</v>
      </c>
      <c r="AV60" s="62">
        <f>W60*AC60/1000000000</f>
        <v>0.59054238</v>
      </c>
      <c r="AW60" s="62">
        <f>X60*AC60/1000000000</f>
        <v>17.82488759247</v>
      </c>
      <c r="AX60" s="62">
        <f>Y60*AC60/1000000000</f>
        <v>17.76067794441</v>
      </c>
      <c r="AY60" s="62">
        <f>Z60*AC60/1000000000</f>
        <v>17.68701463479</v>
      </c>
      <c r="AZ60" s="62">
        <f>AA60*AC60/1000000000</f>
        <v>17.61335132517</v>
      </c>
      <c r="BA60" s="62">
        <f>AB60*AC60/1000000000</f>
        <v>17.247201345</v>
      </c>
      <c r="BB60" s="56" t="str">
        <f>(AU60/AP60)^(1/5)*100</f>
        <v>0</v>
      </c>
      <c r="BC60" s="56">
        <f>(BA60/AU60)^(1/5)*100</f>
        <v>99.939452546388</v>
      </c>
      <c r="BD60" s="62">
        <f>Q60*AC60*AD60/1000000000</f>
        <v>0</v>
      </c>
      <c r="BE60" s="62">
        <f>R60*AC60*AE60/1000000000</f>
        <v>0</v>
      </c>
      <c r="BF60" s="62">
        <f>S60*AC60*AF60/1000000000</f>
        <v>0</v>
      </c>
      <c r="BG60" s="62">
        <f>T60*AC60*AG60/1000000000</f>
        <v>11215.90231542</v>
      </c>
      <c r="BH60" s="62">
        <f>U60*AC60*AH60/1000000000</f>
        <v>0</v>
      </c>
      <c r="BI60" s="62">
        <f>V60*AC60*AI60/1000000000</f>
        <v>0</v>
      </c>
      <c r="BJ60" s="62">
        <f>W60*AC60*AJ60/1000000000</f>
        <v>0</v>
      </c>
      <c r="BK60" s="62">
        <f>X60*AC60*AK60/1000000000</f>
        <v>0</v>
      </c>
      <c r="BL60" s="62">
        <f>Y60*AC60*AL60/1000000000</f>
        <v>0</v>
      </c>
      <c r="BM60" s="62">
        <f>Z60*AC60*AM60/1000000000</f>
        <v>0</v>
      </c>
      <c r="BN60" s="62">
        <f>AA60*AC60*AN60/1000000000</f>
        <v>0</v>
      </c>
      <c r="BO60" s="62">
        <f>AB60*AC60*AO60/1000000000</f>
        <v>0</v>
      </c>
      <c r="BP60" s="56" t="str">
        <f>(BI60/BD60)^(1/5)*100</f>
        <v>0</v>
      </c>
      <c r="BQ60" s="56" t="str">
        <f>(BO60/BI60)^(1/5)*100</f>
        <v>0</v>
      </c>
      <c r="BR60" s="56" t="str">
        <f>(J60/E60)^(1/5)*100</f>
        <v>0</v>
      </c>
      <c r="BS60" s="56" t="str">
        <f>(P60/J60)/(1/5)*100</f>
        <v>0</v>
      </c>
      <c r="BT60" s="56"/>
      <c r="BU60" s="56"/>
      <c r="BV60" s="56"/>
      <c r="BW60" s="56"/>
      <c r="BX60" s="62"/>
    </row>
    <row r="61" spans="1:80" s="46" customFormat="1">
      <c r="A61" s="60">
        <v>16</v>
      </c>
      <c r="B61" s="77" t="s">
        <v>74</v>
      </c>
      <c r="C61" s="77" t="s">
        <v>75</v>
      </c>
      <c r="D61" s="60" t="s">
        <v>43</v>
      </c>
      <c r="E61" s="62"/>
      <c r="F61" s="62"/>
      <c r="G61" s="62"/>
      <c r="H61" s="62"/>
      <c r="I61" s="56" t="str">
        <f>I57/I52*100</f>
        <v>0</v>
      </c>
      <c r="J61" s="56" t="str">
        <f>J57/J52*100</f>
        <v>0</v>
      </c>
      <c r="K61" s="56" t="str">
        <f>K57/K52*100</f>
        <v>0</v>
      </c>
      <c r="L61" s="66" t="str">
        <f>L57/L52*100</f>
        <v>0</v>
      </c>
      <c r="M61" s="62"/>
      <c r="N61" s="62"/>
      <c r="O61" s="62"/>
      <c r="P61" s="62"/>
      <c r="Q61" s="62">
        <v>41.43</v>
      </c>
      <c r="R61" s="62">
        <v>32.333</v>
      </c>
      <c r="S61" s="62">
        <v>9.944</v>
      </c>
      <c r="T61" s="62">
        <v>12.576</v>
      </c>
      <c r="U61" s="62">
        <v>220.79077</v>
      </c>
      <c r="V61" s="62">
        <v>6.39886</v>
      </c>
      <c r="W61" s="62">
        <v>10.011</v>
      </c>
      <c r="X61" s="62">
        <v>4.9325</v>
      </c>
      <c r="Y61" s="62">
        <v>12.8325</v>
      </c>
      <c r="Z61" s="62">
        <v>12.8325</v>
      </c>
      <c r="AA61" s="62">
        <v>12.8325</v>
      </c>
      <c r="AB61" s="62">
        <v>12.8325</v>
      </c>
      <c r="AC61" s="56">
        <v>3948000</v>
      </c>
      <c r="AD61" s="63">
        <v>0</v>
      </c>
      <c r="AE61" s="63">
        <v>13</v>
      </c>
      <c r="AF61" s="63">
        <v>13</v>
      </c>
      <c r="AG61" s="63">
        <v>15</v>
      </c>
      <c r="AH61" s="63">
        <v>0</v>
      </c>
      <c r="AI61" s="63">
        <v>0</v>
      </c>
      <c r="AJ61" s="63">
        <v>0</v>
      </c>
      <c r="AK61" s="63">
        <v>0</v>
      </c>
      <c r="AL61" s="63">
        <v>0</v>
      </c>
      <c r="AM61" s="63">
        <v>0</v>
      </c>
      <c r="AN61" s="63">
        <v>0</v>
      </c>
      <c r="AO61" s="63">
        <v>0</v>
      </c>
      <c r="AP61" s="62">
        <f>Q61*AC61/1000000000</f>
        <v>0.16356564</v>
      </c>
      <c r="AQ61" s="62">
        <f>R61*AC61/1000000000</f>
        <v>0.127650684</v>
      </c>
      <c r="AR61" s="62">
        <f>S61*AC61/1000000000</f>
        <v>0.039258912</v>
      </c>
      <c r="AS61" s="62">
        <f>T61*AC61/1000000000</f>
        <v>0.049650048</v>
      </c>
      <c r="AT61" s="62">
        <f>U61*AC61/1000000000</f>
        <v>0.87168195996</v>
      </c>
      <c r="AU61" s="62">
        <f>V61*AC61/1000000000</f>
        <v>0.02526269928</v>
      </c>
      <c r="AV61" s="62">
        <f>W61*AC61/1000000000</f>
        <v>0.039523428</v>
      </c>
      <c r="AW61" s="62">
        <f>X61*AC61/1000000000</f>
        <v>0.01947351</v>
      </c>
      <c r="AX61" s="62">
        <f>Y61*AC61/1000000000</f>
        <v>0.05066271</v>
      </c>
      <c r="AY61" s="62">
        <f>Z61*AC61/1000000000</f>
        <v>0.05066271</v>
      </c>
      <c r="AZ61" s="62">
        <f>AA61*AC61/1000000000</f>
        <v>0.05066271</v>
      </c>
      <c r="BA61" s="62">
        <f>AB61*AC61/1000000000</f>
        <v>0.05066271</v>
      </c>
      <c r="BB61" s="56">
        <f>(AU61/AP61)^(1/5)*100</f>
        <v>68.826793165232</v>
      </c>
      <c r="BC61" s="56">
        <f>(BA61/AU61)^(1/5)*100</f>
        <v>114.93220343587</v>
      </c>
      <c r="BD61" s="62">
        <f>Q61*AC61*AD61/1000000000</f>
        <v>0</v>
      </c>
      <c r="BE61" s="62">
        <f>R61*AC61*AE61/1000000000</f>
        <v>1.659458892</v>
      </c>
      <c r="BF61" s="62">
        <f>S61*AC61*AF61/1000000000</f>
        <v>0.510365856</v>
      </c>
      <c r="BG61" s="62">
        <f>T61*AC61*AG61/1000000000</f>
        <v>0.74475072</v>
      </c>
      <c r="BH61" s="62">
        <f>U61*AC61*AH61/1000000000</f>
        <v>0</v>
      </c>
      <c r="BI61" s="62">
        <f>V61*AC61*AI61/1000000000</f>
        <v>0</v>
      </c>
      <c r="BJ61" s="62">
        <f>W61*AC61*AJ61/1000000000</f>
        <v>0</v>
      </c>
      <c r="BK61" s="62">
        <f>X61*AC61*AK61/1000000000</f>
        <v>0</v>
      </c>
      <c r="BL61" s="62">
        <f>Y61*AC61*AL61/1000000000</f>
        <v>0</v>
      </c>
      <c r="BM61" s="62">
        <f>Z61*AC61*AM61/1000000000</f>
        <v>0</v>
      </c>
      <c r="BN61" s="62">
        <f>AA61*AC61*AN61/1000000000</f>
        <v>0</v>
      </c>
      <c r="BO61" s="62">
        <f>AB61*AC61*AO61/1000000000</f>
        <v>0</v>
      </c>
      <c r="BP61" s="56" t="str">
        <f>(BI61/BD61)^(1/5)*100</f>
        <v>0</v>
      </c>
      <c r="BQ61" s="56" t="str">
        <f>(BO61/BI61)^(1/5)*100</f>
        <v>0</v>
      </c>
      <c r="BR61" s="56" t="str">
        <f>(J61/E61)^(1/5)*100</f>
        <v>0</v>
      </c>
      <c r="BS61" s="56" t="str">
        <f>(P61/J61)/(1/5)*100</f>
        <v>0</v>
      </c>
      <c r="BT61" s="56"/>
      <c r="BU61" s="56"/>
      <c r="BV61" s="56"/>
      <c r="BW61" s="56"/>
      <c r="BX61" s="62"/>
    </row>
    <row r="62" spans="1:80" s="46" customFormat="1">
      <c r="A62" s="60">
        <v>17</v>
      </c>
      <c r="B62" s="77" t="s">
        <v>76</v>
      </c>
      <c r="C62" s="77" t="s">
        <v>77</v>
      </c>
      <c r="D62" s="60" t="s">
        <v>43</v>
      </c>
      <c r="E62" s="62"/>
      <c r="F62" s="62"/>
      <c r="G62" s="62"/>
      <c r="H62" s="62"/>
      <c r="I62" s="56" t="str">
        <f>I58/I55*100</f>
        <v>0</v>
      </c>
      <c r="J62" s="56" t="str">
        <f>J58/J55*100</f>
        <v>0</v>
      </c>
      <c r="K62" s="56" t="str">
        <f>K58/K55*100</f>
        <v>0</v>
      </c>
      <c r="L62" s="66" t="str">
        <f>L58/L55*100</f>
        <v>0</v>
      </c>
      <c r="M62" s="62"/>
      <c r="N62" s="62"/>
      <c r="O62" s="62"/>
      <c r="P62" s="62"/>
      <c r="Q62" s="62">
        <v>620</v>
      </c>
      <c r="R62" s="62">
        <v>1192.402</v>
      </c>
      <c r="S62" s="62">
        <v>1206.006</v>
      </c>
      <c r="T62" s="62">
        <v>0</v>
      </c>
      <c r="U62" s="62">
        <v>208.40207</v>
      </c>
      <c r="V62" s="62">
        <v>1.587</v>
      </c>
      <c r="W62" s="62">
        <v>0</v>
      </c>
      <c r="X62" s="62">
        <v>1050</v>
      </c>
      <c r="Y62" s="62">
        <v>1050</v>
      </c>
      <c r="Z62" s="62">
        <v>1050</v>
      </c>
      <c r="AA62" s="62">
        <v>1050</v>
      </c>
      <c r="AB62" s="62">
        <v>1050</v>
      </c>
      <c r="AC62" s="56">
        <v>3954000</v>
      </c>
      <c r="AD62" s="63">
        <v>0</v>
      </c>
      <c r="AE62" s="63">
        <v>1192</v>
      </c>
      <c r="AF62" s="63">
        <v>1206</v>
      </c>
      <c r="AG62" s="63">
        <v>0</v>
      </c>
      <c r="AH62" s="63">
        <v>0</v>
      </c>
      <c r="AI62" s="63">
        <v>0</v>
      </c>
      <c r="AJ62" s="63">
        <v>0</v>
      </c>
      <c r="AK62" s="63">
        <v>0</v>
      </c>
      <c r="AL62" s="63">
        <v>0</v>
      </c>
      <c r="AM62" s="63">
        <v>0</v>
      </c>
      <c r="AN62" s="63">
        <v>0</v>
      </c>
      <c r="AO62" s="63">
        <v>0</v>
      </c>
      <c r="AP62" s="62">
        <f>Q62*AC62/1000000000</f>
        <v>2.45148</v>
      </c>
      <c r="AQ62" s="62">
        <f>R62*AC62/1000000000</f>
        <v>4.714757508</v>
      </c>
      <c r="AR62" s="62">
        <f>S62*AC62/1000000000</f>
        <v>4.768547724</v>
      </c>
      <c r="AS62" s="62">
        <f>T62*AC62/1000000000</f>
        <v>0</v>
      </c>
      <c r="AT62" s="62">
        <f>U62*AC62/1000000000</f>
        <v>0.82402178478</v>
      </c>
      <c r="AU62" s="62">
        <f>V62*AC62/1000000000</f>
        <v>0.006274998</v>
      </c>
      <c r="AV62" s="62">
        <f>W62*AC62/1000000000</f>
        <v>0</v>
      </c>
      <c r="AW62" s="62">
        <f>X62*AC62/1000000000</f>
        <v>4.1517</v>
      </c>
      <c r="AX62" s="62">
        <f>Y62*AC62/1000000000</f>
        <v>4.1517</v>
      </c>
      <c r="AY62" s="62">
        <f>Z62*AC62/1000000000</f>
        <v>4.1517</v>
      </c>
      <c r="AZ62" s="62">
        <f>AA62*AC62/1000000000</f>
        <v>4.1517</v>
      </c>
      <c r="BA62" s="62">
        <f>AB62*AC62/1000000000</f>
        <v>4.1517</v>
      </c>
      <c r="BB62" s="56">
        <f>(AU62/AP62)^(1/5)*100</f>
        <v>30.313567321655</v>
      </c>
      <c r="BC62" s="56">
        <f>(BA62/AU62)^(1/5)*100</f>
        <v>366.54092750125</v>
      </c>
      <c r="BD62" s="62">
        <f>Q62*AC62*AD62/1000000000</f>
        <v>0</v>
      </c>
      <c r="BE62" s="62">
        <f>R62*AC62*AE62/1000000000</f>
        <v>5619.990949536</v>
      </c>
      <c r="BF62" s="62">
        <f>S62*AC62*AF62/1000000000</f>
        <v>5750.868555144</v>
      </c>
      <c r="BG62" s="62">
        <f>T62*AC62*AG62/1000000000</f>
        <v>0</v>
      </c>
      <c r="BH62" s="62">
        <f>U62*AC62*AH62/1000000000</f>
        <v>0</v>
      </c>
      <c r="BI62" s="62">
        <f>V62*AC62*AI62/1000000000</f>
        <v>0</v>
      </c>
      <c r="BJ62" s="62">
        <f>W62*AC62*AJ62/1000000000</f>
        <v>0</v>
      </c>
      <c r="BK62" s="62">
        <f>X62*AC62*AK62/1000000000</f>
        <v>0</v>
      </c>
      <c r="BL62" s="62">
        <f>Y62*AC62*AL62/1000000000</f>
        <v>0</v>
      </c>
      <c r="BM62" s="62">
        <f>Z62*AC62*AM62/1000000000</f>
        <v>0</v>
      </c>
      <c r="BN62" s="62">
        <f>AA62*AC62*AN62/1000000000</f>
        <v>0</v>
      </c>
      <c r="BO62" s="62">
        <f>AB62*AC62*AO62/1000000000</f>
        <v>0</v>
      </c>
      <c r="BP62" s="56" t="str">
        <f>(BI62/BD62)^(1/5)*100</f>
        <v>0</v>
      </c>
      <c r="BQ62" s="56" t="str">
        <f>(BO62/BI62)^(1/5)*100</f>
        <v>0</v>
      </c>
      <c r="BR62" s="56" t="str">
        <f>(J62/E62)^(1/5)*100</f>
        <v>0</v>
      </c>
      <c r="BS62" s="56" t="str">
        <f>(P62/J62)/(1/5)*100</f>
        <v>0</v>
      </c>
      <c r="BT62" s="56"/>
      <c r="BU62" s="56"/>
      <c r="BV62" s="56"/>
      <c r="BW62" s="56"/>
      <c r="BX62" s="62"/>
    </row>
    <row r="63" spans="1:80" s="46" customFormat="1">
      <c r="A63" s="60">
        <v>18</v>
      </c>
      <c r="B63" s="77" t="s">
        <v>78</v>
      </c>
      <c r="C63" s="77" t="s">
        <v>79</v>
      </c>
      <c r="D63" s="60" t="s">
        <v>43</v>
      </c>
      <c r="E63" s="62"/>
      <c r="F63" s="62"/>
      <c r="G63" s="62"/>
      <c r="H63" s="62"/>
      <c r="I63" s="56" t="str">
        <f>I59/I56*100</f>
        <v>0</v>
      </c>
      <c r="J63" s="56" t="str">
        <f>J59/J56*100</f>
        <v>0</v>
      </c>
      <c r="K63" s="56" t="str">
        <f>K59/K56*100</f>
        <v>0</v>
      </c>
      <c r="L63" s="66" t="str">
        <f>L59/L56*100</f>
        <v>0</v>
      </c>
      <c r="M63" s="62"/>
      <c r="N63" s="62"/>
      <c r="O63" s="62"/>
      <c r="P63" s="62"/>
      <c r="Q63" s="62">
        <v>0</v>
      </c>
      <c r="R63" s="62">
        <v>0</v>
      </c>
      <c r="S63" s="62">
        <v>0</v>
      </c>
      <c r="T63" s="62">
        <v>0</v>
      </c>
      <c r="U63" s="62">
        <v>0</v>
      </c>
      <c r="V63" s="62">
        <v>0</v>
      </c>
      <c r="W63" s="62">
        <v>0</v>
      </c>
      <c r="X63" s="62">
        <v>0</v>
      </c>
      <c r="Y63" s="62">
        <v>0</v>
      </c>
      <c r="Z63" s="62">
        <v>0</v>
      </c>
      <c r="AA63" s="62">
        <v>0</v>
      </c>
      <c r="AB63" s="62">
        <v>0</v>
      </c>
      <c r="AC63" s="56">
        <v>5261000</v>
      </c>
      <c r="AD63" s="63">
        <v>0</v>
      </c>
      <c r="AE63" s="63">
        <v>0</v>
      </c>
      <c r="AF63" s="63">
        <v>0</v>
      </c>
      <c r="AG63" s="63">
        <v>0</v>
      </c>
      <c r="AH63" s="63">
        <v>0</v>
      </c>
      <c r="AI63" s="63">
        <v>0</v>
      </c>
      <c r="AJ63" s="63">
        <v>0</v>
      </c>
      <c r="AK63" s="63">
        <v>0</v>
      </c>
      <c r="AL63" s="63">
        <v>0</v>
      </c>
      <c r="AM63" s="63">
        <v>0</v>
      </c>
      <c r="AN63" s="63">
        <v>0</v>
      </c>
      <c r="AO63" s="63">
        <v>0</v>
      </c>
      <c r="AP63" s="62">
        <f>Q63*AC63/1000000000</f>
        <v>0</v>
      </c>
      <c r="AQ63" s="62">
        <f>R63*AC63/1000000000</f>
        <v>0</v>
      </c>
      <c r="AR63" s="62">
        <f>S63*AC63/1000000000</f>
        <v>0</v>
      </c>
      <c r="AS63" s="62">
        <f>T63*AC63/1000000000</f>
        <v>0</v>
      </c>
      <c r="AT63" s="62">
        <f>U63*AC63/1000000000</f>
        <v>0</v>
      </c>
      <c r="AU63" s="62">
        <f>V63*AC63/1000000000</f>
        <v>0</v>
      </c>
      <c r="AV63" s="62">
        <f>W63*AC63/1000000000</f>
        <v>0</v>
      </c>
      <c r="AW63" s="62">
        <f>X63*AC63/1000000000</f>
        <v>0</v>
      </c>
      <c r="AX63" s="62">
        <f>Y63*AC63/1000000000</f>
        <v>0</v>
      </c>
      <c r="AY63" s="62">
        <f>Z63*AC63/1000000000</f>
        <v>0</v>
      </c>
      <c r="AZ63" s="62">
        <f>AA63*AC63/1000000000</f>
        <v>0</v>
      </c>
      <c r="BA63" s="62">
        <f>AB63*AC63/1000000000</f>
        <v>0</v>
      </c>
      <c r="BB63" s="56" t="str">
        <f>(AU63/AP63)^(1/5)*100</f>
        <v>0</v>
      </c>
      <c r="BC63" s="56" t="str">
        <f>(BA63/AU63)^(1/5)*100</f>
        <v>0</v>
      </c>
      <c r="BD63" s="62">
        <f>Q63*AC63*AD63/1000000000</f>
        <v>0</v>
      </c>
      <c r="BE63" s="62">
        <f>R63*AC63*AE63/1000000000</f>
        <v>0</v>
      </c>
      <c r="BF63" s="62">
        <f>S63*AC63*AF63/1000000000</f>
        <v>0</v>
      </c>
      <c r="BG63" s="62">
        <f>T63*AC63*AG63/1000000000</f>
        <v>0</v>
      </c>
      <c r="BH63" s="62">
        <f>U63*AC63*AH63/1000000000</f>
        <v>0</v>
      </c>
      <c r="BI63" s="62">
        <f>V63*AC63*AI63/1000000000</f>
        <v>0</v>
      </c>
      <c r="BJ63" s="62">
        <f>W63*AC63*AJ63/1000000000</f>
        <v>0</v>
      </c>
      <c r="BK63" s="62">
        <f>X63*AC63*AK63/1000000000</f>
        <v>0</v>
      </c>
      <c r="BL63" s="62">
        <f>Y63*AC63*AL63/1000000000</f>
        <v>0</v>
      </c>
      <c r="BM63" s="62">
        <f>Z63*AC63*AM63/1000000000</f>
        <v>0</v>
      </c>
      <c r="BN63" s="62">
        <f>AA63*AC63*AN63/1000000000</f>
        <v>0</v>
      </c>
      <c r="BO63" s="62">
        <f>AB63*AC63*AO63/1000000000</f>
        <v>0</v>
      </c>
      <c r="BP63" s="56" t="str">
        <f>(BI63/BD63)^(1/5)*100</f>
        <v>0</v>
      </c>
      <c r="BQ63" s="56" t="str">
        <f>(BO63/BI63)^(1/5)*100</f>
        <v>0</v>
      </c>
      <c r="BR63" s="56" t="str">
        <f>(J63/E63)^(1/5)*100</f>
        <v>0</v>
      </c>
      <c r="BS63" s="56" t="str">
        <f>(P63/J63)/(1/5)*100</f>
        <v>0</v>
      </c>
      <c r="BT63" s="56"/>
      <c r="BU63" s="56"/>
      <c r="BV63" s="56"/>
      <c r="BW63" s="56"/>
      <c r="BX63" s="62"/>
    </row>
    <row r="64" spans="1:80" s="46" customFormat="1">
      <c r="A64" s="60">
        <v>19</v>
      </c>
      <c r="B64" s="77" t="s">
        <v>80</v>
      </c>
      <c r="C64" s="77" t="s">
        <v>81</v>
      </c>
      <c r="D64" s="60" t="s">
        <v>43</v>
      </c>
      <c r="E64" s="62"/>
      <c r="F64" s="62"/>
      <c r="G64" s="62"/>
      <c r="H64" s="62"/>
      <c r="I64" s="56" t="str">
        <f>I60/I57*100</f>
        <v>0</v>
      </c>
      <c r="J64" s="56" t="str">
        <f>J60/J57*100</f>
        <v>0</v>
      </c>
      <c r="K64" s="56" t="str">
        <f>K60/K57*100</f>
        <v>0</v>
      </c>
      <c r="L64" s="66" t="str">
        <f>L60/L57*100</f>
        <v>0</v>
      </c>
      <c r="M64" s="62"/>
      <c r="N64" s="62"/>
      <c r="O64" s="62"/>
      <c r="P64" s="62"/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56">
        <v>3674000</v>
      </c>
      <c r="AD64" s="63">
        <v>0</v>
      </c>
      <c r="AE64" s="63">
        <v>0</v>
      </c>
      <c r="AF64" s="63">
        <v>0</v>
      </c>
      <c r="AG64" s="63">
        <v>0</v>
      </c>
      <c r="AH64" s="63">
        <v>0</v>
      </c>
      <c r="AI64" s="63">
        <v>0</v>
      </c>
      <c r="AJ64" s="63">
        <v>0</v>
      </c>
      <c r="AK64" s="63">
        <v>0</v>
      </c>
      <c r="AL64" s="63">
        <v>0</v>
      </c>
      <c r="AM64" s="63">
        <v>0</v>
      </c>
      <c r="AN64" s="63">
        <v>0</v>
      </c>
      <c r="AO64" s="63">
        <v>0</v>
      </c>
      <c r="AP64" s="62">
        <f>Q64*AC64/1000000000</f>
        <v>0</v>
      </c>
      <c r="AQ64" s="62">
        <f>R64*AC64/1000000000</f>
        <v>0</v>
      </c>
      <c r="AR64" s="62">
        <f>S64*AC64/1000000000</f>
        <v>0</v>
      </c>
      <c r="AS64" s="62">
        <f>T64*AC64/1000000000</f>
        <v>0</v>
      </c>
      <c r="AT64" s="62">
        <f>U64*AC64/1000000000</f>
        <v>0</v>
      </c>
      <c r="AU64" s="62">
        <f>V64*AC64/1000000000</f>
        <v>0</v>
      </c>
      <c r="AV64" s="62">
        <f>W64*AC64/1000000000</f>
        <v>0</v>
      </c>
      <c r="AW64" s="62">
        <f>X64*AC64/1000000000</f>
        <v>0</v>
      </c>
      <c r="AX64" s="62">
        <f>Y64*AC64/1000000000</f>
        <v>0</v>
      </c>
      <c r="AY64" s="62">
        <f>Z64*AC64/1000000000</f>
        <v>0</v>
      </c>
      <c r="AZ64" s="62">
        <f>AA64*AC64/1000000000</f>
        <v>0</v>
      </c>
      <c r="BA64" s="62">
        <f>AB64*AC64/1000000000</f>
        <v>0</v>
      </c>
      <c r="BB64" s="56" t="str">
        <f>(AU64/AP64)^(1/5)*100</f>
        <v>0</v>
      </c>
      <c r="BC64" s="56" t="str">
        <f>(BA64/AU64)^(1/5)*100</f>
        <v>0</v>
      </c>
      <c r="BD64" s="62">
        <f>Q64*AC64*AD64/1000000000</f>
        <v>0</v>
      </c>
      <c r="BE64" s="62">
        <f>R64*AC64*AE64/1000000000</f>
        <v>0</v>
      </c>
      <c r="BF64" s="62">
        <f>S64*AC64*AF64/1000000000</f>
        <v>0</v>
      </c>
      <c r="BG64" s="62">
        <f>T64*AC64*AG64/1000000000</f>
        <v>0</v>
      </c>
      <c r="BH64" s="62">
        <f>U64*AC64*AH64/1000000000</f>
        <v>0</v>
      </c>
      <c r="BI64" s="62">
        <f>V64*AC64*AI64/1000000000</f>
        <v>0</v>
      </c>
      <c r="BJ64" s="62">
        <f>W64*AC64*AJ64/1000000000</f>
        <v>0</v>
      </c>
      <c r="BK64" s="62">
        <f>X64*AC64*AK64/1000000000</f>
        <v>0</v>
      </c>
      <c r="BL64" s="62">
        <f>Y64*AC64*AL64/1000000000</f>
        <v>0</v>
      </c>
      <c r="BM64" s="62">
        <f>Z64*AC64*AM64/1000000000</f>
        <v>0</v>
      </c>
      <c r="BN64" s="62">
        <f>AA64*AC64*AN64/1000000000</f>
        <v>0</v>
      </c>
      <c r="BO64" s="62">
        <f>AB64*AC64*AO64/1000000000</f>
        <v>0</v>
      </c>
      <c r="BP64" s="56" t="str">
        <f>(BI64/BD64)^(1/5)*100</f>
        <v>0</v>
      </c>
      <c r="BQ64" s="56" t="str">
        <f>(BO64/BI64)^(1/5)*100</f>
        <v>0</v>
      </c>
      <c r="BR64" s="56" t="str">
        <f>(J64/E64)^(1/5)*100</f>
        <v>0</v>
      </c>
      <c r="BS64" s="56" t="str">
        <f>(P64/J64)/(1/5)*100</f>
        <v>0</v>
      </c>
      <c r="BT64" s="56"/>
      <c r="BU64" s="56"/>
      <c r="BV64" s="56"/>
      <c r="BW64" s="56"/>
      <c r="BX64" s="62"/>
    </row>
    <row r="65" spans="1:80" s="46" customFormat="1">
      <c r="A65" s="60">
        <v>20</v>
      </c>
      <c r="B65" s="77" t="s">
        <v>82</v>
      </c>
      <c r="C65" s="77" t="s">
        <v>83</v>
      </c>
      <c r="D65" s="60" t="s">
        <v>43</v>
      </c>
      <c r="E65" s="62"/>
      <c r="F65" s="62"/>
      <c r="G65" s="62"/>
      <c r="H65" s="62"/>
      <c r="I65" s="56" t="str">
        <f>I61/I58*100</f>
        <v>0</v>
      </c>
      <c r="J65" s="56" t="str">
        <f>J61/J58*100</f>
        <v>0</v>
      </c>
      <c r="K65" s="56" t="str">
        <f>K61/K58*100</f>
        <v>0</v>
      </c>
      <c r="L65" s="66" t="str">
        <f>L61/L58*100</f>
        <v>0</v>
      </c>
      <c r="M65" s="62"/>
      <c r="N65" s="62"/>
      <c r="O65" s="62"/>
      <c r="P65" s="62"/>
      <c r="Q65" s="62">
        <v>1931.24486</v>
      </c>
      <c r="R65" s="62">
        <v>2560.38886</v>
      </c>
      <c r="S65" s="62">
        <v>3238.2277</v>
      </c>
      <c r="T65" s="62">
        <v>4373.518</v>
      </c>
      <c r="U65" s="62">
        <v>5361.51765</v>
      </c>
      <c r="V65" s="62">
        <v>6261.3503</v>
      </c>
      <c r="W65" s="62">
        <v>7851.158</v>
      </c>
      <c r="X65" s="62">
        <v>5684.037</v>
      </c>
      <c r="Y65" s="62">
        <v>12170.324</v>
      </c>
      <c r="Z65" s="62">
        <v>14295.796</v>
      </c>
      <c r="AA65" s="62">
        <v>16138.77</v>
      </c>
      <c r="AB65" s="62">
        <v>13095.71982</v>
      </c>
      <c r="AC65" s="56">
        <v>10797000</v>
      </c>
      <c r="AD65" s="63">
        <v>0</v>
      </c>
      <c r="AE65" s="63">
        <v>7131</v>
      </c>
      <c r="AF65" s="63">
        <v>5932</v>
      </c>
      <c r="AG65" s="63">
        <v>12598</v>
      </c>
      <c r="AH65" s="63">
        <v>0</v>
      </c>
      <c r="AI65" s="63">
        <v>0</v>
      </c>
      <c r="AJ65" s="63">
        <v>0</v>
      </c>
      <c r="AK65" s="63">
        <v>0</v>
      </c>
      <c r="AL65" s="63">
        <v>0</v>
      </c>
      <c r="AM65" s="63">
        <v>0</v>
      </c>
      <c r="AN65" s="63">
        <v>0</v>
      </c>
      <c r="AO65" s="63">
        <v>0</v>
      </c>
      <c r="AP65" s="62">
        <f>Q65*AC65/1000000000</f>
        <v>20.85165075342</v>
      </c>
      <c r="AQ65" s="62">
        <f>R65*AC65/1000000000</f>
        <v>27.64451852142</v>
      </c>
      <c r="AR65" s="62">
        <f>S65*AC65/1000000000</f>
        <v>34.9631444769</v>
      </c>
      <c r="AS65" s="62">
        <f>T65*AC65/1000000000</f>
        <v>47.220873846</v>
      </c>
      <c r="AT65" s="62">
        <f>U65*AC65/1000000000</f>
        <v>57.88830606705</v>
      </c>
      <c r="AU65" s="62">
        <f>V65*AC65/1000000000</f>
        <v>67.6037991891</v>
      </c>
      <c r="AV65" s="62">
        <f>W65*AC65/1000000000</f>
        <v>84.768952926</v>
      </c>
      <c r="AW65" s="62">
        <f>X65*AC65/1000000000</f>
        <v>61.370547489</v>
      </c>
      <c r="AX65" s="62">
        <f>Y65*AC65/1000000000</f>
        <v>131.402988228</v>
      </c>
      <c r="AY65" s="62">
        <f>Z65*AC65/1000000000</f>
        <v>154.351709412</v>
      </c>
      <c r="AZ65" s="62">
        <f>AA65*AC65/1000000000</f>
        <v>174.25029969</v>
      </c>
      <c r="BA65" s="62">
        <f>AB65*AC65/1000000000</f>
        <v>141.39448689654</v>
      </c>
      <c r="BB65" s="56">
        <f>(AU65/AP65)^(1/5)*100</f>
        <v>126.52202439461</v>
      </c>
      <c r="BC65" s="56">
        <f>(BA65/AU65)^(1/5)*100</f>
        <v>115.90235879777</v>
      </c>
      <c r="BD65" s="62">
        <f>Q65*AC65*AD65/1000000000</f>
        <v>0</v>
      </c>
      <c r="BE65" s="62">
        <f>R65*AC65*AE65/1000000000</f>
        <v>197133.06157625</v>
      </c>
      <c r="BF65" s="62">
        <f>S65*AC65*AF65/1000000000</f>
        <v>207401.37303697</v>
      </c>
      <c r="BG65" s="62">
        <f>T65*AC65*AG65/1000000000</f>
        <v>594888.56871191</v>
      </c>
      <c r="BH65" s="62">
        <f>U65*AC65*AH65/1000000000</f>
        <v>0</v>
      </c>
      <c r="BI65" s="62">
        <f>V65*AC65*AI65/1000000000</f>
        <v>0</v>
      </c>
      <c r="BJ65" s="62">
        <f>W65*AC65*AJ65/1000000000</f>
        <v>0</v>
      </c>
      <c r="BK65" s="62">
        <f>X65*AC65*AK65/1000000000</f>
        <v>0</v>
      </c>
      <c r="BL65" s="62">
        <f>Y65*AC65*AL65/1000000000</f>
        <v>0</v>
      </c>
      <c r="BM65" s="62">
        <f>Z65*AC65*AM65/1000000000</f>
        <v>0</v>
      </c>
      <c r="BN65" s="62">
        <f>AA65*AC65*AN65/1000000000</f>
        <v>0</v>
      </c>
      <c r="BO65" s="62">
        <f>AB65*AC65*AO65/1000000000</f>
        <v>0</v>
      </c>
      <c r="BP65" s="56" t="str">
        <f>(BI65/BD65)^(1/5)*100</f>
        <v>0</v>
      </c>
      <c r="BQ65" s="56" t="str">
        <f>(BO65/BI65)^(1/5)*100</f>
        <v>0</v>
      </c>
      <c r="BR65" s="56" t="str">
        <f>(J65/E65)^(1/5)*100</f>
        <v>0</v>
      </c>
      <c r="BS65" s="56" t="str">
        <f>(P65/J65)/(1/5)*100</f>
        <v>0</v>
      </c>
      <c r="BT65" s="56"/>
      <c r="BU65" s="56"/>
      <c r="BV65" s="56"/>
      <c r="BW65" s="56"/>
      <c r="BX65" s="62"/>
    </row>
    <row r="66" spans="1:80" s="46" customFormat="1">
      <c r="A66" s="60">
        <v>21</v>
      </c>
      <c r="B66" s="77" t="s">
        <v>84</v>
      </c>
      <c r="C66" s="77" t="s">
        <v>85</v>
      </c>
      <c r="D66" s="60" t="s">
        <v>43</v>
      </c>
      <c r="E66" s="62"/>
      <c r="F66" s="62"/>
      <c r="G66" s="62"/>
      <c r="H66" s="62"/>
      <c r="I66" s="56" t="str">
        <f>I62/I59*100</f>
        <v>0</v>
      </c>
      <c r="J66" s="56" t="str">
        <f>J62/J59*100</f>
        <v>0</v>
      </c>
      <c r="K66" s="56" t="str">
        <f>K62/K59*100</f>
        <v>0</v>
      </c>
      <c r="L66" s="66" t="str">
        <f>L62/L59*100</f>
        <v>0</v>
      </c>
      <c r="M66" s="62"/>
      <c r="N66" s="62"/>
      <c r="O66" s="62"/>
      <c r="P66" s="62"/>
      <c r="Q66" s="62">
        <v>3588.638</v>
      </c>
      <c r="R66" s="62">
        <v>2806.54</v>
      </c>
      <c r="S66" s="62">
        <v>1971.09</v>
      </c>
      <c r="T66" s="62">
        <v>2336.572</v>
      </c>
      <c r="U66" s="62">
        <v>2745.96965</v>
      </c>
      <c r="V66" s="62">
        <v>2.3043</v>
      </c>
      <c r="W66" s="62">
        <v>2494.25</v>
      </c>
      <c r="X66" s="62">
        <v>5280.495</v>
      </c>
      <c r="Y66" s="62">
        <v>2629.202</v>
      </c>
      <c r="Z66" s="62">
        <v>2420.151</v>
      </c>
      <c r="AA66" s="62">
        <v>2378.642</v>
      </c>
      <c r="AB66" s="62">
        <v>2389.474</v>
      </c>
      <c r="AC66" s="56">
        <v>8150000</v>
      </c>
      <c r="AD66" s="63">
        <v>0</v>
      </c>
      <c r="AE66" s="63">
        <v>6246</v>
      </c>
      <c r="AF66" s="63">
        <v>4333</v>
      </c>
      <c r="AG66" s="63">
        <v>6524</v>
      </c>
      <c r="AH66" s="63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  <c r="AO66" s="63">
        <v>0</v>
      </c>
      <c r="AP66" s="62">
        <f>Q66*AC66/1000000000</f>
        <v>29.2473997</v>
      </c>
      <c r="AQ66" s="62">
        <f>R66*AC66/1000000000</f>
        <v>22.873301</v>
      </c>
      <c r="AR66" s="62">
        <f>S66*AC66/1000000000</f>
        <v>16.0643835</v>
      </c>
      <c r="AS66" s="62">
        <f>T66*AC66/1000000000</f>
        <v>19.0430618</v>
      </c>
      <c r="AT66" s="62">
        <f>U66*AC66/1000000000</f>
        <v>22.3796526475</v>
      </c>
      <c r="AU66" s="62">
        <f>V66*AC66/1000000000</f>
        <v>0.018780045</v>
      </c>
      <c r="AV66" s="62">
        <f>W66*AC66/1000000000</f>
        <v>20.3281375</v>
      </c>
      <c r="AW66" s="62">
        <f>X66*AC66/1000000000</f>
        <v>43.03603425</v>
      </c>
      <c r="AX66" s="62">
        <f>Y66*AC66/1000000000</f>
        <v>21.4279963</v>
      </c>
      <c r="AY66" s="62">
        <f>Z66*AC66/1000000000</f>
        <v>19.72423065</v>
      </c>
      <c r="AZ66" s="62">
        <f>AA66*AC66/1000000000</f>
        <v>19.3859323</v>
      </c>
      <c r="BA66" s="62">
        <f>AB66*AC66/1000000000</f>
        <v>19.4742131</v>
      </c>
      <c r="BB66" s="56">
        <f>(AU66/AP66)^(1/5)*100</f>
        <v>22.989094931152</v>
      </c>
      <c r="BC66" s="56">
        <f>(BA66/AU66)^(1/5)*100</f>
        <v>401.00765016961</v>
      </c>
      <c r="BD66" s="62">
        <f>Q66*AC66*AD66/1000000000</f>
        <v>0</v>
      </c>
      <c r="BE66" s="62">
        <f>R66*AC66*AE66/1000000000</f>
        <v>142866.638046</v>
      </c>
      <c r="BF66" s="62">
        <f>S66*AC66*AF66/1000000000</f>
        <v>69606.9737055</v>
      </c>
      <c r="BG66" s="62">
        <f>T66*AC66*AG66/1000000000</f>
        <v>124236.9351832</v>
      </c>
      <c r="BH66" s="62">
        <f>U66*AC66*AH66/1000000000</f>
        <v>0</v>
      </c>
      <c r="BI66" s="62">
        <f>V66*AC66*AI66/1000000000</f>
        <v>0</v>
      </c>
      <c r="BJ66" s="62">
        <f>W66*AC66*AJ66/1000000000</f>
        <v>0</v>
      </c>
      <c r="BK66" s="62">
        <f>X66*AC66*AK66/1000000000</f>
        <v>0</v>
      </c>
      <c r="BL66" s="62">
        <f>Y66*AC66*AL66/1000000000</f>
        <v>0</v>
      </c>
      <c r="BM66" s="62">
        <f>Z66*AC66*AM66/1000000000</f>
        <v>0</v>
      </c>
      <c r="BN66" s="62">
        <f>AA66*AC66*AN66/1000000000</f>
        <v>0</v>
      </c>
      <c r="BO66" s="62">
        <f>AB66*AC66*AO66/1000000000</f>
        <v>0</v>
      </c>
      <c r="BP66" s="56" t="str">
        <f>(BI66/BD66)^(1/5)*100</f>
        <v>0</v>
      </c>
      <c r="BQ66" s="56" t="str">
        <f>(BO66/BI66)^(1/5)*100</f>
        <v>0</v>
      </c>
      <c r="BR66" s="56" t="str">
        <f>(J66/E66)^(1/5)*100</f>
        <v>0</v>
      </c>
      <c r="BS66" s="56" t="str">
        <f>(P66/J66)/(1/5)*100</f>
        <v>0</v>
      </c>
      <c r="BT66" s="56"/>
      <c r="BU66" s="56"/>
      <c r="BV66" s="56"/>
      <c r="BW66" s="56"/>
      <c r="BX66" s="62"/>
    </row>
    <row r="67" spans="1:80" s="46" customFormat="1">
      <c r="A67" s="60">
        <v>22</v>
      </c>
      <c r="B67" s="77" t="s">
        <v>86</v>
      </c>
      <c r="C67" s="77" t="s">
        <v>87</v>
      </c>
      <c r="D67" s="60" t="s">
        <v>43</v>
      </c>
      <c r="E67" s="62"/>
      <c r="F67" s="62"/>
      <c r="G67" s="62"/>
      <c r="H67" s="62"/>
      <c r="I67" s="56" t="str">
        <f>I63/I60*100</f>
        <v>0</v>
      </c>
      <c r="J67" s="56" t="str">
        <f>J63/J60*100</f>
        <v>0</v>
      </c>
      <c r="K67" s="56" t="str">
        <f>K63/K60*100</f>
        <v>0</v>
      </c>
      <c r="L67" s="66" t="str">
        <f>L63/L60*100</f>
        <v>0</v>
      </c>
      <c r="M67" s="62"/>
      <c r="N67" s="62"/>
      <c r="O67" s="62"/>
      <c r="P67" s="62"/>
      <c r="Q67" s="62">
        <v>642.785</v>
      </c>
      <c r="R67" s="62">
        <v>514.398</v>
      </c>
      <c r="S67" s="62">
        <v>406.53439</v>
      </c>
      <c r="T67" s="62">
        <v>215.36</v>
      </c>
      <c r="U67" s="62">
        <v>708.87465</v>
      </c>
      <c r="V67" s="62">
        <v>641.90427</v>
      </c>
      <c r="W67" s="62">
        <v>428.51</v>
      </c>
      <c r="X67" s="62">
        <v>498.677</v>
      </c>
      <c r="Y67" s="62">
        <v>478.11705</v>
      </c>
      <c r="Z67" s="62">
        <v>509.79985</v>
      </c>
      <c r="AA67" s="62">
        <v>547.217</v>
      </c>
      <c r="AB67" s="62">
        <v>623.84048</v>
      </c>
      <c r="AC67" s="56">
        <v>4180000</v>
      </c>
      <c r="AD67" s="63">
        <v>0</v>
      </c>
      <c r="AE67" s="63">
        <v>2051</v>
      </c>
      <c r="AF67" s="63">
        <v>652</v>
      </c>
      <c r="AG67" s="63">
        <v>1480</v>
      </c>
      <c r="AH67" s="63">
        <v>0</v>
      </c>
      <c r="AI67" s="63">
        <v>0</v>
      </c>
      <c r="AJ67" s="63">
        <v>0</v>
      </c>
      <c r="AK67" s="63">
        <v>0</v>
      </c>
      <c r="AL67" s="63">
        <v>0</v>
      </c>
      <c r="AM67" s="63">
        <v>0</v>
      </c>
      <c r="AN67" s="63">
        <v>0</v>
      </c>
      <c r="AO67" s="63">
        <v>0</v>
      </c>
      <c r="AP67" s="62">
        <f>Q67*AC67/1000000000</f>
        <v>2.6868413</v>
      </c>
      <c r="AQ67" s="62">
        <f>R67*AC67/1000000000</f>
        <v>2.15018364</v>
      </c>
      <c r="AR67" s="62">
        <f>S67*AC67/1000000000</f>
        <v>1.6993137502</v>
      </c>
      <c r="AS67" s="62">
        <f>T67*AC67/1000000000</f>
        <v>0.9002048</v>
      </c>
      <c r="AT67" s="62">
        <f>U67*AC67/1000000000</f>
        <v>2.963096037</v>
      </c>
      <c r="AU67" s="62">
        <f>V67*AC67/1000000000</f>
        <v>2.6831598486</v>
      </c>
      <c r="AV67" s="62">
        <f>W67*AC67/1000000000</f>
        <v>1.7911718</v>
      </c>
      <c r="AW67" s="62">
        <f>X67*AC67/1000000000</f>
        <v>2.08446986</v>
      </c>
      <c r="AX67" s="62">
        <f>Y67*AC67/1000000000</f>
        <v>1.998529269</v>
      </c>
      <c r="AY67" s="62">
        <f>Z67*AC67/1000000000</f>
        <v>2.130963373</v>
      </c>
      <c r="AZ67" s="62">
        <f>AA67*AC67/1000000000</f>
        <v>2.28736706</v>
      </c>
      <c r="BA67" s="62">
        <f>AB67*AC67/1000000000</f>
        <v>2.6076532064</v>
      </c>
      <c r="BB67" s="56">
        <f>(AU67/AP67)^(1/5)*100</f>
        <v>99.972581404356</v>
      </c>
      <c r="BC67" s="56">
        <f>(BA67/AU67)^(1/5)*100</f>
        <v>99.430736763528</v>
      </c>
      <c r="BD67" s="62">
        <f>Q67*AC67*AD67/1000000000</f>
        <v>0</v>
      </c>
      <c r="BE67" s="62">
        <f>R67*AC67*AE67/1000000000</f>
        <v>4410.02664564</v>
      </c>
      <c r="BF67" s="62">
        <f>S67*AC67*AF67/1000000000</f>
        <v>1107.9525651304</v>
      </c>
      <c r="BG67" s="62">
        <f>T67*AC67*AG67/1000000000</f>
        <v>1332.303104</v>
      </c>
      <c r="BH67" s="62">
        <f>U67*AC67*AH67/1000000000</f>
        <v>0</v>
      </c>
      <c r="BI67" s="62">
        <f>V67*AC67*AI67/1000000000</f>
        <v>0</v>
      </c>
      <c r="BJ67" s="62">
        <f>W67*AC67*AJ67/1000000000</f>
        <v>0</v>
      </c>
      <c r="BK67" s="62">
        <f>X67*AC67*AK67/1000000000</f>
        <v>0</v>
      </c>
      <c r="BL67" s="62">
        <f>Y67*AC67*AL67/1000000000</f>
        <v>0</v>
      </c>
      <c r="BM67" s="62">
        <f>Z67*AC67*AM67/1000000000</f>
        <v>0</v>
      </c>
      <c r="BN67" s="62">
        <f>AA67*AC67*AN67/1000000000</f>
        <v>0</v>
      </c>
      <c r="BO67" s="62">
        <f>AB67*AC67*AO67/1000000000</f>
        <v>0</v>
      </c>
      <c r="BP67" s="56" t="str">
        <f>(BI67/BD67)^(1/5)*100</f>
        <v>0</v>
      </c>
      <c r="BQ67" s="56" t="str">
        <f>(BO67/BI67)^(1/5)*100</f>
        <v>0</v>
      </c>
      <c r="BR67" s="56" t="str">
        <f>(J67/E67)^(1/5)*100</f>
        <v>0</v>
      </c>
      <c r="BS67" s="56" t="str">
        <f>(P67/J67)/(1/5)*100</f>
        <v>0</v>
      </c>
      <c r="BT67" s="56"/>
      <c r="BU67" s="56"/>
      <c r="BV67" s="56"/>
      <c r="BW67" s="56"/>
      <c r="BX67" s="62"/>
    </row>
    <row r="68" spans="1:80" s="46" customFormat="1">
      <c r="A68" s="60">
        <v>23</v>
      </c>
      <c r="B68" s="77" t="s">
        <v>88</v>
      </c>
      <c r="C68" s="77" t="s">
        <v>89</v>
      </c>
      <c r="D68" s="60" t="s">
        <v>43</v>
      </c>
      <c r="E68" s="62"/>
      <c r="F68" s="62"/>
      <c r="G68" s="62"/>
      <c r="H68" s="62"/>
      <c r="I68" s="56" t="str">
        <f>I64/I61*100</f>
        <v>0</v>
      </c>
      <c r="J68" s="56" t="str">
        <f>J64/J61*100</f>
        <v>0</v>
      </c>
      <c r="K68" s="56" t="str">
        <f>K64/K61*100</f>
        <v>0</v>
      </c>
      <c r="L68" s="66" t="str">
        <f>L64/L61*100</f>
        <v>0</v>
      </c>
      <c r="M68" s="62"/>
      <c r="N68" s="62"/>
      <c r="O68" s="62"/>
      <c r="P68" s="62"/>
      <c r="Q68" s="62">
        <v>1684.75</v>
      </c>
      <c r="R68" s="62">
        <v>475.27</v>
      </c>
      <c r="S68" s="62">
        <v>212.915</v>
      </c>
      <c r="T68" s="62">
        <v>237.91</v>
      </c>
      <c r="U68" s="62">
        <v>618.69965</v>
      </c>
      <c r="V68" s="62">
        <v>796.07784</v>
      </c>
      <c r="W68" s="62">
        <v>374.8</v>
      </c>
      <c r="X68" s="62">
        <v>385.36732</v>
      </c>
      <c r="Y68" s="62">
        <v>470.4084</v>
      </c>
      <c r="Z68" s="62">
        <v>620.3608</v>
      </c>
      <c r="AA68" s="62">
        <v>734.4224</v>
      </c>
      <c r="AB68" s="62">
        <v>805.584</v>
      </c>
      <c r="AC68" s="56">
        <v>4188000</v>
      </c>
      <c r="AD68" s="63">
        <v>0</v>
      </c>
      <c r="AE68" s="63">
        <v>1126</v>
      </c>
      <c r="AF68" s="63">
        <v>740</v>
      </c>
      <c r="AG68" s="63">
        <v>746</v>
      </c>
      <c r="AH68" s="63">
        <v>0</v>
      </c>
      <c r="AI68" s="63">
        <v>0</v>
      </c>
      <c r="AJ68" s="63">
        <v>0</v>
      </c>
      <c r="AK68" s="63">
        <v>0</v>
      </c>
      <c r="AL68" s="63">
        <v>0</v>
      </c>
      <c r="AM68" s="63">
        <v>0</v>
      </c>
      <c r="AN68" s="63">
        <v>0</v>
      </c>
      <c r="AO68" s="63">
        <v>0</v>
      </c>
      <c r="AP68" s="62">
        <f>Q68*AC68/1000000000</f>
        <v>7.055733</v>
      </c>
      <c r="AQ68" s="62">
        <f>R68*AC68/1000000000</f>
        <v>1.99043076</v>
      </c>
      <c r="AR68" s="62">
        <f>S68*AC68/1000000000</f>
        <v>0.89168802</v>
      </c>
      <c r="AS68" s="62">
        <f>T68*AC68/1000000000</f>
        <v>0.99636708</v>
      </c>
      <c r="AT68" s="62">
        <f>U68*AC68/1000000000</f>
        <v>2.5911141342</v>
      </c>
      <c r="AU68" s="62">
        <f>V68*AC68/1000000000</f>
        <v>3.33397399392</v>
      </c>
      <c r="AV68" s="62">
        <f>W68*AC68/1000000000</f>
        <v>1.5696624</v>
      </c>
      <c r="AW68" s="62">
        <f>X68*AC68/1000000000</f>
        <v>1.61391833616</v>
      </c>
      <c r="AX68" s="62">
        <f>Y68*AC68/1000000000</f>
        <v>1.9700703792</v>
      </c>
      <c r="AY68" s="62">
        <f>Z68*AC68/1000000000</f>
        <v>2.5980710304</v>
      </c>
      <c r="AZ68" s="62">
        <f>AA68*AC68/1000000000</f>
        <v>3.0757610112</v>
      </c>
      <c r="BA68" s="62">
        <f>AB68*AC68/1000000000</f>
        <v>3.373785792</v>
      </c>
      <c r="BB68" s="56">
        <f>(AU68/AP68)^(1/5)*100</f>
        <v>86.076383924963</v>
      </c>
      <c r="BC68" s="56">
        <f>(BA68/AU68)^(1/5)*100</f>
        <v>100.2376922457</v>
      </c>
      <c r="BD68" s="62">
        <f>Q68*AC68*AD68/1000000000</f>
        <v>0</v>
      </c>
      <c r="BE68" s="62">
        <f>R68*AC68*AE68/1000000000</f>
        <v>2241.22503576</v>
      </c>
      <c r="BF68" s="62">
        <f>S68*AC68*AF68/1000000000</f>
        <v>659.8491348</v>
      </c>
      <c r="BG68" s="62">
        <f>T68*AC68*AG68/1000000000</f>
        <v>743.28984168</v>
      </c>
      <c r="BH68" s="62">
        <f>U68*AC68*AH68/1000000000</f>
        <v>0</v>
      </c>
      <c r="BI68" s="62">
        <f>V68*AC68*AI68/1000000000</f>
        <v>0</v>
      </c>
      <c r="BJ68" s="62">
        <f>W68*AC68*AJ68/1000000000</f>
        <v>0</v>
      </c>
      <c r="BK68" s="62">
        <f>X68*AC68*AK68/1000000000</f>
        <v>0</v>
      </c>
      <c r="BL68" s="62">
        <f>Y68*AC68*AL68/1000000000</f>
        <v>0</v>
      </c>
      <c r="BM68" s="62">
        <f>Z68*AC68*AM68/1000000000</f>
        <v>0</v>
      </c>
      <c r="BN68" s="62">
        <f>AA68*AC68*AN68/1000000000</f>
        <v>0</v>
      </c>
      <c r="BO68" s="62">
        <f>AB68*AC68*AO68/1000000000</f>
        <v>0</v>
      </c>
      <c r="BP68" s="56" t="str">
        <f>(BI68/BD68)^(1/5)*100</f>
        <v>0</v>
      </c>
      <c r="BQ68" s="56" t="str">
        <f>(BO68/BI68)^(1/5)*100</f>
        <v>0</v>
      </c>
      <c r="BR68" s="56" t="str">
        <f>(J68/E68)^(1/5)*100</f>
        <v>0</v>
      </c>
      <c r="BS68" s="56" t="str">
        <f>(P68/J68)/(1/5)*100</f>
        <v>0</v>
      </c>
      <c r="BT68" s="56"/>
      <c r="BU68" s="56"/>
      <c r="BV68" s="56"/>
      <c r="BW68" s="56"/>
      <c r="BX68" s="62"/>
    </row>
    <row r="69" spans="1:80" s="46" customFormat="1">
      <c r="A69" s="60">
        <v>24</v>
      </c>
      <c r="B69" s="77" t="s">
        <v>90</v>
      </c>
      <c r="C69" s="77" t="s">
        <v>91</v>
      </c>
      <c r="D69" s="60" t="s">
        <v>43</v>
      </c>
      <c r="E69" s="62"/>
      <c r="F69" s="62"/>
      <c r="G69" s="62"/>
      <c r="H69" s="62"/>
      <c r="I69" s="56" t="str">
        <f>I65/I62*100</f>
        <v>0</v>
      </c>
      <c r="J69" s="56" t="str">
        <f>J65/J62*100</f>
        <v>0</v>
      </c>
      <c r="K69" s="56" t="str">
        <f>K65/K62*100</f>
        <v>0</v>
      </c>
      <c r="L69" s="66" t="str">
        <f>L65/L62*100</f>
        <v>0</v>
      </c>
      <c r="M69" s="62"/>
      <c r="N69" s="62"/>
      <c r="O69" s="62"/>
      <c r="P69" s="62"/>
      <c r="Q69" s="62">
        <v>339.961</v>
      </c>
      <c r="R69" s="62">
        <v>430.093</v>
      </c>
      <c r="S69" s="62">
        <v>143.486</v>
      </c>
      <c r="T69" s="62">
        <v>341.473</v>
      </c>
      <c r="U69" s="62">
        <v>691.22905</v>
      </c>
      <c r="V69" s="62">
        <v>463.27927</v>
      </c>
      <c r="W69" s="62">
        <v>488.8</v>
      </c>
      <c r="X69" s="62">
        <v>670.509</v>
      </c>
      <c r="Y69" s="62">
        <v>780.632</v>
      </c>
      <c r="Z69" s="62">
        <v>904.1</v>
      </c>
      <c r="AA69" s="62">
        <v>942.781</v>
      </c>
      <c r="AB69" s="62">
        <v>983.8</v>
      </c>
      <c r="AC69" s="56">
        <v>14514000</v>
      </c>
      <c r="AD69" s="63">
        <v>0</v>
      </c>
      <c r="AE69" s="63">
        <v>492</v>
      </c>
      <c r="AF69" s="63">
        <v>167</v>
      </c>
      <c r="AG69" s="63">
        <v>402</v>
      </c>
      <c r="AH69" s="63">
        <v>0</v>
      </c>
      <c r="AI69" s="63">
        <v>0</v>
      </c>
      <c r="AJ69" s="63">
        <v>0</v>
      </c>
      <c r="AK69" s="63">
        <v>0</v>
      </c>
      <c r="AL69" s="63">
        <v>0</v>
      </c>
      <c r="AM69" s="63">
        <v>0</v>
      </c>
      <c r="AN69" s="63">
        <v>0</v>
      </c>
      <c r="AO69" s="63">
        <v>0</v>
      </c>
      <c r="AP69" s="62">
        <f>Q69*AC69/1000000000</f>
        <v>4.934193954</v>
      </c>
      <c r="AQ69" s="62">
        <f>R69*AC69/1000000000</f>
        <v>6.242369802</v>
      </c>
      <c r="AR69" s="62">
        <f>S69*AC69/1000000000</f>
        <v>2.082555804</v>
      </c>
      <c r="AS69" s="62">
        <f>T69*AC69/1000000000</f>
        <v>4.956139122</v>
      </c>
      <c r="AT69" s="62">
        <f>U69*AC69/1000000000</f>
        <v>10.0324984317</v>
      </c>
      <c r="AU69" s="62">
        <f>V69*AC69/1000000000</f>
        <v>6.72403532478</v>
      </c>
      <c r="AV69" s="62">
        <f>W69*AC69/1000000000</f>
        <v>7.0944432</v>
      </c>
      <c r="AW69" s="62">
        <f>X69*AC69/1000000000</f>
        <v>9.731767626</v>
      </c>
      <c r="AX69" s="62">
        <f>Y69*AC69/1000000000</f>
        <v>11.330092848</v>
      </c>
      <c r="AY69" s="62">
        <f>Z69*AC69/1000000000</f>
        <v>13.1221074</v>
      </c>
      <c r="AZ69" s="62">
        <f>AA69*AC69/1000000000</f>
        <v>13.683523434</v>
      </c>
      <c r="BA69" s="62">
        <f>AB69*AC69/1000000000</f>
        <v>14.2788732</v>
      </c>
      <c r="BB69" s="56">
        <f>(AU69/AP69)^(1/5)*100</f>
        <v>106.38557712655</v>
      </c>
      <c r="BC69" s="56">
        <f>(BA69/AU69)^(1/5)*100</f>
        <v>116.25530774205</v>
      </c>
      <c r="BD69" s="62">
        <f>Q69*AC69*AD69/1000000000</f>
        <v>0</v>
      </c>
      <c r="BE69" s="62">
        <f>R69*AC69*AE69/1000000000</f>
        <v>3071.245942584</v>
      </c>
      <c r="BF69" s="62">
        <f>S69*AC69*AF69/1000000000</f>
        <v>347.786819268</v>
      </c>
      <c r="BG69" s="62">
        <f>T69*AC69*AG69/1000000000</f>
        <v>1992.367927044</v>
      </c>
      <c r="BH69" s="62">
        <f>U69*AC69*AH69/1000000000</f>
        <v>0</v>
      </c>
      <c r="BI69" s="62">
        <f>V69*AC69*AI69/1000000000</f>
        <v>0</v>
      </c>
      <c r="BJ69" s="62">
        <f>W69*AC69*AJ69/1000000000</f>
        <v>0</v>
      </c>
      <c r="BK69" s="62">
        <f>X69*AC69*AK69/1000000000</f>
        <v>0</v>
      </c>
      <c r="BL69" s="62">
        <f>Y69*AC69*AL69/1000000000</f>
        <v>0</v>
      </c>
      <c r="BM69" s="62">
        <f>Z69*AC69*AM69/1000000000</f>
        <v>0</v>
      </c>
      <c r="BN69" s="62">
        <f>AA69*AC69*AN69/1000000000</f>
        <v>0</v>
      </c>
      <c r="BO69" s="62">
        <f>AB69*AC69*AO69/1000000000</f>
        <v>0</v>
      </c>
      <c r="BP69" s="56" t="str">
        <f>(BI69/BD69)^(1/5)*100</f>
        <v>0</v>
      </c>
      <c r="BQ69" s="56" t="str">
        <f>(BO69/BI69)^(1/5)*100</f>
        <v>0</v>
      </c>
      <c r="BR69" s="56" t="str">
        <f>(J69/E69)^(1/5)*100</f>
        <v>0</v>
      </c>
      <c r="BS69" s="56" t="str">
        <f>(P69/J69)/(1/5)*100</f>
        <v>0</v>
      </c>
      <c r="BT69" s="56"/>
      <c r="BU69" s="56"/>
      <c r="BV69" s="56"/>
      <c r="BW69" s="56"/>
      <c r="BX69" s="62"/>
    </row>
    <row r="70" spans="1:80" s="46" customFormat="1">
      <c r="A70" s="60">
        <v>25</v>
      </c>
      <c r="B70" s="77" t="s">
        <v>92</v>
      </c>
      <c r="C70" s="77" t="s">
        <v>93</v>
      </c>
      <c r="D70" s="60" t="s">
        <v>43</v>
      </c>
      <c r="E70" s="62"/>
      <c r="F70" s="62"/>
      <c r="G70" s="62"/>
      <c r="H70" s="62"/>
      <c r="I70" s="56" t="str">
        <f>I66/I63*100</f>
        <v>0</v>
      </c>
      <c r="J70" s="56" t="str">
        <f>J66/J63*100</f>
        <v>0</v>
      </c>
      <c r="K70" s="56" t="str">
        <f>K66/K63*100</f>
        <v>0</v>
      </c>
      <c r="L70" s="66" t="str">
        <f>L66/L63*100</f>
        <v>0</v>
      </c>
      <c r="M70" s="62"/>
      <c r="N70" s="62"/>
      <c r="O70" s="62"/>
      <c r="P70" s="62"/>
      <c r="Q70" s="62">
        <v>142.15</v>
      </c>
      <c r="R70" s="62">
        <v>98.8</v>
      </c>
      <c r="S70" s="62">
        <v>117.87</v>
      </c>
      <c r="T70" s="62">
        <v>170.603</v>
      </c>
      <c r="U70" s="62">
        <v>440.2689</v>
      </c>
      <c r="V70" s="62">
        <v>401.49127</v>
      </c>
      <c r="W70" s="62">
        <v>244.433</v>
      </c>
      <c r="X70" s="62">
        <v>278.82123</v>
      </c>
      <c r="Y70" s="62">
        <v>372.74278</v>
      </c>
      <c r="Z70" s="62">
        <v>480.91874</v>
      </c>
      <c r="AA70" s="62">
        <v>582.98651</v>
      </c>
      <c r="AB70" s="62">
        <v>752.05268</v>
      </c>
      <c r="AC70" s="56">
        <v>6775000</v>
      </c>
      <c r="AD70" s="63">
        <v>0</v>
      </c>
      <c r="AE70" s="63">
        <v>146</v>
      </c>
      <c r="AF70" s="63">
        <v>167</v>
      </c>
      <c r="AG70" s="63">
        <v>262</v>
      </c>
      <c r="AH70" s="63">
        <v>0</v>
      </c>
      <c r="AI70" s="63">
        <v>0</v>
      </c>
      <c r="AJ70" s="63">
        <v>0</v>
      </c>
      <c r="AK70" s="63">
        <v>0</v>
      </c>
      <c r="AL70" s="63">
        <v>0</v>
      </c>
      <c r="AM70" s="63">
        <v>0</v>
      </c>
      <c r="AN70" s="63">
        <v>0</v>
      </c>
      <c r="AO70" s="63">
        <v>0</v>
      </c>
      <c r="AP70" s="62">
        <f>Q70*AC70/1000000000</f>
        <v>0.96306625</v>
      </c>
      <c r="AQ70" s="62">
        <f>R70*AC70/1000000000</f>
        <v>0.66937</v>
      </c>
      <c r="AR70" s="62">
        <f>S70*AC70/1000000000</f>
        <v>0.79856925</v>
      </c>
      <c r="AS70" s="62">
        <f>T70*AC70/1000000000</f>
        <v>1.155835325</v>
      </c>
      <c r="AT70" s="62">
        <f>U70*AC70/1000000000</f>
        <v>2.9828217975</v>
      </c>
      <c r="AU70" s="62">
        <f>V70*AC70/1000000000</f>
        <v>2.72010335425</v>
      </c>
      <c r="AV70" s="62">
        <f>W70*AC70/1000000000</f>
        <v>1.656033575</v>
      </c>
      <c r="AW70" s="62">
        <f>X70*AC70/1000000000</f>
        <v>1.88901383325</v>
      </c>
      <c r="AX70" s="62">
        <f>Y70*AC70/1000000000</f>
        <v>2.5253323345</v>
      </c>
      <c r="AY70" s="62">
        <f>Z70*AC70/1000000000</f>
        <v>3.2582244635</v>
      </c>
      <c r="AZ70" s="62">
        <f>AA70*AC70/1000000000</f>
        <v>3.94973360525</v>
      </c>
      <c r="BA70" s="62">
        <f>AB70*AC70/1000000000</f>
        <v>5.095156907</v>
      </c>
      <c r="BB70" s="56">
        <f>(AU70/AP70)^(1/5)*100</f>
        <v>123.07953547881</v>
      </c>
      <c r="BC70" s="56">
        <f>(BA70/AU70)^(1/5)*100</f>
        <v>113.37425110988</v>
      </c>
      <c r="BD70" s="62">
        <f>Q70*AC70*AD70/1000000000</f>
        <v>0</v>
      </c>
      <c r="BE70" s="62">
        <f>R70*AC70*AE70/1000000000</f>
        <v>97.72802</v>
      </c>
      <c r="BF70" s="62">
        <f>S70*AC70*AF70/1000000000</f>
        <v>133.36106475</v>
      </c>
      <c r="BG70" s="62">
        <f>T70*AC70*AG70/1000000000</f>
        <v>302.82885515</v>
      </c>
      <c r="BH70" s="62">
        <f>U70*AC70*AH70/1000000000</f>
        <v>0</v>
      </c>
      <c r="BI70" s="62">
        <f>V70*AC70*AI70/1000000000</f>
        <v>0</v>
      </c>
      <c r="BJ70" s="62">
        <f>W70*AC70*AJ70/1000000000</f>
        <v>0</v>
      </c>
      <c r="BK70" s="62">
        <f>X70*AC70*AK70/1000000000</f>
        <v>0</v>
      </c>
      <c r="BL70" s="62">
        <f>Y70*AC70*AL70/1000000000</f>
        <v>0</v>
      </c>
      <c r="BM70" s="62">
        <f>Z70*AC70*AM70/1000000000</f>
        <v>0</v>
      </c>
      <c r="BN70" s="62">
        <f>AA70*AC70*AN70/1000000000</f>
        <v>0</v>
      </c>
      <c r="BO70" s="62">
        <f>AB70*AC70*AO70/1000000000</f>
        <v>0</v>
      </c>
      <c r="BP70" s="56" t="str">
        <f>(BI70/BD70)^(1/5)*100</f>
        <v>0</v>
      </c>
      <c r="BQ70" s="56" t="str">
        <f>(BO70/BI70)^(1/5)*100</f>
        <v>0</v>
      </c>
      <c r="BR70" s="56" t="str">
        <f>(J70/E70)^(1/5)*100</f>
        <v>0</v>
      </c>
      <c r="BS70" s="56" t="str">
        <f>(P70/J70)/(1/5)*100</f>
        <v>0</v>
      </c>
      <c r="BT70" s="56"/>
      <c r="BU70" s="56"/>
      <c r="BV70" s="56"/>
      <c r="BW70" s="56"/>
      <c r="BX70" s="62"/>
    </row>
    <row r="71" spans="1:80" s="46" customFormat="1">
      <c r="A71" s="60">
        <v>26</v>
      </c>
      <c r="B71" s="77" t="s">
        <v>94</v>
      </c>
      <c r="C71" s="77" t="s">
        <v>95</v>
      </c>
      <c r="D71" s="60" t="s">
        <v>43</v>
      </c>
      <c r="E71" s="62"/>
      <c r="F71" s="62"/>
      <c r="G71" s="62"/>
      <c r="H71" s="62"/>
      <c r="I71" s="56" t="str">
        <f>I67/I64*100</f>
        <v>0</v>
      </c>
      <c r="J71" s="56" t="str">
        <f>J67/J64*100</f>
        <v>0</v>
      </c>
      <c r="K71" s="56" t="str">
        <f>K67/K64*100</f>
        <v>0</v>
      </c>
      <c r="L71" s="66" t="str">
        <f>L67/L64*100</f>
        <v>0</v>
      </c>
      <c r="M71" s="62"/>
      <c r="N71" s="62"/>
      <c r="O71" s="62"/>
      <c r="P71" s="62"/>
      <c r="Q71" s="62">
        <v>50.86</v>
      </c>
      <c r="R71" s="62">
        <v>40.86</v>
      </c>
      <c r="S71" s="62">
        <v>37.7575</v>
      </c>
      <c r="T71" s="62">
        <v>61.167</v>
      </c>
      <c r="U71" s="62">
        <v>300.63505</v>
      </c>
      <c r="V71" s="62">
        <v>118.37227</v>
      </c>
      <c r="W71" s="62">
        <v>63.418</v>
      </c>
      <c r="X71" s="62">
        <v>115.51525</v>
      </c>
      <c r="Y71" s="62">
        <v>134.0043</v>
      </c>
      <c r="Z71" s="62">
        <v>169.13934</v>
      </c>
      <c r="AA71" s="62">
        <v>188.781</v>
      </c>
      <c r="AB71" s="62">
        <v>196.83275</v>
      </c>
      <c r="AC71" s="56">
        <v>3674000</v>
      </c>
      <c r="AD71" s="63">
        <v>0</v>
      </c>
      <c r="AE71" s="63">
        <v>77</v>
      </c>
      <c r="AF71" s="63">
        <v>79</v>
      </c>
      <c r="AG71" s="63">
        <v>116</v>
      </c>
      <c r="AH71" s="63">
        <v>0</v>
      </c>
      <c r="AI71" s="63">
        <v>0</v>
      </c>
      <c r="AJ71" s="63">
        <v>0</v>
      </c>
      <c r="AK71" s="63">
        <v>0</v>
      </c>
      <c r="AL71" s="63">
        <v>0</v>
      </c>
      <c r="AM71" s="63">
        <v>0</v>
      </c>
      <c r="AN71" s="63">
        <v>0</v>
      </c>
      <c r="AO71" s="63">
        <v>0</v>
      </c>
      <c r="AP71" s="62">
        <f>Q71*AC71/1000000000</f>
        <v>0.18685964</v>
      </c>
      <c r="AQ71" s="62">
        <f>R71*AC71/1000000000</f>
        <v>0.15011964</v>
      </c>
      <c r="AR71" s="62">
        <f>S71*AC71/1000000000</f>
        <v>0.138721055</v>
      </c>
      <c r="AS71" s="62">
        <f>T71*AC71/1000000000</f>
        <v>0.224727558</v>
      </c>
      <c r="AT71" s="62">
        <f>U71*AC71/1000000000</f>
        <v>1.1045331737</v>
      </c>
      <c r="AU71" s="62">
        <f>V71*AC71/1000000000</f>
        <v>0.43489971998</v>
      </c>
      <c r="AV71" s="62">
        <f>W71*AC71/1000000000</f>
        <v>0.232997732</v>
      </c>
      <c r="AW71" s="62">
        <f>X71*AC71/1000000000</f>
        <v>0.4244030285</v>
      </c>
      <c r="AX71" s="62">
        <f>Y71*AC71/1000000000</f>
        <v>0.4923317982</v>
      </c>
      <c r="AY71" s="62">
        <f>Z71*AC71/1000000000</f>
        <v>0.62141793516</v>
      </c>
      <c r="AZ71" s="62">
        <f>AA71*AC71/1000000000</f>
        <v>0.693581394</v>
      </c>
      <c r="BA71" s="62">
        <f>AB71*AC71/1000000000</f>
        <v>0.7231635235</v>
      </c>
      <c r="BB71" s="56">
        <f>(AU71/AP71)^(1/5)*100</f>
        <v>118.40627647068</v>
      </c>
      <c r="BC71" s="56">
        <f>(BA71/AU71)^(1/5)*100</f>
        <v>110.70557113548</v>
      </c>
      <c r="BD71" s="62">
        <f>Q71*AC71*AD71/1000000000</f>
        <v>0</v>
      </c>
      <c r="BE71" s="62">
        <f>R71*AC71*AE71/1000000000</f>
        <v>11.55921228</v>
      </c>
      <c r="BF71" s="62">
        <f>S71*AC71*AF71/1000000000</f>
        <v>10.958963345</v>
      </c>
      <c r="BG71" s="62">
        <f>T71*AC71*AG71/1000000000</f>
        <v>26.068396728</v>
      </c>
      <c r="BH71" s="62">
        <f>U71*AC71*AH71/1000000000</f>
        <v>0</v>
      </c>
      <c r="BI71" s="62">
        <f>V71*AC71*AI71/1000000000</f>
        <v>0</v>
      </c>
      <c r="BJ71" s="62">
        <f>W71*AC71*AJ71/1000000000</f>
        <v>0</v>
      </c>
      <c r="BK71" s="62">
        <f>X71*AC71*AK71/1000000000</f>
        <v>0</v>
      </c>
      <c r="BL71" s="62">
        <f>Y71*AC71*AL71/1000000000</f>
        <v>0</v>
      </c>
      <c r="BM71" s="62">
        <f>Z71*AC71*AM71/1000000000</f>
        <v>0</v>
      </c>
      <c r="BN71" s="62">
        <f>AA71*AC71*AN71/1000000000</f>
        <v>0</v>
      </c>
      <c r="BO71" s="62">
        <f>AB71*AC71*AO71/1000000000</f>
        <v>0</v>
      </c>
      <c r="BP71" s="56" t="str">
        <f>(BI71/BD71)^(1/5)*100</f>
        <v>0</v>
      </c>
      <c r="BQ71" s="56" t="str">
        <f>(BO71/BI71)^(1/5)*100</f>
        <v>0</v>
      </c>
      <c r="BR71" s="56" t="str">
        <f>(J71/E71)^(1/5)*100</f>
        <v>0</v>
      </c>
      <c r="BS71" s="56" t="str">
        <f>(P71/J71)/(1/5)*100</f>
        <v>0</v>
      </c>
      <c r="BT71" s="56"/>
      <c r="BU71" s="56"/>
      <c r="BV71" s="56"/>
      <c r="BW71" s="56"/>
      <c r="BX71" s="62"/>
    </row>
    <row r="72" spans="1:80" s="46" customFormat="1">
      <c r="A72" s="60">
        <v>27</v>
      </c>
      <c r="B72" s="77" t="s">
        <v>96</v>
      </c>
      <c r="C72" s="77" t="s">
        <v>97</v>
      </c>
      <c r="D72" s="60" t="s">
        <v>43</v>
      </c>
      <c r="E72" s="62"/>
      <c r="F72" s="62"/>
      <c r="G72" s="62"/>
      <c r="H72" s="62"/>
      <c r="I72" s="56" t="str">
        <f>I68/I65*100</f>
        <v>0</v>
      </c>
      <c r="J72" s="56" t="str">
        <f>J68/J65*100</f>
        <v>0</v>
      </c>
      <c r="K72" s="56" t="str">
        <f>K68/K65*100</f>
        <v>0</v>
      </c>
      <c r="L72" s="66" t="str">
        <f>L68/L65*100</f>
        <v>0</v>
      </c>
      <c r="M72" s="62"/>
      <c r="N72" s="62"/>
      <c r="O72" s="62"/>
      <c r="P72" s="62"/>
      <c r="Q72" s="62">
        <v>215.95</v>
      </c>
      <c r="R72" s="62">
        <v>132.95</v>
      </c>
      <c r="S72" s="62">
        <v>65.69</v>
      </c>
      <c r="T72" s="62">
        <v>65.69</v>
      </c>
      <c r="U72" s="62">
        <v>309.00965</v>
      </c>
      <c r="V72" s="62">
        <v>303.04427</v>
      </c>
      <c r="W72" s="62">
        <v>288.55</v>
      </c>
      <c r="X72" s="62">
        <v>38.14</v>
      </c>
      <c r="Y72" s="62">
        <v>65.69</v>
      </c>
      <c r="Z72" s="62">
        <v>65.69</v>
      </c>
      <c r="AA72" s="62">
        <v>65.69</v>
      </c>
      <c r="AB72" s="62">
        <v>65.69</v>
      </c>
      <c r="AC72" s="56">
        <v>3640000</v>
      </c>
      <c r="AD72" s="63">
        <v>0</v>
      </c>
      <c r="AE72" s="63">
        <v>104</v>
      </c>
      <c r="AF72" s="63">
        <v>79</v>
      </c>
      <c r="AG72" s="63">
        <v>103</v>
      </c>
      <c r="AH72" s="63">
        <v>0</v>
      </c>
      <c r="AI72" s="63">
        <v>0</v>
      </c>
      <c r="AJ72" s="63">
        <v>0</v>
      </c>
      <c r="AK72" s="63">
        <v>0</v>
      </c>
      <c r="AL72" s="63">
        <v>0</v>
      </c>
      <c r="AM72" s="63">
        <v>0</v>
      </c>
      <c r="AN72" s="63">
        <v>0</v>
      </c>
      <c r="AO72" s="63">
        <v>0</v>
      </c>
      <c r="AP72" s="62">
        <f>Q72*AC72/1000000000</f>
        <v>0.786058</v>
      </c>
      <c r="AQ72" s="62">
        <f>R72*AC72/1000000000</f>
        <v>0.483938</v>
      </c>
      <c r="AR72" s="62">
        <f>S72*AC72/1000000000</f>
        <v>0.2391116</v>
      </c>
      <c r="AS72" s="62">
        <f>T72*AC72/1000000000</f>
        <v>0.2391116</v>
      </c>
      <c r="AT72" s="62">
        <f>U72*AC72/1000000000</f>
        <v>1.124795126</v>
      </c>
      <c r="AU72" s="62">
        <f>V72*AC72/1000000000</f>
        <v>1.1030811428</v>
      </c>
      <c r="AV72" s="62">
        <f>W72*AC72/1000000000</f>
        <v>1.050322</v>
      </c>
      <c r="AW72" s="62">
        <f>X72*AC72/1000000000</f>
        <v>0.1388296</v>
      </c>
      <c r="AX72" s="62">
        <f>Y72*AC72/1000000000</f>
        <v>0.2391116</v>
      </c>
      <c r="AY72" s="62">
        <f>Z72*AC72/1000000000</f>
        <v>0.2391116</v>
      </c>
      <c r="AZ72" s="62">
        <f>AA72*AC72/1000000000</f>
        <v>0.2391116</v>
      </c>
      <c r="BA72" s="62">
        <f>AB72*AC72/1000000000</f>
        <v>0.2391116</v>
      </c>
      <c r="BB72" s="56">
        <f>(AU72/AP72)^(1/5)*100</f>
        <v>107.01153005676</v>
      </c>
      <c r="BC72" s="56">
        <f>(BA72/AU72)^(1/5)*100</f>
        <v>73.654389992741</v>
      </c>
      <c r="BD72" s="62">
        <f>Q72*AC72*AD72/1000000000</f>
        <v>0</v>
      </c>
      <c r="BE72" s="62">
        <f>R72*AC72*AE72/1000000000</f>
        <v>50.329552</v>
      </c>
      <c r="BF72" s="62">
        <f>S72*AC72*AF72/1000000000</f>
        <v>18.8898164</v>
      </c>
      <c r="BG72" s="62">
        <f>T72*AC72*AG72/1000000000</f>
        <v>24.6284948</v>
      </c>
      <c r="BH72" s="62">
        <f>U72*AC72*AH72/1000000000</f>
        <v>0</v>
      </c>
      <c r="BI72" s="62">
        <f>V72*AC72*AI72/1000000000</f>
        <v>0</v>
      </c>
      <c r="BJ72" s="62">
        <f>W72*AC72*AJ72/1000000000</f>
        <v>0</v>
      </c>
      <c r="BK72" s="62">
        <f>X72*AC72*AK72/1000000000</f>
        <v>0</v>
      </c>
      <c r="BL72" s="62">
        <f>Y72*AC72*AL72/1000000000</f>
        <v>0</v>
      </c>
      <c r="BM72" s="62">
        <f>Z72*AC72*AM72/1000000000</f>
        <v>0</v>
      </c>
      <c r="BN72" s="62">
        <f>AA72*AC72*AN72/1000000000</f>
        <v>0</v>
      </c>
      <c r="BO72" s="62">
        <f>AB72*AC72*AO72/1000000000</f>
        <v>0</v>
      </c>
      <c r="BP72" s="56" t="str">
        <f>(BI72/BD72)^(1/5)*100</f>
        <v>0</v>
      </c>
      <c r="BQ72" s="56" t="str">
        <f>(BO72/BI72)^(1/5)*100</f>
        <v>0</v>
      </c>
      <c r="BR72" s="56" t="str">
        <f>(J72/E72)^(1/5)*100</f>
        <v>0</v>
      </c>
      <c r="BS72" s="56" t="str">
        <f>(P72/J72)/(1/5)*100</f>
        <v>0</v>
      </c>
      <c r="BT72" s="56"/>
      <c r="BU72" s="56"/>
      <c r="BV72" s="56"/>
      <c r="BW72" s="56"/>
      <c r="BX72" s="62"/>
    </row>
    <row r="73" spans="1:80" s="46" customFormat="1">
      <c r="A73" s="60">
        <v>28</v>
      </c>
      <c r="B73" s="77" t="s">
        <v>98</v>
      </c>
      <c r="C73" s="77" t="s">
        <v>99</v>
      </c>
      <c r="D73" s="60" t="s">
        <v>43</v>
      </c>
      <c r="E73" s="62"/>
      <c r="F73" s="62"/>
      <c r="G73" s="62"/>
      <c r="H73" s="62"/>
      <c r="I73" s="56" t="str">
        <f>I69/I66*100</f>
        <v>0</v>
      </c>
      <c r="J73" s="56" t="str">
        <f>J69/J66*100</f>
        <v>0</v>
      </c>
      <c r="K73" s="56" t="str">
        <f>K69/K66*100</f>
        <v>0</v>
      </c>
      <c r="L73" s="66" t="str">
        <f>L69/L66*100</f>
        <v>0</v>
      </c>
      <c r="M73" s="62"/>
      <c r="N73" s="62"/>
      <c r="O73" s="62"/>
      <c r="P73" s="62"/>
      <c r="Q73" s="62">
        <v>1200.886</v>
      </c>
      <c r="R73" s="62">
        <v>1431.638</v>
      </c>
      <c r="S73" s="62">
        <v>1846.629</v>
      </c>
      <c r="T73" s="62">
        <v>1340.1</v>
      </c>
      <c r="U73" s="62">
        <v>1183.84425</v>
      </c>
      <c r="V73" s="62">
        <v>889.99427</v>
      </c>
      <c r="W73" s="62">
        <v>1481.4836</v>
      </c>
      <c r="X73" s="62">
        <v>3183.58893</v>
      </c>
      <c r="Y73" s="62">
        <v>3329.73678</v>
      </c>
      <c r="Z73" s="62">
        <v>3474.00987</v>
      </c>
      <c r="AA73" s="62">
        <v>3581.2283</v>
      </c>
      <c r="AB73" s="62">
        <v>3612.55384</v>
      </c>
      <c r="AC73" s="56">
        <v>530000</v>
      </c>
      <c r="AD73" s="63">
        <v>0</v>
      </c>
      <c r="AE73" s="63">
        <v>20691</v>
      </c>
      <c r="AF73" s="63">
        <v>25693</v>
      </c>
      <c r="AG73" s="63">
        <v>2185</v>
      </c>
      <c r="AH73" s="63">
        <v>0</v>
      </c>
      <c r="AI73" s="63">
        <v>0</v>
      </c>
      <c r="AJ73" s="63">
        <v>0</v>
      </c>
      <c r="AK73" s="63">
        <v>0</v>
      </c>
      <c r="AL73" s="63">
        <v>0</v>
      </c>
      <c r="AM73" s="63">
        <v>0</v>
      </c>
      <c r="AN73" s="63">
        <v>0</v>
      </c>
      <c r="AO73" s="63">
        <v>0</v>
      </c>
      <c r="AP73" s="62">
        <f>Q73*AC73/1000000000</f>
        <v>0.63646958</v>
      </c>
      <c r="AQ73" s="62">
        <f>R73*AC73/1000000000</f>
        <v>0.75876814</v>
      </c>
      <c r="AR73" s="62">
        <f>S73*AC73/1000000000</f>
        <v>0.97871337</v>
      </c>
      <c r="AS73" s="62">
        <f>T73*AC73/1000000000</f>
        <v>0.710253</v>
      </c>
      <c r="AT73" s="62">
        <f>U73*AC73/1000000000</f>
        <v>0.6274374525</v>
      </c>
      <c r="AU73" s="62">
        <f>V73*AC73/1000000000</f>
        <v>0.4716969631</v>
      </c>
      <c r="AV73" s="62">
        <f>W73*AC73/1000000000</f>
        <v>0.785186308</v>
      </c>
      <c r="AW73" s="62">
        <f>X73*AC73/1000000000</f>
        <v>1.6873021329</v>
      </c>
      <c r="AX73" s="62">
        <f>Y73*AC73/1000000000</f>
        <v>1.7647604934</v>
      </c>
      <c r="AY73" s="62">
        <f>Z73*AC73/1000000000</f>
        <v>1.8412252311</v>
      </c>
      <c r="AZ73" s="62">
        <f>AA73*AC73/1000000000</f>
        <v>1.898050999</v>
      </c>
      <c r="BA73" s="62">
        <f>AB73*AC73/1000000000</f>
        <v>1.9146535352</v>
      </c>
      <c r="BB73" s="56">
        <f>(AU73/AP73)^(1/5)*100</f>
        <v>94.183990183932</v>
      </c>
      <c r="BC73" s="56">
        <f>(BA73/AU73)^(1/5)*100</f>
        <v>132.33826102766</v>
      </c>
      <c r="BD73" s="62">
        <f>Q73*AC73*AD73/1000000000</f>
        <v>0</v>
      </c>
      <c r="BE73" s="62">
        <f>R73*AC73*AE73/1000000000</f>
        <v>15699.67158474</v>
      </c>
      <c r="BF73" s="62">
        <f>S73*AC73*AF73/1000000000</f>
        <v>25146.08261541</v>
      </c>
      <c r="BG73" s="62">
        <f>T73*AC73*AG73/1000000000</f>
        <v>1551.902805</v>
      </c>
      <c r="BH73" s="62">
        <f>U73*AC73*AH73/1000000000</f>
        <v>0</v>
      </c>
      <c r="BI73" s="62">
        <f>V73*AC73*AI73/1000000000</f>
        <v>0</v>
      </c>
      <c r="BJ73" s="62">
        <f>W73*AC73*AJ73/1000000000</f>
        <v>0</v>
      </c>
      <c r="BK73" s="62">
        <f>X73*AC73*AK73/1000000000</f>
        <v>0</v>
      </c>
      <c r="BL73" s="62">
        <f>Y73*AC73*AL73/1000000000</f>
        <v>0</v>
      </c>
      <c r="BM73" s="62">
        <f>Z73*AC73*AM73/1000000000</f>
        <v>0</v>
      </c>
      <c r="BN73" s="62">
        <f>AA73*AC73*AN73/1000000000</f>
        <v>0</v>
      </c>
      <c r="BO73" s="62">
        <f>AB73*AC73*AO73/1000000000</f>
        <v>0</v>
      </c>
      <c r="BP73" s="56" t="str">
        <f>(BI73/BD73)^(1/5)*100</f>
        <v>0</v>
      </c>
      <c r="BQ73" s="56" t="str">
        <f>(BO73/BI73)^(1/5)*100</f>
        <v>0</v>
      </c>
      <c r="BR73" s="56" t="str">
        <f>(J73/E73)^(1/5)*100</f>
        <v>0</v>
      </c>
      <c r="BS73" s="56" t="str">
        <f>(P73/J73)/(1/5)*100</f>
        <v>0</v>
      </c>
      <c r="BT73" s="56"/>
      <c r="BU73" s="56"/>
      <c r="BV73" s="56"/>
      <c r="BW73" s="56"/>
      <c r="BX73" s="62"/>
    </row>
    <row r="74" spans="1:80" s="46" customFormat="1">
      <c r="A74" s="60">
        <v>29</v>
      </c>
      <c r="B74" s="77" t="s">
        <v>100</v>
      </c>
      <c r="C74" s="77" t="s">
        <v>101</v>
      </c>
      <c r="D74" s="60" t="s">
        <v>43</v>
      </c>
      <c r="E74" s="62"/>
      <c r="F74" s="62"/>
      <c r="G74" s="62"/>
      <c r="H74" s="62"/>
      <c r="I74" s="56" t="str">
        <f>I70/I67*100</f>
        <v>0</v>
      </c>
      <c r="J74" s="56" t="str">
        <f>J70/J67*100</f>
        <v>0</v>
      </c>
      <c r="K74" s="56" t="str">
        <f>K70/K67*100</f>
        <v>0</v>
      </c>
      <c r="L74" s="66" t="str">
        <f>L70/L67*100</f>
        <v>0</v>
      </c>
      <c r="M74" s="62"/>
      <c r="N74" s="62"/>
      <c r="O74" s="62"/>
      <c r="P74" s="62"/>
      <c r="Q74" s="62">
        <v>2417.97</v>
      </c>
      <c r="R74" s="62">
        <v>4390.38</v>
      </c>
      <c r="S74" s="62">
        <v>2837.49</v>
      </c>
      <c r="T74" s="62">
        <v>5476.71</v>
      </c>
      <c r="U74" s="62">
        <v>4913.985</v>
      </c>
      <c r="V74" s="62">
        <v>300</v>
      </c>
      <c r="W74" s="62">
        <v>4050.22</v>
      </c>
      <c r="X74" s="62">
        <v>1762.9</v>
      </c>
      <c r="Y74" s="62">
        <v>2899.63</v>
      </c>
      <c r="Z74" s="62">
        <v>1665.76</v>
      </c>
      <c r="AA74" s="62">
        <v>1418.97</v>
      </c>
      <c r="AB74" s="62">
        <v>185</v>
      </c>
      <c r="AC74" s="56">
        <v>0</v>
      </c>
      <c r="AD74" s="63">
        <v>0</v>
      </c>
      <c r="AE74" s="63">
        <v>0</v>
      </c>
      <c r="AF74" s="63">
        <v>0</v>
      </c>
      <c r="AG74" s="63">
        <v>0</v>
      </c>
      <c r="AH74" s="63">
        <v>0</v>
      </c>
      <c r="AI74" s="63">
        <v>0</v>
      </c>
      <c r="AJ74" s="63">
        <v>0</v>
      </c>
      <c r="AK74" s="63">
        <v>0</v>
      </c>
      <c r="AL74" s="63">
        <v>0</v>
      </c>
      <c r="AM74" s="63">
        <v>0</v>
      </c>
      <c r="AN74" s="63">
        <v>0</v>
      </c>
      <c r="AO74" s="63">
        <v>0</v>
      </c>
      <c r="AP74" s="62">
        <f>Q74*AC74/1000000000</f>
        <v>0</v>
      </c>
      <c r="AQ74" s="62">
        <f>R74*AC74/1000000000</f>
        <v>0</v>
      </c>
      <c r="AR74" s="62">
        <f>S74*AC74/1000000000</f>
        <v>0</v>
      </c>
      <c r="AS74" s="62">
        <f>T74*AC74/1000000000</f>
        <v>0</v>
      </c>
      <c r="AT74" s="62">
        <f>U74*AC74/1000000000</f>
        <v>0</v>
      </c>
      <c r="AU74" s="62">
        <f>V74*AC74/1000000000</f>
        <v>0</v>
      </c>
      <c r="AV74" s="62">
        <f>W74*AC74/1000000000</f>
        <v>0</v>
      </c>
      <c r="AW74" s="62">
        <f>X74*AC74/1000000000</f>
        <v>0</v>
      </c>
      <c r="AX74" s="62">
        <f>Y74*AC74/1000000000</f>
        <v>0</v>
      </c>
      <c r="AY74" s="62">
        <f>Z74*AC74/1000000000</f>
        <v>0</v>
      </c>
      <c r="AZ74" s="62">
        <f>AA74*AC74/1000000000</f>
        <v>0</v>
      </c>
      <c r="BA74" s="62">
        <f>AB74*AC74/1000000000</f>
        <v>0</v>
      </c>
      <c r="BB74" s="56" t="str">
        <f>(AU74/AP74)^(1/5)*100</f>
        <v>0</v>
      </c>
      <c r="BC74" s="56" t="str">
        <f>(BA74/AU74)^(1/5)*100</f>
        <v>0</v>
      </c>
      <c r="BD74" s="62">
        <f>Q74*AC74*AD74/1000000000</f>
        <v>0</v>
      </c>
      <c r="BE74" s="62">
        <f>R74*AC74*AE74/1000000000</f>
        <v>0</v>
      </c>
      <c r="BF74" s="62">
        <f>S74*AC74*AF74/1000000000</f>
        <v>0</v>
      </c>
      <c r="BG74" s="62">
        <f>T74*AC74*AG74/1000000000</f>
        <v>0</v>
      </c>
      <c r="BH74" s="62">
        <f>U74*AC74*AH74/1000000000</f>
        <v>0</v>
      </c>
      <c r="BI74" s="62">
        <f>V74*AC74*AI74/1000000000</f>
        <v>0</v>
      </c>
      <c r="BJ74" s="62">
        <f>W74*AC74*AJ74/1000000000</f>
        <v>0</v>
      </c>
      <c r="BK74" s="62">
        <f>X74*AC74*AK74/1000000000</f>
        <v>0</v>
      </c>
      <c r="BL74" s="62">
        <f>Y74*AC74*AL74/1000000000</f>
        <v>0</v>
      </c>
      <c r="BM74" s="62">
        <f>Z74*AC74*AM74/1000000000</f>
        <v>0</v>
      </c>
      <c r="BN74" s="62">
        <f>AA74*AC74*AN74/1000000000</f>
        <v>0</v>
      </c>
      <c r="BO74" s="62">
        <f>AB74*AC74*AO74/1000000000</f>
        <v>0</v>
      </c>
      <c r="BP74" s="56" t="str">
        <f>(BI74/BD74)^(1/5)*100</f>
        <v>0</v>
      </c>
      <c r="BQ74" s="56" t="str">
        <f>(BO74/BI74)^(1/5)*100</f>
        <v>0</v>
      </c>
      <c r="BR74" s="56" t="str">
        <f>(J74/E74)^(1/5)*100</f>
        <v>0</v>
      </c>
      <c r="BS74" s="56" t="str">
        <f>(P74/J74)/(1/5)*100</f>
        <v>0</v>
      </c>
      <c r="BT74" s="56"/>
      <c r="BU74" s="56"/>
      <c r="BV74" s="56"/>
      <c r="BW74" s="56"/>
      <c r="BX74" s="62"/>
    </row>
    <row r="75" spans="1:80" s="43" customFormat="1">
      <c r="A75" s="58" t="s">
        <v>102</v>
      </c>
      <c r="B75" s="58"/>
      <c r="C75" s="59" t="s">
        <v>103</v>
      </c>
      <c r="D75" s="60" t="s">
        <v>43</v>
      </c>
      <c r="E75" s="56">
        <f>SUM(E76:E90)</f>
        <v>0</v>
      </c>
      <c r="F75" s="56">
        <f>SUM(F76:F90)</f>
        <v>0</v>
      </c>
      <c r="G75" s="56">
        <f>SUM(G76:G90)</f>
        <v>0</v>
      </c>
      <c r="H75" s="56">
        <f>SUM(H76:H90)</f>
        <v>0</v>
      </c>
      <c r="I75" s="56" t="str">
        <f>I71/I68*100</f>
        <v>0</v>
      </c>
      <c r="J75" s="56" t="str">
        <f>J71/J68*100</f>
        <v>0</v>
      </c>
      <c r="K75" s="56" t="str">
        <f>K71/K68*100</f>
        <v>0</v>
      </c>
      <c r="L75" s="66" t="str">
        <f>L71/L68*100</f>
        <v>0</v>
      </c>
      <c r="M75" s="56">
        <f>SUM(M76:M90)</f>
        <v>0</v>
      </c>
      <c r="N75" s="56">
        <f>SUM(N76:N90)</f>
        <v>0</v>
      </c>
      <c r="O75" s="56">
        <f>SUM(O76:O90)</f>
        <v>0</v>
      </c>
      <c r="P75" s="56">
        <f>SUM(P76:P90)</f>
        <v>0</v>
      </c>
      <c r="Q75" s="56">
        <f>SUM(Q76:Q90)</f>
        <v>140.14</v>
      </c>
      <c r="R75" s="56">
        <f>SUM(R76:R90)</f>
        <v>330.82</v>
      </c>
      <c r="S75" s="56">
        <f>SUM(S76:S90)</f>
        <v>296.82</v>
      </c>
      <c r="T75" s="56">
        <f>SUM(T76:T90)</f>
        <v>210.35</v>
      </c>
      <c r="U75" s="56">
        <f>SUM(U76:U90)</f>
        <v>2192.0852</v>
      </c>
      <c r="V75" s="56">
        <f>SUM(V76:V90)</f>
        <v>3143.81593</v>
      </c>
      <c r="W75" s="56">
        <f>SUM(W76:W90)</f>
        <v>1257.73</v>
      </c>
      <c r="X75" s="56">
        <f>SUM(X76:X90)</f>
        <v>522.85</v>
      </c>
      <c r="Y75" s="56">
        <f>SUM(Y76:Y90)</f>
        <v>449.38</v>
      </c>
      <c r="Z75" s="56">
        <f>SUM(Z76:Z90)</f>
        <v>463.74</v>
      </c>
      <c r="AA75" s="56">
        <f>SUM(AA76:AA90)</f>
        <v>478.03</v>
      </c>
      <c r="AB75" s="56">
        <f>SUM(AB76:AB90)</f>
        <v>552.74</v>
      </c>
      <c r="AC75" s="56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56">
        <f>SUM(AP76:AP90)</f>
        <v>5.61711828</v>
      </c>
      <c r="AQ75" s="56">
        <f>SUM(AQ76:AQ90)</f>
        <v>11.75065168</v>
      </c>
      <c r="AR75" s="56">
        <f>SUM(AR76:AR90)</f>
        <v>13.51889054</v>
      </c>
      <c r="AS75" s="56">
        <f>SUM(AS76:AS90)</f>
        <v>10.0871239</v>
      </c>
      <c r="AT75" s="56">
        <f>SUM(AT76:AT90)</f>
        <v>65.041762406639</v>
      </c>
      <c r="AU75" s="56">
        <f>SUM(AU76:AU90)</f>
        <v>77.638715961529</v>
      </c>
      <c r="AV75" s="56">
        <f>SUM(AV76:AV90)</f>
        <v>44.3990763</v>
      </c>
      <c r="AW75" s="56">
        <f>SUM(AW76:AW90)</f>
        <v>23.17883456</v>
      </c>
      <c r="AX75" s="56">
        <f>SUM(AX76:AX90)</f>
        <v>20.69703458</v>
      </c>
      <c r="AY75" s="56">
        <f>SUM(AY76:AY90)</f>
        <v>21.33363228</v>
      </c>
      <c r="AZ75" s="56">
        <f>SUM(AZ76:AZ90)</f>
        <v>21.7817956</v>
      </c>
      <c r="BA75" s="56">
        <f>SUM(BA76:BA90)</f>
        <v>22.1872112</v>
      </c>
      <c r="BB75" s="56">
        <f>(AU75/AP75)^(1/5)*100</f>
        <v>169.08806532244</v>
      </c>
      <c r="BC75" s="56">
        <f>(BA75/AU75)^(1/5)*100</f>
        <v>77.84036696296</v>
      </c>
      <c r="BD75" s="56">
        <f>SUM(BD76:BD90)</f>
        <v>0</v>
      </c>
      <c r="BE75" s="56">
        <f>SUM(BE76:BE90)</f>
        <v>6679.7633348</v>
      </c>
      <c r="BF75" s="56">
        <f>SUM(BF76:BF90)</f>
        <v>5767.02214146</v>
      </c>
      <c r="BG75" s="56">
        <f>SUM(BG76:BG90)</f>
        <v>2410.8226121</v>
      </c>
      <c r="BH75" s="56">
        <f>SUM(BH76:BH90)</f>
        <v>0</v>
      </c>
      <c r="BI75" s="56">
        <f>SUM(BI76:BI90)</f>
        <v>0</v>
      </c>
      <c r="BJ75" s="56">
        <f>SUM(BJ76:BJ90)</f>
        <v>0</v>
      </c>
      <c r="BK75" s="56">
        <f>SUM(BK76:BK90)</f>
        <v>0</v>
      </c>
      <c r="BL75" s="56">
        <f>SUM(BL76:BL90)</f>
        <v>0</v>
      </c>
      <c r="BM75" s="56">
        <f>SUM(BM76:BM90)</f>
        <v>0</v>
      </c>
      <c r="BN75" s="56">
        <f>SUM(BN76:BN90)</f>
        <v>0</v>
      </c>
      <c r="BO75" s="56">
        <f>SUM(BO76:BO90)</f>
        <v>0</v>
      </c>
      <c r="BP75" s="56" t="str">
        <f>(BI75/BD75)^(1/5)*100</f>
        <v>0</v>
      </c>
      <c r="BQ75" s="56" t="str">
        <f>(BO75/BI75)^(1/5)*100</f>
        <v>0</v>
      </c>
      <c r="BR75" s="56" t="str">
        <f>(J75/E75)^(1/5)*100</f>
        <v>0</v>
      </c>
      <c r="BS75" s="56" t="str">
        <f>(P75/J75)/(1/5)*100</f>
        <v>0</v>
      </c>
      <c r="BT75" s="56"/>
      <c r="BU75" s="56"/>
      <c r="BV75" s="56"/>
      <c r="BW75" s="56"/>
      <c r="BX75" s="56"/>
    </row>
    <row r="76" spans="1:80" s="46" customFormat="1">
      <c r="A76" s="60">
        <v>1</v>
      </c>
      <c r="B76" s="60" t="s">
        <v>104</v>
      </c>
      <c r="C76" s="61" t="s">
        <v>105</v>
      </c>
      <c r="D76" s="60" t="s">
        <v>43</v>
      </c>
      <c r="E76" s="62"/>
      <c r="F76" s="62"/>
      <c r="G76" s="62"/>
      <c r="H76" s="62"/>
      <c r="I76" s="56" t="str">
        <f>I72/I69*100</f>
        <v>0</v>
      </c>
      <c r="J76" s="56" t="str">
        <f>J72/J69*100</f>
        <v>0</v>
      </c>
      <c r="K76" s="56" t="str">
        <f>K72/K69*100</f>
        <v>0</v>
      </c>
      <c r="L76" s="66" t="str">
        <f>L72/L69*100</f>
        <v>0</v>
      </c>
      <c r="M76" s="62"/>
      <c r="N76" s="62"/>
      <c r="O76" s="62"/>
      <c r="P76" s="62"/>
      <c r="Q76" s="62">
        <v>0</v>
      </c>
      <c r="R76" s="62">
        <v>0</v>
      </c>
      <c r="S76" s="62">
        <v>0</v>
      </c>
      <c r="T76" s="62">
        <v>0</v>
      </c>
      <c r="U76" s="62">
        <v>447.8499</v>
      </c>
      <c r="V76" s="62">
        <v>1204.14984</v>
      </c>
      <c r="W76" s="62">
        <v>1.79</v>
      </c>
      <c r="X76" s="62">
        <v>0</v>
      </c>
      <c r="Y76" s="62">
        <v>0</v>
      </c>
      <c r="Z76" s="62">
        <v>0</v>
      </c>
      <c r="AA76" s="62">
        <v>0</v>
      </c>
      <c r="AB76" s="62">
        <v>0</v>
      </c>
      <c r="AC76" s="56">
        <v>28050000</v>
      </c>
      <c r="AD76" s="63">
        <v>0</v>
      </c>
      <c r="AE76" s="63">
        <v>21</v>
      </c>
      <c r="AF76" s="63">
        <v>24</v>
      </c>
      <c r="AG76" s="63">
        <v>23</v>
      </c>
      <c r="AH76" s="63">
        <v>0</v>
      </c>
      <c r="AI76" s="63">
        <v>0</v>
      </c>
      <c r="AJ76" s="63">
        <v>0</v>
      </c>
      <c r="AK76" s="63">
        <v>0</v>
      </c>
      <c r="AL76" s="63">
        <v>0</v>
      </c>
      <c r="AM76" s="63">
        <v>0</v>
      </c>
      <c r="AN76" s="63">
        <v>0</v>
      </c>
      <c r="AO76" s="63">
        <v>0</v>
      </c>
      <c r="AP76" s="62">
        <f>Q76*AC76/1000000000</f>
        <v>0</v>
      </c>
      <c r="AQ76" s="62">
        <f>R76*AC76/1000000000</f>
        <v>0</v>
      </c>
      <c r="AR76" s="62">
        <f>S76*AC76/1000000000</f>
        <v>0</v>
      </c>
      <c r="AS76" s="62">
        <f>T76*AC76/1000000000</f>
        <v>0</v>
      </c>
      <c r="AT76" s="62">
        <f>U76*AC76/1000000000</f>
        <v>12.562189695</v>
      </c>
      <c r="AU76" s="62">
        <f>V76*AC76/1000000000</f>
        <v>33.776403012</v>
      </c>
      <c r="AV76" s="62">
        <f>W76*AC76/1000000000</f>
        <v>0.0502095</v>
      </c>
      <c r="AW76" s="62">
        <f>X76*AC76/1000000000</f>
        <v>0</v>
      </c>
      <c r="AX76" s="62">
        <f>Y76*AC76/1000000000</f>
        <v>0</v>
      </c>
      <c r="AY76" s="62">
        <f>Z76*AC76/1000000000</f>
        <v>0</v>
      </c>
      <c r="AZ76" s="62">
        <f>AA76*AC76/1000000000</f>
        <v>0</v>
      </c>
      <c r="BA76" s="62">
        <f>AB76*AC76/1000000000</f>
        <v>0</v>
      </c>
      <c r="BB76" s="56" t="str">
        <f>(AU76/AP76)^(1/5)*100</f>
        <v>0</v>
      </c>
      <c r="BC76" s="56">
        <f>(BA76/AU76)^(1/5)*100</f>
        <v>0</v>
      </c>
      <c r="BD76" s="62">
        <f>Q76*AC76*AD76/1000000000</f>
        <v>0</v>
      </c>
      <c r="BE76" s="62">
        <f>R76*AC76*AE76/1000000000</f>
        <v>0</v>
      </c>
      <c r="BF76" s="62">
        <f>S76*AC76*AF76/1000000000</f>
        <v>0</v>
      </c>
      <c r="BG76" s="62">
        <f>T76*AC76*AG76/1000000000</f>
        <v>0</v>
      </c>
      <c r="BH76" s="62">
        <f>U76*AC76*AH76/1000000000</f>
        <v>0</v>
      </c>
      <c r="BI76" s="62">
        <f>V76*AC76*AI76/1000000000</f>
        <v>0</v>
      </c>
      <c r="BJ76" s="62">
        <f>W76*AC76*AJ76/1000000000</f>
        <v>0</v>
      </c>
      <c r="BK76" s="62">
        <f>X76*AC76*AK76/1000000000</f>
        <v>0</v>
      </c>
      <c r="BL76" s="62">
        <f>Y76*AC76*AL76/1000000000</f>
        <v>0</v>
      </c>
      <c r="BM76" s="62">
        <f>Z76*AC76*AM76/1000000000</f>
        <v>0</v>
      </c>
      <c r="BN76" s="62">
        <f>AA76*AC76*AN76/1000000000</f>
        <v>0</v>
      </c>
      <c r="BO76" s="62">
        <f>AB76*AC76*AO76/1000000000</f>
        <v>0</v>
      </c>
      <c r="BP76" s="56" t="str">
        <f>(BI76/BD76)^(1/5)*100</f>
        <v>0</v>
      </c>
      <c r="BQ76" s="56" t="str">
        <f>(BO76/BI76)^(1/5)*100</f>
        <v>0</v>
      </c>
      <c r="BR76" s="56" t="str">
        <f>(J76/E76)^(1/5)*100</f>
        <v>0</v>
      </c>
      <c r="BS76" s="56" t="str">
        <f>(P76/J76)/(1/5)*100</f>
        <v>0</v>
      </c>
      <c r="BT76" s="56"/>
      <c r="BU76" s="56"/>
      <c r="BV76" s="56"/>
      <c r="BW76" s="56"/>
      <c r="BX76" s="62"/>
    </row>
    <row r="77" spans="1:80" s="46" customFormat="1">
      <c r="A77" s="60">
        <v>2</v>
      </c>
      <c r="B77" s="60" t="s">
        <v>106</v>
      </c>
      <c r="C77" s="61" t="s">
        <v>107</v>
      </c>
      <c r="D77" s="60" t="s">
        <v>43</v>
      </c>
      <c r="E77" s="62"/>
      <c r="F77" s="62"/>
      <c r="G77" s="62"/>
      <c r="H77" s="62"/>
      <c r="I77" s="56" t="str">
        <f>I73/I70*100</f>
        <v>0</v>
      </c>
      <c r="J77" s="56" t="str">
        <f>J73/J70*100</f>
        <v>0</v>
      </c>
      <c r="K77" s="56" t="str">
        <f>K73/K70*100</f>
        <v>0</v>
      </c>
      <c r="L77" s="66" t="str">
        <f>L73/L70*100</f>
        <v>0</v>
      </c>
      <c r="M77" s="62"/>
      <c r="N77" s="62"/>
      <c r="O77" s="62"/>
      <c r="P77" s="62"/>
      <c r="Q77" s="62">
        <v>10.56</v>
      </c>
      <c r="R77" s="62">
        <v>6.33</v>
      </c>
      <c r="S77" s="62">
        <v>11.07</v>
      </c>
      <c r="T77" s="62">
        <v>0</v>
      </c>
      <c r="U77" s="62">
        <v>535.8012</v>
      </c>
      <c r="V77" s="62">
        <v>28.59127</v>
      </c>
      <c r="W77" s="62">
        <v>25.67</v>
      </c>
      <c r="X77" s="62">
        <v>0.92</v>
      </c>
      <c r="Y77" s="62">
        <v>0.46</v>
      </c>
      <c r="Z77" s="62">
        <v>0.46</v>
      </c>
      <c r="AA77" s="62">
        <v>0.46</v>
      </c>
      <c r="AB77" s="62">
        <v>0.46</v>
      </c>
      <c r="AC77" s="56">
        <v>36438000</v>
      </c>
      <c r="AD77" s="63">
        <v>0</v>
      </c>
      <c r="AE77" s="63">
        <v>152</v>
      </c>
      <c r="AF77" s="63">
        <v>203</v>
      </c>
      <c r="AG77" s="63">
        <v>252</v>
      </c>
      <c r="AH77" s="63">
        <v>0</v>
      </c>
      <c r="AI77" s="63">
        <v>0</v>
      </c>
      <c r="AJ77" s="63">
        <v>0</v>
      </c>
      <c r="AK77" s="63">
        <v>0</v>
      </c>
      <c r="AL77" s="63">
        <v>0</v>
      </c>
      <c r="AM77" s="63">
        <v>0</v>
      </c>
      <c r="AN77" s="63">
        <v>0</v>
      </c>
      <c r="AO77" s="63">
        <v>0</v>
      </c>
      <c r="AP77" s="62">
        <f>Q77*AC77/1000000000</f>
        <v>0.38478528</v>
      </c>
      <c r="AQ77" s="62">
        <f>R77*AC77/1000000000</f>
        <v>0.23065254</v>
      </c>
      <c r="AR77" s="62">
        <f>S77*AC77/1000000000</f>
        <v>0.40336866</v>
      </c>
      <c r="AS77" s="62">
        <f>T77*AC77/1000000000</f>
        <v>0</v>
      </c>
      <c r="AT77" s="62">
        <f>U77*AC77/1000000000</f>
        <v>19.5235241256</v>
      </c>
      <c r="AU77" s="62">
        <f>V77*AC77/1000000000</f>
        <v>1.04180869626</v>
      </c>
      <c r="AV77" s="62">
        <f>W77*AC77/1000000000</f>
        <v>0.93536346</v>
      </c>
      <c r="AW77" s="62">
        <f>X77*AC77/1000000000</f>
        <v>0.03352296</v>
      </c>
      <c r="AX77" s="62">
        <f>Y77*AC77/1000000000</f>
        <v>0.01676148</v>
      </c>
      <c r="AY77" s="62">
        <f>Z77*AC77/1000000000</f>
        <v>0.01676148</v>
      </c>
      <c r="AZ77" s="62">
        <f>AA77*AC77/1000000000</f>
        <v>0.01676148</v>
      </c>
      <c r="BA77" s="62">
        <f>AB77*AC77/1000000000</f>
        <v>0.01676148</v>
      </c>
      <c r="BB77" s="56">
        <f>(AU77/AP77)^(1/5)*100</f>
        <v>122.04328972758</v>
      </c>
      <c r="BC77" s="56">
        <f>(BA77/AU77)^(1/5)*100</f>
        <v>43.782935578008</v>
      </c>
      <c r="BD77" s="62">
        <f>Q77*AC77*AD77/1000000000</f>
        <v>0</v>
      </c>
      <c r="BE77" s="62">
        <f>R77*AC77*AE77/1000000000</f>
        <v>35.05918608</v>
      </c>
      <c r="BF77" s="62">
        <f>S77*AC77*AF77/1000000000</f>
        <v>81.88383798</v>
      </c>
      <c r="BG77" s="62">
        <f>T77*AC77*AG77/1000000000</f>
        <v>0</v>
      </c>
      <c r="BH77" s="62">
        <f>U77*AC77*AH77/1000000000</f>
        <v>0</v>
      </c>
      <c r="BI77" s="62">
        <f>V77*AC77*AI77/1000000000</f>
        <v>0</v>
      </c>
      <c r="BJ77" s="62">
        <f>W77*AC77*AJ77/1000000000</f>
        <v>0</v>
      </c>
      <c r="BK77" s="62">
        <f>X77*AC77*AK77/1000000000</f>
        <v>0</v>
      </c>
      <c r="BL77" s="62">
        <f>Y77*AC77*AL77/1000000000</f>
        <v>0</v>
      </c>
      <c r="BM77" s="62">
        <f>Z77*AC77*AM77/1000000000</f>
        <v>0</v>
      </c>
      <c r="BN77" s="62">
        <f>AA77*AC77*AN77/1000000000</f>
        <v>0</v>
      </c>
      <c r="BO77" s="62">
        <f>AB77*AC77*AO77/1000000000</f>
        <v>0</v>
      </c>
      <c r="BP77" s="56" t="str">
        <f>(BI77/BD77)^(1/5)*100</f>
        <v>0</v>
      </c>
      <c r="BQ77" s="56" t="str">
        <f>(BO77/BI77)^(1/5)*100</f>
        <v>0</v>
      </c>
      <c r="BR77" s="56" t="str">
        <f>(J77/E77)^(1/5)*100</f>
        <v>0</v>
      </c>
      <c r="BS77" s="56" t="str">
        <f>(P77/J77)/(1/5)*100</f>
        <v>0</v>
      </c>
      <c r="BT77" s="56"/>
      <c r="BU77" s="56"/>
      <c r="BV77" s="56"/>
      <c r="BW77" s="56"/>
      <c r="BX77" s="62"/>
    </row>
    <row r="78" spans="1:80" s="46" customFormat="1">
      <c r="A78" s="60">
        <v>3</v>
      </c>
      <c r="B78" s="60" t="s">
        <v>108</v>
      </c>
      <c r="C78" s="61" t="s">
        <v>109</v>
      </c>
      <c r="D78" s="60" t="s">
        <v>43</v>
      </c>
      <c r="E78" s="62"/>
      <c r="F78" s="62"/>
      <c r="G78" s="62"/>
      <c r="H78" s="62"/>
      <c r="I78" s="56" t="str">
        <f>I74/I71*100</f>
        <v>0</v>
      </c>
      <c r="J78" s="56" t="str">
        <f>J74/J71*100</f>
        <v>0</v>
      </c>
      <c r="K78" s="56" t="str">
        <f>K74/K71*100</f>
        <v>0</v>
      </c>
      <c r="L78" s="66" t="str">
        <f>L74/L71*100</f>
        <v>0</v>
      </c>
      <c r="M78" s="62"/>
      <c r="N78" s="62"/>
      <c r="O78" s="62"/>
      <c r="P78" s="62"/>
      <c r="Q78" s="62">
        <v>43.93</v>
      </c>
      <c r="R78" s="62">
        <v>43.93</v>
      </c>
      <c r="S78" s="62">
        <v>31.63</v>
      </c>
      <c r="T78" s="62">
        <v>0</v>
      </c>
      <c r="U78" s="62">
        <v>264.0592</v>
      </c>
      <c r="V78" s="62">
        <v>1178.36908</v>
      </c>
      <c r="W78" s="62">
        <v>861.69</v>
      </c>
      <c r="X78" s="62">
        <v>80.32</v>
      </c>
      <c r="Y78" s="62">
        <v>42.67</v>
      </c>
      <c r="Z78" s="62">
        <v>45.18</v>
      </c>
      <c r="AA78" s="62">
        <v>47.69</v>
      </c>
      <c r="AB78" s="62">
        <v>50.2</v>
      </c>
      <c r="AC78" s="56">
        <v>29920000</v>
      </c>
      <c r="AD78" s="63">
        <v>0</v>
      </c>
      <c r="AE78" s="63">
        <v>3542</v>
      </c>
      <c r="AF78" s="63">
        <v>3390</v>
      </c>
      <c r="AG78" s="63">
        <v>3999</v>
      </c>
      <c r="AH78" s="63">
        <v>0</v>
      </c>
      <c r="AI78" s="63">
        <v>0</v>
      </c>
      <c r="AJ78" s="63">
        <v>0</v>
      </c>
      <c r="AK78" s="63">
        <v>0</v>
      </c>
      <c r="AL78" s="63">
        <v>0</v>
      </c>
      <c r="AM78" s="63">
        <v>0</v>
      </c>
      <c r="AN78" s="63">
        <v>0</v>
      </c>
      <c r="AO78" s="63">
        <v>0</v>
      </c>
      <c r="AP78" s="62">
        <f>Q78*AC78/1000000000</f>
        <v>1.3143856</v>
      </c>
      <c r="AQ78" s="62">
        <f>R78*AC78/1000000000</f>
        <v>1.3143856</v>
      </c>
      <c r="AR78" s="62">
        <f>S78*AC78/1000000000</f>
        <v>0.9463696</v>
      </c>
      <c r="AS78" s="62">
        <f>T78*AC78/1000000000</f>
        <v>0</v>
      </c>
      <c r="AT78" s="62">
        <f>U78*AC78/1000000000</f>
        <v>7.900651264</v>
      </c>
      <c r="AU78" s="62">
        <f>V78*AC78/1000000000</f>
        <v>35.2568028736</v>
      </c>
      <c r="AV78" s="62">
        <f>W78*AC78/1000000000</f>
        <v>25.7817648</v>
      </c>
      <c r="AW78" s="62">
        <f>X78*AC78/1000000000</f>
        <v>2.4031744</v>
      </c>
      <c r="AX78" s="62">
        <f>Y78*AC78/1000000000</f>
        <v>1.2766864</v>
      </c>
      <c r="AY78" s="62">
        <f>Z78*AC78/1000000000</f>
        <v>1.3517856</v>
      </c>
      <c r="AZ78" s="62">
        <f>AA78*AC78/1000000000</f>
        <v>1.4268848</v>
      </c>
      <c r="BA78" s="62">
        <f>AB78*AC78/1000000000</f>
        <v>1.501984</v>
      </c>
      <c r="BB78" s="56">
        <f>(AU78/AP78)^(1/5)*100</f>
        <v>193.06521233075</v>
      </c>
      <c r="BC78" s="56">
        <f>(BA78/AU78)^(1/5)*100</f>
        <v>53.196673498046</v>
      </c>
      <c r="BD78" s="62">
        <f>Q78*AC78*AD78/1000000000</f>
        <v>0</v>
      </c>
      <c r="BE78" s="62">
        <f>R78*AC78*AE78/1000000000</f>
        <v>4655.5537952</v>
      </c>
      <c r="BF78" s="62">
        <f>S78*AC78*AF78/1000000000</f>
        <v>3208.192944</v>
      </c>
      <c r="BG78" s="62">
        <f>T78*AC78*AG78/1000000000</f>
        <v>0</v>
      </c>
      <c r="BH78" s="62">
        <f>U78*AC78*AH78/1000000000</f>
        <v>0</v>
      </c>
      <c r="BI78" s="62">
        <f>V78*AC78*AI78/1000000000</f>
        <v>0</v>
      </c>
      <c r="BJ78" s="62">
        <f>W78*AC78*AJ78/1000000000</f>
        <v>0</v>
      </c>
      <c r="BK78" s="62">
        <f>X78*AC78*AK78/1000000000</f>
        <v>0</v>
      </c>
      <c r="BL78" s="62">
        <f>Y78*AC78*AL78/1000000000</f>
        <v>0</v>
      </c>
      <c r="BM78" s="62">
        <f>Z78*AC78*AM78/1000000000</f>
        <v>0</v>
      </c>
      <c r="BN78" s="62">
        <f>AA78*AC78*AN78/1000000000</f>
        <v>0</v>
      </c>
      <c r="BO78" s="62">
        <f>AB78*AC78*AO78/1000000000</f>
        <v>0</v>
      </c>
      <c r="BP78" s="56" t="str">
        <f>(BI78/BD78)^(1/5)*100</f>
        <v>0</v>
      </c>
      <c r="BQ78" s="56" t="str">
        <f>(BO78/BI78)^(1/5)*100</f>
        <v>0</v>
      </c>
      <c r="BR78" s="56" t="str">
        <f>(J78/E78)^(1/5)*100</f>
        <v>0</v>
      </c>
      <c r="BS78" s="56" t="str">
        <f>(P78/J78)/(1/5)*100</f>
        <v>0</v>
      </c>
      <c r="BT78" s="56"/>
      <c r="BU78" s="56"/>
      <c r="BV78" s="56"/>
      <c r="BW78" s="56"/>
      <c r="BX78" s="62"/>
    </row>
    <row r="79" spans="1:80" s="46" customFormat="1">
      <c r="A79" s="60">
        <v>4</v>
      </c>
      <c r="B79" s="60" t="s">
        <v>110</v>
      </c>
      <c r="C79" s="61" t="s">
        <v>111</v>
      </c>
      <c r="D79" s="60" t="s">
        <v>43</v>
      </c>
      <c r="E79" s="62"/>
      <c r="F79" s="62"/>
      <c r="G79" s="62"/>
      <c r="H79" s="62"/>
      <c r="I79" s="56" t="str">
        <f>I75/I72*100</f>
        <v>0</v>
      </c>
      <c r="J79" s="56" t="str">
        <f>J75/J72*100</f>
        <v>0</v>
      </c>
      <c r="K79" s="56" t="str">
        <f>K75/K72*100</f>
        <v>0</v>
      </c>
      <c r="L79" s="66" t="str">
        <f>L75/L72*100</f>
        <v>0</v>
      </c>
      <c r="M79" s="62"/>
      <c r="N79" s="62"/>
      <c r="O79" s="62"/>
      <c r="P79" s="62"/>
      <c r="Q79" s="62">
        <v>7.19</v>
      </c>
      <c r="R79" s="62">
        <v>7.19</v>
      </c>
      <c r="S79" s="62">
        <v>23.4</v>
      </c>
      <c r="T79" s="62">
        <v>0</v>
      </c>
      <c r="U79" s="62">
        <v>72.2749</v>
      </c>
      <c r="V79" s="62">
        <v>58.18488</v>
      </c>
      <c r="W79" s="62">
        <v>27</v>
      </c>
      <c r="X79" s="62">
        <v>46.8</v>
      </c>
      <c r="Y79" s="62">
        <v>23.4</v>
      </c>
      <c r="Z79" s="62">
        <v>23.4</v>
      </c>
      <c r="AA79" s="62">
        <v>7.8</v>
      </c>
      <c r="AB79" s="62">
        <v>23.4</v>
      </c>
      <c r="AC79" s="56">
        <v>47231000</v>
      </c>
      <c r="AD79" s="63">
        <v>0</v>
      </c>
      <c r="AE79" s="63">
        <v>219</v>
      </c>
      <c r="AF79" s="63">
        <v>229</v>
      </c>
      <c r="AG79" s="63">
        <v>238</v>
      </c>
      <c r="AH79" s="63">
        <v>0</v>
      </c>
      <c r="AI79" s="63">
        <v>0</v>
      </c>
      <c r="AJ79" s="63">
        <v>0</v>
      </c>
      <c r="AK79" s="63">
        <v>0</v>
      </c>
      <c r="AL79" s="63">
        <v>0</v>
      </c>
      <c r="AM79" s="63">
        <v>0</v>
      </c>
      <c r="AN79" s="63">
        <v>0</v>
      </c>
      <c r="AO79" s="63">
        <v>0</v>
      </c>
      <c r="AP79" s="62">
        <f>Q79*AC79/1000000000</f>
        <v>0.33959089</v>
      </c>
      <c r="AQ79" s="62">
        <f>R79*AC79/1000000000</f>
        <v>0.33959089</v>
      </c>
      <c r="AR79" s="62">
        <f>S79*AC79/1000000000</f>
        <v>1.1052054</v>
      </c>
      <c r="AS79" s="62">
        <f>T79*AC79/1000000000</f>
        <v>0</v>
      </c>
      <c r="AT79" s="62">
        <f>U79*AC79/1000000000</f>
        <v>3.4136158019</v>
      </c>
      <c r="AU79" s="62">
        <f>V79*AC79/1000000000</f>
        <v>2.74813006728</v>
      </c>
      <c r="AV79" s="62">
        <f>W79*AC79/1000000000</f>
        <v>1.275237</v>
      </c>
      <c r="AW79" s="62">
        <f>X79*AC79/1000000000</f>
        <v>2.2104108</v>
      </c>
      <c r="AX79" s="62">
        <f>Y79*AC79/1000000000</f>
        <v>1.1052054</v>
      </c>
      <c r="AY79" s="62">
        <f>Z79*AC79/1000000000</f>
        <v>1.1052054</v>
      </c>
      <c r="AZ79" s="62">
        <f>AA79*AC79/1000000000</f>
        <v>0.3684018</v>
      </c>
      <c r="BA79" s="62">
        <f>AB79*AC79/1000000000</f>
        <v>1.1052054</v>
      </c>
      <c r="BB79" s="56">
        <f>(AU79/AP79)^(1/5)*100</f>
        <v>151.92045432832</v>
      </c>
      <c r="BC79" s="56">
        <f>(BA79/AU79)^(1/5)*100</f>
        <v>83.345305512628</v>
      </c>
      <c r="BD79" s="62">
        <f>Q79*AC79*AD79/1000000000</f>
        <v>0</v>
      </c>
      <c r="BE79" s="62">
        <f>R79*AC79*AE79/1000000000</f>
        <v>74.37040491</v>
      </c>
      <c r="BF79" s="62">
        <f>S79*AC79*AF79/1000000000</f>
        <v>253.0920366</v>
      </c>
      <c r="BG79" s="62">
        <f>T79*AC79*AG79/1000000000</f>
        <v>0</v>
      </c>
      <c r="BH79" s="62">
        <f>U79*AC79*AH79/1000000000</f>
        <v>0</v>
      </c>
      <c r="BI79" s="62">
        <f>V79*AC79*AI79/1000000000</f>
        <v>0</v>
      </c>
      <c r="BJ79" s="62">
        <f>W79*AC79*AJ79/1000000000</f>
        <v>0</v>
      </c>
      <c r="BK79" s="62">
        <f>X79*AC79*AK79/1000000000</f>
        <v>0</v>
      </c>
      <c r="BL79" s="62">
        <f>Y79*AC79*AL79/1000000000</f>
        <v>0</v>
      </c>
      <c r="BM79" s="62">
        <f>Z79*AC79*AM79/1000000000</f>
        <v>0</v>
      </c>
      <c r="BN79" s="62">
        <f>AA79*AC79*AN79/1000000000</f>
        <v>0</v>
      </c>
      <c r="BO79" s="62">
        <f>AB79*AC79*AO79/1000000000</f>
        <v>0</v>
      </c>
      <c r="BP79" s="56" t="str">
        <f>(BI79/BD79)^(1/5)*100</f>
        <v>0</v>
      </c>
      <c r="BQ79" s="56" t="str">
        <f>(BO79/BI79)^(1/5)*100</f>
        <v>0</v>
      </c>
      <c r="BR79" s="56" t="str">
        <f>(J79/E79)^(1/5)*100</f>
        <v>0</v>
      </c>
      <c r="BS79" s="56" t="str">
        <f>(P79/J79)/(1/5)*100</f>
        <v>0</v>
      </c>
      <c r="BT79" s="56"/>
      <c r="BU79" s="56"/>
      <c r="BV79" s="56"/>
      <c r="BW79" s="56"/>
      <c r="BX79" s="62"/>
    </row>
    <row r="80" spans="1:80" s="46" customFormat="1">
      <c r="A80" s="60">
        <v>5</v>
      </c>
      <c r="B80" s="60" t="s">
        <v>112</v>
      </c>
      <c r="C80" s="61" t="s">
        <v>113</v>
      </c>
      <c r="D80" s="60" t="s">
        <v>43</v>
      </c>
      <c r="E80" s="62"/>
      <c r="F80" s="62"/>
      <c r="G80" s="62"/>
      <c r="H80" s="62"/>
      <c r="I80" s="56" t="str">
        <f>I76/I73*100</f>
        <v>0</v>
      </c>
      <c r="J80" s="56" t="str">
        <f>J76/J73*100</f>
        <v>0</v>
      </c>
      <c r="K80" s="56" t="str">
        <f>K76/K73*100</f>
        <v>0</v>
      </c>
      <c r="L80" s="66" t="str">
        <f>L76/L73*100</f>
        <v>0</v>
      </c>
      <c r="M80" s="62"/>
      <c r="N80" s="62"/>
      <c r="O80" s="62"/>
      <c r="P80" s="62"/>
      <c r="Q80" s="62">
        <v>7.19</v>
      </c>
      <c r="R80" s="62">
        <v>7.19</v>
      </c>
      <c r="S80" s="62">
        <v>0</v>
      </c>
      <c r="T80" s="62">
        <v>0</v>
      </c>
      <c r="U80" s="62">
        <v>49.6464</v>
      </c>
      <c r="V80" s="62">
        <v>10.82646</v>
      </c>
      <c r="W80" s="62">
        <v>0.67</v>
      </c>
      <c r="X80" s="62">
        <v>0</v>
      </c>
      <c r="Y80" s="62">
        <v>0</v>
      </c>
      <c r="Z80" s="62">
        <v>0</v>
      </c>
      <c r="AA80" s="62">
        <v>7.8</v>
      </c>
      <c r="AB80" s="62">
        <v>0</v>
      </c>
      <c r="AC80" s="56">
        <v>32860000</v>
      </c>
      <c r="AD80" s="63">
        <v>0</v>
      </c>
      <c r="AE80" s="63">
        <v>10</v>
      </c>
      <c r="AF80" s="63">
        <v>18</v>
      </c>
      <c r="AG80" s="63">
        <v>19</v>
      </c>
      <c r="AH80" s="63">
        <v>0</v>
      </c>
      <c r="AI80" s="63">
        <v>0</v>
      </c>
      <c r="AJ80" s="63">
        <v>0</v>
      </c>
      <c r="AK80" s="63">
        <v>0</v>
      </c>
      <c r="AL80" s="63">
        <v>0</v>
      </c>
      <c r="AM80" s="63">
        <v>0</v>
      </c>
      <c r="AN80" s="63">
        <v>0</v>
      </c>
      <c r="AO80" s="63">
        <v>0</v>
      </c>
      <c r="AP80" s="62">
        <f>Q80*AC80/1000000000</f>
        <v>0.2362634</v>
      </c>
      <c r="AQ80" s="62">
        <f>R80*AC80/1000000000</f>
        <v>0.2362634</v>
      </c>
      <c r="AR80" s="62">
        <f>S80*AC80/1000000000</f>
        <v>0</v>
      </c>
      <c r="AS80" s="62">
        <f>T80*AC80/1000000000</f>
        <v>0</v>
      </c>
      <c r="AT80" s="62">
        <f>U80*AC80/1000000000</f>
        <v>1.631380704</v>
      </c>
      <c r="AU80" s="62">
        <f>V80*AC80/1000000000</f>
        <v>0.3557574756</v>
      </c>
      <c r="AV80" s="62">
        <f>W80*AC80/1000000000</f>
        <v>0.0220162</v>
      </c>
      <c r="AW80" s="62">
        <f>X80*AC80/1000000000</f>
        <v>0</v>
      </c>
      <c r="AX80" s="62">
        <f>Y80*AC80/1000000000</f>
        <v>0</v>
      </c>
      <c r="AY80" s="62">
        <f>Z80*AC80/1000000000</f>
        <v>0</v>
      </c>
      <c r="AZ80" s="62">
        <f>AA80*AC80/1000000000</f>
        <v>0.256308</v>
      </c>
      <c r="BA80" s="62">
        <f>AB80*AC80/1000000000</f>
        <v>0</v>
      </c>
      <c r="BB80" s="56">
        <f>(AU80/AP80)^(1/5)*100</f>
        <v>108.53042834034</v>
      </c>
      <c r="BC80" s="56">
        <f>(BA80/AU80)^(1/5)*100</f>
        <v>0</v>
      </c>
      <c r="BD80" s="62">
        <f>Q80*AC80*AD80/1000000000</f>
        <v>0</v>
      </c>
      <c r="BE80" s="62">
        <f>R80*AC80*AE80/1000000000</f>
        <v>2.362634</v>
      </c>
      <c r="BF80" s="62">
        <f>S80*AC80*AF80/1000000000</f>
        <v>0</v>
      </c>
      <c r="BG80" s="62">
        <f>T80*AC80*AG80/1000000000</f>
        <v>0</v>
      </c>
      <c r="BH80" s="62">
        <f>U80*AC80*AH80/1000000000</f>
        <v>0</v>
      </c>
      <c r="BI80" s="62">
        <f>V80*AC80*AI80/1000000000</f>
        <v>0</v>
      </c>
      <c r="BJ80" s="62">
        <f>W80*AC80*AJ80/1000000000</f>
        <v>0</v>
      </c>
      <c r="BK80" s="62">
        <f>X80*AC80*AK80/1000000000</f>
        <v>0</v>
      </c>
      <c r="BL80" s="62">
        <f>Y80*AC80*AL80/1000000000</f>
        <v>0</v>
      </c>
      <c r="BM80" s="62">
        <f>Z80*AC80*AM80/1000000000</f>
        <v>0</v>
      </c>
      <c r="BN80" s="62">
        <f>AA80*AC80*AN80/1000000000</f>
        <v>0</v>
      </c>
      <c r="BO80" s="62">
        <f>AB80*AC80*AO80/1000000000</f>
        <v>0</v>
      </c>
      <c r="BP80" s="56" t="str">
        <f>(BI80/BD80)^(1/5)*100</f>
        <v>0</v>
      </c>
      <c r="BQ80" s="56" t="str">
        <f>(BO80/BI80)^(1/5)*100</f>
        <v>0</v>
      </c>
      <c r="BR80" s="56" t="str">
        <f>(J80/E80)^(1/5)*100</f>
        <v>0</v>
      </c>
      <c r="BS80" s="56" t="str">
        <f>(P80/J80)/(1/5)*100</f>
        <v>0</v>
      </c>
      <c r="BT80" s="56"/>
      <c r="BU80" s="56"/>
      <c r="BV80" s="56"/>
      <c r="BW80" s="56"/>
      <c r="BX80" s="62"/>
    </row>
    <row r="81" spans="1:80" s="46" customFormat="1">
      <c r="A81" s="60">
        <v>6</v>
      </c>
      <c r="B81" s="60" t="s">
        <v>114</v>
      </c>
      <c r="C81" s="61" t="s">
        <v>115</v>
      </c>
      <c r="D81" s="60" t="s">
        <v>43</v>
      </c>
      <c r="E81" s="62"/>
      <c r="F81" s="62"/>
      <c r="G81" s="62"/>
      <c r="H81" s="62"/>
      <c r="I81" s="56" t="str">
        <f>I77/I74*100</f>
        <v>0</v>
      </c>
      <c r="J81" s="56" t="str">
        <f>J77/J74*100</f>
        <v>0</v>
      </c>
      <c r="K81" s="56" t="str">
        <f>K77/K74*100</f>
        <v>0</v>
      </c>
      <c r="L81" s="66" t="str">
        <f>L77/L74*100</f>
        <v>0</v>
      </c>
      <c r="M81" s="62"/>
      <c r="N81" s="62"/>
      <c r="O81" s="62"/>
      <c r="P81" s="62"/>
      <c r="Q81" s="62">
        <v>7.19</v>
      </c>
      <c r="R81" s="62">
        <v>7.19</v>
      </c>
      <c r="S81" s="62">
        <v>0</v>
      </c>
      <c r="T81" s="62">
        <v>0</v>
      </c>
      <c r="U81" s="62">
        <v>50.1464</v>
      </c>
      <c r="V81" s="62">
        <v>10.1565</v>
      </c>
      <c r="W81" s="62">
        <v>0</v>
      </c>
      <c r="X81" s="62">
        <v>0</v>
      </c>
      <c r="Y81" s="62">
        <v>0</v>
      </c>
      <c r="Z81" s="62">
        <v>0</v>
      </c>
      <c r="AA81" s="62">
        <v>7.8</v>
      </c>
      <c r="AB81" s="62">
        <v>0</v>
      </c>
      <c r="AC81" s="56">
        <v>37441000</v>
      </c>
      <c r="AD81" s="63">
        <v>0</v>
      </c>
      <c r="AE81" s="63">
        <v>15</v>
      </c>
      <c r="AF81" s="63">
        <v>38</v>
      </c>
      <c r="AG81" s="63">
        <v>22</v>
      </c>
      <c r="AH81" s="63">
        <v>0</v>
      </c>
      <c r="AI81" s="63">
        <v>0</v>
      </c>
      <c r="AJ81" s="63">
        <v>0</v>
      </c>
      <c r="AK81" s="63">
        <v>0</v>
      </c>
      <c r="AL81" s="63">
        <v>0</v>
      </c>
      <c r="AM81" s="63">
        <v>0</v>
      </c>
      <c r="AN81" s="63">
        <v>0</v>
      </c>
      <c r="AO81" s="63">
        <v>0</v>
      </c>
      <c r="AP81" s="62">
        <f>Q81*AC81/1000000000</f>
        <v>0.26920079</v>
      </c>
      <c r="AQ81" s="62">
        <f>R81*AC81/1000000000</f>
        <v>0.26920079</v>
      </c>
      <c r="AR81" s="62">
        <f>S81*AC81/1000000000</f>
        <v>0</v>
      </c>
      <c r="AS81" s="62">
        <f>T81*AC81/1000000000</f>
        <v>0</v>
      </c>
      <c r="AT81" s="62">
        <f>U81*AC81/1000000000</f>
        <v>1.8775313624</v>
      </c>
      <c r="AU81" s="62">
        <f>V81*AC81/1000000000</f>
        <v>0.3802695165</v>
      </c>
      <c r="AV81" s="62">
        <f>W81*AC81/1000000000</f>
        <v>0</v>
      </c>
      <c r="AW81" s="62">
        <f>X81*AC81/1000000000</f>
        <v>0</v>
      </c>
      <c r="AX81" s="62">
        <f>Y81*AC81/1000000000</f>
        <v>0</v>
      </c>
      <c r="AY81" s="62">
        <f>Z81*AC81/1000000000</f>
        <v>0</v>
      </c>
      <c r="AZ81" s="62">
        <f>AA81*AC81/1000000000</f>
        <v>0.2920398</v>
      </c>
      <c r="BA81" s="62">
        <f>AB81*AC81/1000000000</f>
        <v>0</v>
      </c>
      <c r="BB81" s="56">
        <f>(AU81/AP81)^(1/5)*100</f>
        <v>107.15267970974</v>
      </c>
      <c r="BC81" s="56">
        <f>(BA81/AU81)^(1/5)*100</f>
        <v>0</v>
      </c>
      <c r="BD81" s="62">
        <f>Q81*AC81*AD81/1000000000</f>
        <v>0</v>
      </c>
      <c r="BE81" s="62">
        <f>R81*AC81*AE81/1000000000</f>
        <v>4.03801185</v>
      </c>
      <c r="BF81" s="62">
        <f>S81*AC81*AF81/1000000000</f>
        <v>0</v>
      </c>
      <c r="BG81" s="62">
        <f>T81*AC81*AG81/1000000000</f>
        <v>0</v>
      </c>
      <c r="BH81" s="62">
        <f>U81*AC81*AH81/1000000000</f>
        <v>0</v>
      </c>
      <c r="BI81" s="62">
        <f>V81*AC81*AI81/1000000000</f>
        <v>0</v>
      </c>
      <c r="BJ81" s="62">
        <f>W81*AC81*AJ81/1000000000</f>
        <v>0</v>
      </c>
      <c r="BK81" s="62">
        <f>X81*AC81*AK81/1000000000</f>
        <v>0</v>
      </c>
      <c r="BL81" s="62">
        <f>Y81*AC81*AL81/1000000000</f>
        <v>0</v>
      </c>
      <c r="BM81" s="62">
        <f>Z81*AC81*AM81/1000000000</f>
        <v>0</v>
      </c>
      <c r="BN81" s="62">
        <f>AA81*AC81*AN81/1000000000</f>
        <v>0</v>
      </c>
      <c r="BO81" s="62">
        <f>AB81*AC81*AO81/1000000000</f>
        <v>0</v>
      </c>
      <c r="BP81" s="56" t="str">
        <f>(BI81/BD81)^(1/5)*100</f>
        <v>0</v>
      </c>
      <c r="BQ81" s="56" t="str">
        <f>(BO81/BI81)^(1/5)*100</f>
        <v>0</v>
      </c>
      <c r="BR81" s="56" t="str">
        <f>(J81/E81)^(1/5)*100</f>
        <v>0</v>
      </c>
      <c r="BS81" s="56" t="str">
        <f>(P81/J81)/(1/5)*100</f>
        <v>0</v>
      </c>
      <c r="BT81" s="56"/>
      <c r="BU81" s="56"/>
      <c r="BV81" s="56"/>
      <c r="BW81" s="56"/>
      <c r="BX81" s="62"/>
    </row>
    <row r="82" spans="1:80" s="46" customFormat="1">
      <c r="A82" s="60">
        <v>7</v>
      </c>
      <c r="B82" s="60" t="s">
        <v>116</v>
      </c>
      <c r="C82" s="61" t="s">
        <v>117</v>
      </c>
      <c r="D82" s="60" t="s">
        <v>43</v>
      </c>
      <c r="E82" s="62"/>
      <c r="F82" s="62"/>
      <c r="G82" s="62"/>
      <c r="H82" s="62"/>
      <c r="I82" s="56" t="str">
        <f>I78/I75*100</f>
        <v>0</v>
      </c>
      <c r="J82" s="56" t="str">
        <f>J78/J75*100</f>
        <v>0</v>
      </c>
      <c r="K82" s="56" t="str">
        <f>K78/K75*100</f>
        <v>0</v>
      </c>
      <c r="L82" s="66" t="str">
        <f>L78/L75*100</f>
        <v>0</v>
      </c>
      <c r="M82" s="62"/>
      <c r="N82" s="62"/>
      <c r="O82" s="62"/>
      <c r="P82" s="62"/>
      <c r="Q82" s="62">
        <v>0</v>
      </c>
      <c r="R82" s="62">
        <v>0</v>
      </c>
      <c r="S82" s="62">
        <v>0</v>
      </c>
      <c r="T82" s="62">
        <v>0</v>
      </c>
      <c r="U82" s="62">
        <v>123.6792</v>
      </c>
      <c r="V82" s="62">
        <v>108.1891</v>
      </c>
      <c r="W82" s="62">
        <v>0</v>
      </c>
      <c r="X82" s="62">
        <v>0</v>
      </c>
      <c r="Y82" s="62">
        <v>0</v>
      </c>
      <c r="Z82" s="62">
        <v>0</v>
      </c>
      <c r="AA82" s="62">
        <v>0</v>
      </c>
      <c r="AB82" s="62">
        <v>0</v>
      </c>
      <c r="AC82" s="56">
        <v>29920000</v>
      </c>
      <c r="AD82" s="63">
        <v>0</v>
      </c>
      <c r="AE82" s="63">
        <v>25</v>
      </c>
      <c r="AF82" s="63">
        <v>25</v>
      </c>
      <c r="AG82" s="63">
        <v>36</v>
      </c>
      <c r="AH82" s="63">
        <v>0</v>
      </c>
      <c r="AI82" s="63">
        <v>0</v>
      </c>
      <c r="AJ82" s="63">
        <v>0</v>
      </c>
      <c r="AK82" s="63">
        <v>0</v>
      </c>
      <c r="AL82" s="63">
        <v>0</v>
      </c>
      <c r="AM82" s="63">
        <v>0</v>
      </c>
      <c r="AN82" s="63">
        <v>0</v>
      </c>
      <c r="AO82" s="63">
        <v>0</v>
      </c>
      <c r="AP82" s="62">
        <f>Q82*AC82/1000000000</f>
        <v>0</v>
      </c>
      <c r="AQ82" s="62">
        <f>R82*AC82/1000000000</f>
        <v>0</v>
      </c>
      <c r="AR82" s="62">
        <f>S82*AC82/1000000000</f>
        <v>0</v>
      </c>
      <c r="AS82" s="62">
        <f>T82*AC82/1000000000</f>
        <v>0</v>
      </c>
      <c r="AT82" s="62">
        <f>U82*AC82/1000000000</f>
        <v>3.700481664</v>
      </c>
      <c r="AU82" s="62">
        <f>V82*AC82/1000000000</f>
        <v>3.237017872</v>
      </c>
      <c r="AV82" s="62">
        <f>W82*AC82/1000000000</f>
        <v>0</v>
      </c>
      <c r="AW82" s="62">
        <f>X82*AC82/1000000000</f>
        <v>0</v>
      </c>
      <c r="AX82" s="62">
        <f>Y82*AC82/1000000000</f>
        <v>0</v>
      </c>
      <c r="AY82" s="62">
        <f>Z82*AC82/1000000000</f>
        <v>0</v>
      </c>
      <c r="AZ82" s="62">
        <f>AA82*AC82/1000000000</f>
        <v>0</v>
      </c>
      <c r="BA82" s="62">
        <f>AB82*AC82/1000000000</f>
        <v>0</v>
      </c>
      <c r="BB82" s="56" t="str">
        <f>(AU82/AP82)^(1/5)*100</f>
        <v>0</v>
      </c>
      <c r="BC82" s="56">
        <f>(BA82/AU82)^(1/5)*100</f>
        <v>0</v>
      </c>
      <c r="BD82" s="62">
        <f>Q82*AC82*AD82/1000000000</f>
        <v>0</v>
      </c>
      <c r="BE82" s="62">
        <f>R82*AC82*AE82/1000000000</f>
        <v>0</v>
      </c>
      <c r="BF82" s="62">
        <f>S82*AC82*AF82/1000000000</f>
        <v>0</v>
      </c>
      <c r="BG82" s="62">
        <f>T82*AC82*AG82/1000000000</f>
        <v>0</v>
      </c>
      <c r="BH82" s="62">
        <f>U82*AC82*AH82/1000000000</f>
        <v>0</v>
      </c>
      <c r="BI82" s="62">
        <f>V82*AC82*AI82/1000000000</f>
        <v>0</v>
      </c>
      <c r="BJ82" s="62">
        <f>W82*AC82*AJ82/1000000000</f>
        <v>0</v>
      </c>
      <c r="BK82" s="62">
        <f>X82*AC82*AK82/1000000000</f>
        <v>0</v>
      </c>
      <c r="BL82" s="62">
        <f>Y82*AC82*AL82/1000000000</f>
        <v>0</v>
      </c>
      <c r="BM82" s="62">
        <f>Z82*AC82*AM82/1000000000</f>
        <v>0</v>
      </c>
      <c r="BN82" s="62">
        <f>AA82*AC82*AN82/1000000000</f>
        <v>0</v>
      </c>
      <c r="BO82" s="62">
        <f>AB82*AC82*AO82/1000000000</f>
        <v>0</v>
      </c>
      <c r="BP82" s="56" t="str">
        <f>(BI82/BD82)^(1/5)*100</f>
        <v>0</v>
      </c>
      <c r="BQ82" s="56" t="str">
        <f>(BO82/BI82)^(1/5)*100</f>
        <v>0</v>
      </c>
      <c r="BR82" s="56" t="str">
        <f>(J82/E82)^(1/5)*100</f>
        <v>0</v>
      </c>
      <c r="BS82" s="56" t="str">
        <f>(P82/J82)/(1/5)*100</f>
        <v>0</v>
      </c>
      <c r="BT82" s="56"/>
      <c r="BU82" s="56"/>
      <c r="BV82" s="56"/>
      <c r="BW82" s="56"/>
      <c r="BX82" s="62"/>
    </row>
    <row r="83" spans="1:80" s="46" customFormat="1">
      <c r="A83" s="60">
        <v>8</v>
      </c>
      <c r="B83" s="60" t="s">
        <v>118</v>
      </c>
      <c r="C83" s="61" t="s">
        <v>119</v>
      </c>
      <c r="D83" s="60" t="s">
        <v>43</v>
      </c>
      <c r="E83" s="62"/>
      <c r="F83" s="62"/>
      <c r="G83" s="62"/>
      <c r="H83" s="62"/>
      <c r="I83" s="56" t="str">
        <f>I79/I76*100</f>
        <v>0</v>
      </c>
      <c r="J83" s="56" t="str">
        <f>J79/J76*100</f>
        <v>0</v>
      </c>
      <c r="K83" s="56" t="str">
        <f>K79/K76*100</f>
        <v>0</v>
      </c>
      <c r="L83" s="66" t="str">
        <f>L79/L76*100</f>
        <v>0</v>
      </c>
      <c r="M83" s="62"/>
      <c r="N83" s="62"/>
      <c r="O83" s="62"/>
      <c r="P83" s="62"/>
      <c r="Q83" s="62">
        <v>0</v>
      </c>
      <c r="R83" s="62">
        <v>66.4</v>
      </c>
      <c r="S83" s="62">
        <v>0</v>
      </c>
      <c r="T83" s="62">
        <v>0</v>
      </c>
      <c r="U83" s="62">
        <v>118.861</v>
      </c>
      <c r="V83" s="62">
        <v>73.3711</v>
      </c>
      <c r="W83" s="62">
        <v>0</v>
      </c>
      <c r="X83" s="62">
        <v>0</v>
      </c>
      <c r="Y83" s="62">
        <v>0</v>
      </c>
      <c r="Z83" s="62">
        <v>0</v>
      </c>
      <c r="AA83" s="62">
        <v>0</v>
      </c>
      <c r="AB83" s="62">
        <v>72</v>
      </c>
      <c r="AC83" s="56">
        <v>1884000</v>
      </c>
      <c r="AD83" s="63">
        <v>0</v>
      </c>
      <c r="AE83" s="63">
        <v>3000</v>
      </c>
      <c r="AF83" s="63">
        <v>3566</v>
      </c>
      <c r="AG83" s="63">
        <v>3840</v>
      </c>
      <c r="AH83" s="63">
        <v>0</v>
      </c>
      <c r="AI83" s="63">
        <v>0</v>
      </c>
      <c r="AJ83" s="63">
        <v>0</v>
      </c>
      <c r="AK83" s="63">
        <v>0</v>
      </c>
      <c r="AL83" s="63">
        <v>0</v>
      </c>
      <c r="AM83" s="63">
        <v>0</v>
      </c>
      <c r="AN83" s="63">
        <v>0</v>
      </c>
      <c r="AO83" s="63">
        <v>0</v>
      </c>
      <c r="AP83" s="62">
        <f>Q83*AC83/1000000000</f>
        <v>0</v>
      </c>
      <c r="AQ83" s="62">
        <f>R83*AC83/1000000000</f>
        <v>0.1250976</v>
      </c>
      <c r="AR83" s="62">
        <f>S83*AC83/1000000000</f>
        <v>0</v>
      </c>
      <c r="AS83" s="62">
        <f>T83*AC83/1000000000</f>
        <v>0</v>
      </c>
      <c r="AT83" s="62">
        <f>U83*AC83/1000000000</f>
        <v>0.223934124</v>
      </c>
      <c r="AU83" s="62">
        <f>V83*AC83/1000000000</f>
        <v>0.1382311524</v>
      </c>
      <c r="AV83" s="62">
        <f>W83*AC83/1000000000</f>
        <v>0</v>
      </c>
      <c r="AW83" s="62">
        <f>X83*AC83/1000000000</f>
        <v>0</v>
      </c>
      <c r="AX83" s="62">
        <f>Y83*AC83/1000000000</f>
        <v>0</v>
      </c>
      <c r="AY83" s="62">
        <f>Z83*AC83/1000000000</f>
        <v>0</v>
      </c>
      <c r="AZ83" s="62">
        <f>AA83*AC83/1000000000</f>
        <v>0</v>
      </c>
      <c r="BA83" s="62">
        <f>AB83*AC83/1000000000</f>
        <v>0.135648</v>
      </c>
      <c r="BB83" s="56" t="str">
        <f>(AU83/AP83)^(1/5)*100</f>
        <v>0</v>
      </c>
      <c r="BC83" s="56">
        <f>(BA83/AU83)^(1/5)*100</f>
        <v>99.623430685236</v>
      </c>
      <c r="BD83" s="62">
        <f>Q83*AC83*AD83/1000000000</f>
        <v>0</v>
      </c>
      <c r="BE83" s="62">
        <f>R83*AC83*AE83/1000000000</f>
        <v>375.2928</v>
      </c>
      <c r="BF83" s="62">
        <f>S83*AC83*AF83/1000000000</f>
        <v>0</v>
      </c>
      <c r="BG83" s="62">
        <f>T83*AC83*AG83/1000000000</f>
        <v>0</v>
      </c>
      <c r="BH83" s="62">
        <f>U83*AC83*AH83/1000000000</f>
        <v>0</v>
      </c>
      <c r="BI83" s="62">
        <f>V83*AC83*AI83/1000000000</f>
        <v>0</v>
      </c>
      <c r="BJ83" s="62">
        <f>W83*AC83*AJ83/1000000000</f>
        <v>0</v>
      </c>
      <c r="BK83" s="62">
        <f>X83*AC83*AK83/1000000000</f>
        <v>0</v>
      </c>
      <c r="BL83" s="62">
        <f>Y83*AC83*AL83/1000000000</f>
        <v>0</v>
      </c>
      <c r="BM83" s="62">
        <f>Z83*AC83*AM83/1000000000</f>
        <v>0</v>
      </c>
      <c r="BN83" s="62">
        <f>AA83*AC83*AN83/1000000000</f>
        <v>0</v>
      </c>
      <c r="BO83" s="62">
        <f>AB83*AC83*AO83/1000000000</f>
        <v>0</v>
      </c>
      <c r="BP83" s="56" t="str">
        <f>(BI83/BD83)^(1/5)*100</f>
        <v>0</v>
      </c>
      <c r="BQ83" s="56" t="str">
        <f>(BO83/BI83)^(1/5)*100</f>
        <v>0</v>
      </c>
      <c r="BR83" s="56" t="str">
        <f>(J83/E83)^(1/5)*100</f>
        <v>0</v>
      </c>
      <c r="BS83" s="56" t="str">
        <f>(P83/J83)/(1/5)*100</f>
        <v>0</v>
      </c>
      <c r="BT83" s="56"/>
      <c r="BU83" s="56"/>
      <c r="BV83" s="56"/>
      <c r="BW83" s="56"/>
      <c r="BX83" s="62"/>
    </row>
    <row r="84" spans="1:80" s="46" customFormat="1">
      <c r="A84" s="60">
        <v>9</v>
      </c>
      <c r="B84" s="60" t="s">
        <v>120</v>
      </c>
      <c r="C84" s="61" t="s">
        <v>121</v>
      </c>
      <c r="D84" s="60" t="s">
        <v>43</v>
      </c>
      <c r="E84" s="62"/>
      <c r="F84" s="62"/>
      <c r="G84" s="62"/>
      <c r="H84" s="62"/>
      <c r="I84" s="56" t="str">
        <f>I80/I77*100</f>
        <v>0</v>
      </c>
      <c r="J84" s="56" t="str">
        <f>J80/J77*100</f>
        <v>0</v>
      </c>
      <c r="K84" s="56" t="str">
        <f>K80/K77*100</f>
        <v>0</v>
      </c>
      <c r="L84" s="66" t="str">
        <f>L80/L77*100</f>
        <v>0</v>
      </c>
      <c r="M84" s="62"/>
      <c r="N84" s="62"/>
      <c r="O84" s="62"/>
      <c r="P84" s="62"/>
      <c r="Q84" s="62">
        <v>64.08</v>
      </c>
      <c r="R84" s="62">
        <v>192.59</v>
      </c>
      <c r="S84" s="62">
        <v>230.72</v>
      </c>
      <c r="T84" s="62">
        <v>210.35</v>
      </c>
      <c r="U84" s="62">
        <v>144.991</v>
      </c>
      <c r="V84" s="62">
        <v>2.7211</v>
      </c>
      <c r="W84" s="62">
        <v>340.11</v>
      </c>
      <c r="X84" s="62">
        <v>371.07</v>
      </c>
      <c r="Y84" s="62">
        <v>379.25</v>
      </c>
      <c r="Z84" s="62">
        <v>390.7</v>
      </c>
      <c r="AA84" s="62">
        <v>402.28</v>
      </c>
      <c r="AB84" s="62">
        <v>402.28</v>
      </c>
      <c r="AC84" s="56">
        <v>47954000</v>
      </c>
      <c r="AD84" s="63">
        <v>0</v>
      </c>
      <c r="AE84" s="63">
        <v>166</v>
      </c>
      <c r="AF84" s="63">
        <v>201</v>
      </c>
      <c r="AG84" s="63">
        <v>239</v>
      </c>
      <c r="AH84" s="63">
        <v>0</v>
      </c>
      <c r="AI84" s="63">
        <v>0</v>
      </c>
      <c r="AJ84" s="63">
        <v>0</v>
      </c>
      <c r="AK84" s="63">
        <v>0</v>
      </c>
      <c r="AL84" s="63">
        <v>0</v>
      </c>
      <c r="AM84" s="63">
        <v>0</v>
      </c>
      <c r="AN84" s="63">
        <v>0</v>
      </c>
      <c r="AO84" s="63">
        <v>0</v>
      </c>
      <c r="AP84" s="62">
        <f>Q84*AC84/1000000000</f>
        <v>3.07289232</v>
      </c>
      <c r="AQ84" s="62">
        <f>R84*AC84/1000000000</f>
        <v>9.23546086</v>
      </c>
      <c r="AR84" s="62">
        <f>S84*AC84/1000000000</f>
        <v>11.06394688</v>
      </c>
      <c r="AS84" s="62">
        <f>T84*AC84/1000000000</f>
        <v>10.0871239</v>
      </c>
      <c r="AT84" s="62">
        <f>U84*AC84/1000000000</f>
        <v>6.952898414</v>
      </c>
      <c r="AU84" s="62">
        <f>V84*AC84/1000000000</f>
        <v>0.1304876294</v>
      </c>
      <c r="AV84" s="62">
        <f>W84*AC84/1000000000</f>
        <v>16.30963494</v>
      </c>
      <c r="AW84" s="62">
        <f>X84*AC84/1000000000</f>
        <v>17.79429078</v>
      </c>
      <c r="AX84" s="62">
        <f>Y84*AC84/1000000000</f>
        <v>18.1865545</v>
      </c>
      <c r="AY84" s="62">
        <f>Z84*AC84/1000000000</f>
        <v>18.7356278</v>
      </c>
      <c r="AZ84" s="62">
        <f>AA84*AC84/1000000000</f>
        <v>19.29093512</v>
      </c>
      <c r="BA84" s="62">
        <f>AB84*AC84/1000000000</f>
        <v>19.29093512</v>
      </c>
      <c r="BB84" s="56">
        <f>(AU84/AP84)^(1/5)*100</f>
        <v>53.162378094293</v>
      </c>
      <c r="BC84" s="56">
        <f>(BA84/AU84)^(1/5)*100</f>
        <v>271.61689973707</v>
      </c>
      <c r="BD84" s="62">
        <f>Q84*AC84*AD84/1000000000</f>
        <v>0</v>
      </c>
      <c r="BE84" s="62">
        <f>R84*AC84*AE84/1000000000</f>
        <v>1533.08650276</v>
      </c>
      <c r="BF84" s="62">
        <f>S84*AC84*AF84/1000000000</f>
        <v>2223.85332288</v>
      </c>
      <c r="BG84" s="62">
        <f>T84*AC84*AG84/1000000000</f>
        <v>2410.8226121</v>
      </c>
      <c r="BH84" s="62">
        <f>U84*AC84*AH84/1000000000</f>
        <v>0</v>
      </c>
      <c r="BI84" s="62">
        <f>V84*AC84*AI84/1000000000</f>
        <v>0</v>
      </c>
      <c r="BJ84" s="62">
        <f>W84*AC84*AJ84/1000000000</f>
        <v>0</v>
      </c>
      <c r="BK84" s="62">
        <f>X84*AC84*AK84/1000000000</f>
        <v>0</v>
      </c>
      <c r="BL84" s="62">
        <f>Y84*AC84*AL84/1000000000</f>
        <v>0</v>
      </c>
      <c r="BM84" s="62">
        <f>Z84*AC84*AM84/1000000000</f>
        <v>0</v>
      </c>
      <c r="BN84" s="62">
        <f>AA84*AC84*AN84/1000000000</f>
        <v>0</v>
      </c>
      <c r="BO84" s="62">
        <f>AB84*AC84*AO84/1000000000</f>
        <v>0</v>
      </c>
      <c r="BP84" s="56" t="str">
        <f>(BI84/BD84)^(1/5)*100</f>
        <v>0</v>
      </c>
      <c r="BQ84" s="56" t="str">
        <f>(BO84/BI84)^(1/5)*100</f>
        <v>0</v>
      </c>
      <c r="BR84" s="56" t="str">
        <f>(J84/E84)^(1/5)*100</f>
        <v>0</v>
      </c>
      <c r="BS84" s="56" t="str">
        <f>(P84/J84)/(1/5)*100</f>
        <v>0</v>
      </c>
      <c r="BT84" s="56"/>
      <c r="BU84" s="56"/>
      <c r="BV84" s="56"/>
      <c r="BW84" s="56"/>
      <c r="BX84" s="62"/>
    </row>
    <row r="85" spans="1:80" s="46" customFormat="1">
      <c r="A85" s="60">
        <v>10</v>
      </c>
      <c r="B85" s="60" t="s">
        <v>122</v>
      </c>
      <c r="C85" s="61" t="s">
        <v>123</v>
      </c>
      <c r="D85" s="60" t="s">
        <v>43</v>
      </c>
      <c r="E85" s="62"/>
      <c r="F85" s="62"/>
      <c r="G85" s="62"/>
      <c r="H85" s="62"/>
      <c r="I85" s="56" t="str">
        <f>I81/I78*100</f>
        <v>0</v>
      </c>
      <c r="J85" s="56" t="str">
        <f>J81/J78*100</f>
        <v>0</v>
      </c>
      <c r="K85" s="56" t="str">
        <f>K81/K78*100</f>
        <v>0</v>
      </c>
      <c r="L85" s="66" t="str">
        <f>L81/L78*100</f>
        <v>0</v>
      </c>
      <c r="M85" s="62"/>
      <c r="N85" s="62"/>
      <c r="O85" s="62"/>
      <c r="P85" s="62"/>
      <c r="Q85" s="62">
        <v>0</v>
      </c>
      <c r="R85" s="62">
        <v>0</v>
      </c>
      <c r="S85" s="62">
        <v>0</v>
      </c>
      <c r="T85" s="62">
        <v>0</v>
      </c>
      <c r="U85" s="62">
        <v>50.471</v>
      </c>
      <c r="V85" s="62">
        <v>12.4011</v>
      </c>
      <c r="W85" s="62">
        <v>0.8</v>
      </c>
      <c r="X85" s="62">
        <v>23.74</v>
      </c>
      <c r="Y85" s="62">
        <v>3.6</v>
      </c>
      <c r="Z85" s="62">
        <v>4</v>
      </c>
      <c r="AA85" s="62">
        <v>4.2</v>
      </c>
      <c r="AB85" s="62">
        <v>4.4</v>
      </c>
      <c r="AC85" s="56">
        <v>31063000</v>
      </c>
      <c r="AD85" s="63">
        <v>0</v>
      </c>
      <c r="AE85" s="63">
        <v>23</v>
      </c>
      <c r="AF85" s="63">
        <v>22</v>
      </c>
      <c r="AG85" s="63">
        <v>20</v>
      </c>
      <c r="AH85" s="63">
        <v>0</v>
      </c>
      <c r="AI85" s="63">
        <v>0</v>
      </c>
      <c r="AJ85" s="63">
        <v>0</v>
      </c>
      <c r="AK85" s="63">
        <v>0</v>
      </c>
      <c r="AL85" s="63">
        <v>0</v>
      </c>
      <c r="AM85" s="63">
        <v>0</v>
      </c>
      <c r="AN85" s="63">
        <v>0</v>
      </c>
      <c r="AO85" s="63">
        <v>0</v>
      </c>
      <c r="AP85" s="62">
        <f>Q85*AC85/1000000000</f>
        <v>0</v>
      </c>
      <c r="AQ85" s="62">
        <f>R85*AC85/1000000000</f>
        <v>0</v>
      </c>
      <c r="AR85" s="62">
        <f>S85*AC85/1000000000</f>
        <v>0</v>
      </c>
      <c r="AS85" s="62">
        <f>T85*AC85/1000000000</f>
        <v>0</v>
      </c>
      <c r="AT85" s="62">
        <f>U85*AC85/1000000000</f>
        <v>1.567780673</v>
      </c>
      <c r="AU85" s="62">
        <f>V85*AC85/1000000000</f>
        <v>0.3852153693</v>
      </c>
      <c r="AV85" s="62">
        <f>W85*AC85/1000000000</f>
        <v>0.0248504</v>
      </c>
      <c r="AW85" s="62">
        <f>X85*AC85/1000000000</f>
        <v>0.73743562</v>
      </c>
      <c r="AX85" s="62">
        <f>Y85*AC85/1000000000</f>
        <v>0.1118268</v>
      </c>
      <c r="AY85" s="62">
        <f>Z85*AC85/1000000000</f>
        <v>0.124252</v>
      </c>
      <c r="AZ85" s="62">
        <f>AA85*AC85/1000000000</f>
        <v>0.1304646</v>
      </c>
      <c r="BA85" s="62">
        <f>AB85*AC85/1000000000</f>
        <v>0.1366772</v>
      </c>
      <c r="BB85" s="56" t="str">
        <f>(AU85/AP85)^(1/5)*100</f>
        <v>0</v>
      </c>
      <c r="BC85" s="56">
        <f>(BA85/AU85)^(1/5)*100</f>
        <v>81.282769636525</v>
      </c>
      <c r="BD85" s="62">
        <f>Q85*AC85*AD85/1000000000</f>
        <v>0</v>
      </c>
      <c r="BE85" s="62">
        <f>R85*AC85*AE85/1000000000</f>
        <v>0</v>
      </c>
      <c r="BF85" s="62">
        <f>S85*AC85*AF85/1000000000</f>
        <v>0</v>
      </c>
      <c r="BG85" s="62">
        <f>T85*AC85*AG85/1000000000</f>
        <v>0</v>
      </c>
      <c r="BH85" s="62">
        <f>U85*AC85*AH85/1000000000</f>
        <v>0</v>
      </c>
      <c r="BI85" s="62">
        <f>V85*AC85*AI85/1000000000</f>
        <v>0</v>
      </c>
      <c r="BJ85" s="62">
        <f>W85*AC85*AJ85/1000000000</f>
        <v>0</v>
      </c>
      <c r="BK85" s="62">
        <f>X85*AC85*AK85/1000000000</f>
        <v>0</v>
      </c>
      <c r="BL85" s="62">
        <f>Y85*AC85*AL85/1000000000</f>
        <v>0</v>
      </c>
      <c r="BM85" s="62">
        <f>Z85*AC85*AM85/1000000000</f>
        <v>0</v>
      </c>
      <c r="BN85" s="62">
        <f>AA85*AC85*AN85/1000000000</f>
        <v>0</v>
      </c>
      <c r="BO85" s="62">
        <f>AB85*AC85*AO85/1000000000</f>
        <v>0</v>
      </c>
      <c r="BP85" s="56" t="str">
        <f>(BI85/BD85)^(1/5)*100</f>
        <v>0</v>
      </c>
      <c r="BQ85" s="56" t="str">
        <f>(BO85/BI85)^(1/5)*100</f>
        <v>0</v>
      </c>
      <c r="BR85" s="56" t="str">
        <f>(J85/E85)^(1/5)*100</f>
        <v>0</v>
      </c>
      <c r="BS85" s="56" t="str">
        <f>(P85/J85)/(1/5)*100</f>
        <v>0</v>
      </c>
      <c r="BT85" s="56"/>
      <c r="BU85" s="56"/>
      <c r="BV85" s="56"/>
      <c r="BW85" s="56"/>
      <c r="BX85" s="62"/>
    </row>
    <row r="86" spans="1:80" s="46" customFormat="1">
      <c r="A86" s="60">
        <v>11</v>
      </c>
      <c r="B86" s="60" t="s">
        <v>124</v>
      </c>
      <c r="C86" s="61" t="s">
        <v>125</v>
      </c>
      <c r="D86" s="60" t="s">
        <v>43</v>
      </c>
      <c r="E86" s="62"/>
      <c r="F86" s="62"/>
      <c r="G86" s="62"/>
      <c r="H86" s="62"/>
      <c r="I86" s="56" t="str">
        <f>I82/I79*100</f>
        <v>0</v>
      </c>
      <c r="J86" s="56" t="str">
        <f>J82/J79*100</f>
        <v>0</v>
      </c>
      <c r="K86" s="56" t="str">
        <f>K82/K79*100</f>
        <v>0</v>
      </c>
      <c r="L86" s="66" t="str">
        <f>L82/L79*100</f>
        <v>0</v>
      </c>
      <c r="M86" s="62"/>
      <c r="N86" s="62"/>
      <c r="O86" s="62"/>
      <c r="P86" s="62"/>
      <c r="Q86" s="62">
        <v>0</v>
      </c>
      <c r="R86" s="62">
        <v>0</v>
      </c>
      <c r="S86" s="62">
        <v>0</v>
      </c>
      <c r="T86" s="62">
        <v>0</v>
      </c>
      <c r="U86" s="62">
        <v>46.861</v>
      </c>
      <c r="V86" s="62">
        <v>1.3711</v>
      </c>
      <c r="W86" s="62">
        <v>0</v>
      </c>
      <c r="X86" s="62">
        <v>0</v>
      </c>
      <c r="Y86" s="62">
        <v>0</v>
      </c>
      <c r="Z86" s="62">
        <v>0</v>
      </c>
      <c r="AA86" s="62">
        <v>0</v>
      </c>
      <c r="AB86" s="62">
        <v>0</v>
      </c>
      <c r="AC86" s="56">
        <v>34613000</v>
      </c>
      <c r="AD86" s="63">
        <v>0</v>
      </c>
      <c r="AE86" s="63">
        <v>9</v>
      </c>
      <c r="AF86" s="63">
        <v>13</v>
      </c>
      <c r="AG86" s="63">
        <v>12</v>
      </c>
      <c r="AH86" s="63">
        <v>0</v>
      </c>
      <c r="AI86" s="63">
        <v>0</v>
      </c>
      <c r="AJ86" s="63">
        <v>0</v>
      </c>
      <c r="AK86" s="63">
        <v>0</v>
      </c>
      <c r="AL86" s="63">
        <v>0</v>
      </c>
      <c r="AM86" s="63">
        <v>0</v>
      </c>
      <c r="AN86" s="63">
        <v>0</v>
      </c>
      <c r="AO86" s="63">
        <v>0</v>
      </c>
      <c r="AP86" s="62">
        <f>Q86*AC86/1000000000</f>
        <v>0</v>
      </c>
      <c r="AQ86" s="62">
        <f>R86*AC86/1000000000</f>
        <v>0</v>
      </c>
      <c r="AR86" s="62">
        <f>S86*AC86/1000000000</f>
        <v>0</v>
      </c>
      <c r="AS86" s="62">
        <f>T86*AC86/1000000000</f>
        <v>0</v>
      </c>
      <c r="AT86" s="62">
        <f>U86*AC86/1000000000</f>
        <v>1.621999793</v>
      </c>
      <c r="AU86" s="62">
        <f>V86*AC86/1000000000</f>
        <v>0.0474578843</v>
      </c>
      <c r="AV86" s="62">
        <f>W86*AC86/1000000000</f>
        <v>0</v>
      </c>
      <c r="AW86" s="62">
        <f>X86*AC86/1000000000</f>
        <v>0</v>
      </c>
      <c r="AX86" s="62">
        <f>Y86*AC86/1000000000</f>
        <v>0</v>
      </c>
      <c r="AY86" s="62">
        <f>Z86*AC86/1000000000</f>
        <v>0</v>
      </c>
      <c r="AZ86" s="62">
        <f>AA86*AC86/1000000000</f>
        <v>0</v>
      </c>
      <c r="BA86" s="62">
        <f>AB86*AC86/1000000000</f>
        <v>0</v>
      </c>
      <c r="BB86" s="56" t="str">
        <f>(AU86/AP86)^(1/5)*100</f>
        <v>0</v>
      </c>
      <c r="BC86" s="56">
        <f>(BA86/AU86)^(1/5)*100</f>
        <v>0</v>
      </c>
      <c r="BD86" s="62">
        <f>Q86*AC86*AD86/1000000000</f>
        <v>0</v>
      </c>
      <c r="BE86" s="62">
        <f>R86*AC86*AE86/1000000000</f>
        <v>0</v>
      </c>
      <c r="BF86" s="62">
        <f>S86*AC86*AF86/1000000000</f>
        <v>0</v>
      </c>
      <c r="BG86" s="62">
        <f>T86*AC86*AG86/1000000000</f>
        <v>0</v>
      </c>
      <c r="BH86" s="62">
        <f>U86*AC86*AH86/1000000000</f>
        <v>0</v>
      </c>
      <c r="BI86" s="62">
        <f>V86*AC86*AI86/1000000000</f>
        <v>0</v>
      </c>
      <c r="BJ86" s="62">
        <f>W86*AC86*AJ86/1000000000</f>
        <v>0</v>
      </c>
      <c r="BK86" s="62">
        <f>X86*AC86*AK86/1000000000</f>
        <v>0</v>
      </c>
      <c r="BL86" s="62">
        <f>Y86*AC86*AL86/1000000000</f>
        <v>0</v>
      </c>
      <c r="BM86" s="62">
        <f>Z86*AC86*AM86/1000000000</f>
        <v>0</v>
      </c>
      <c r="BN86" s="62">
        <f>AA86*AC86*AN86/1000000000</f>
        <v>0</v>
      </c>
      <c r="BO86" s="62">
        <f>AB86*AC86*AO86/1000000000</f>
        <v>0</v>
      </c>
      <c r="BP86" s="56" t="str">
        <f>(BI86/BD86)^(1/5)*100</f>
        <v>0</v>
      </c>
      <c r="BQ86" s="56" t="str">
        <f>(BO86/BI86)^(1/5)*100</f>
        <v>0</v>
      </c>
      <c r="BR86" s="56" t="str">
        <f>(J86/E86)^(1/5)*100</f>
        <v>0</v>
      </c>
      <c r="BS86" s="56" t="str">
        <f>(P86/J86)/(1/5)*100</f>
        <v>0</v>
      </c>
      <c r="BT86" s="56"/>
      <c r="BU86" s="56"/>
      <c r="BV86" s="56"/>
      <c r="BW86" s="56"/>
      <c r="BX86" s="62"/>
    </row>
    <row r="87" spans="1:80" s="46" customFormat="1">
      <c r="A87" s="60">
        <v>12</v>
      </c>
      <c r="B87" s="60" t="s">
        <v>126</v>
      </c>
      <c r="C87" s="61" t="s">
        <v>127</v>
      </c>
      <c r="D87" s="60" t="s">
        <v>43</v>
      </c>
      <c r="E87" s="62"/>
      <c r="F87" s="62"/>
      <c r="G87" s="62"/>
      <c r="H87" s="62"/>
      <c r="I87" s="56" t="str">
        <f>I83/I80*100</f>
        <v>0</v>
      </c>
      <c r="J87" s="56" t="str">
        <f>J83/J80*100</f>
        <v>0</v>
      </c>
      <c r="K87" s="56" t="str">
        <f>K83/K80*100</f>
        <v>0</v>
      </c>
      <c r="L87" s="66" t="str">
        <f>L83/L80*100</f>
        <v>0</v>
      </c>
      <c r="M87" s="62"/>
      <c r="N87" s="62"/>
      <c r="O87" s="62"/>
      <c r="P87" s="62"/>
      <c r="Q87" s="62">
        <v>0</v>
      </c>
      <c r="R87" s="62">
        <v>0</v>
      </c>
      <c r="S87" s="62">
        <v>0</v>
      </c>
      <c r="T87" s="62">
        <v>0</v>
      </c>
      <c r="U87" s="62">
        <v>46.861</v>
      </c>
      <c r="V87" s="62">
        <v>1.3711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56">
        <v>73307000</v>
      </c>
      <c r="AD87" s="63">
        <v>0</v>
      </c>
      <c r="AE87" s="63">
        <v>0</v>
      </c>
      <c r="AF87" s="63">
        <v>0</v>
      </c>
      <c r="AG87" s="63">
        <v>0</v>
      </c>
      <c r="AH87" s="63">
        <v>0</v>
      </c>
      <c r="AI87" s="63">
        <v>0</v>
      </c>
      <c r="AJ87" s="63">
        <v>0</v>
      </c>
      <c r="AK87" s="63">
        <v>0</v>
      </c>
      <c r="AL87" s="63">
        <v>0</v>
      </c>
      <c r="AM87" s="63">
        <v>0</v>
      </c>
      <c r="AN87" s="63">
        <v>0</v>
      </c>
      <c r="AO87" s="63">
        <v>0</v>
      </c>
      <c r="AP87" s="62">
        <f>Q87*AC87/1000000000</f>
        <v>0</v>
      </c>
      <c r="AQ87" s="62">
        <f>R87*AC87/1000000000</f>
        <v>0</v>
      </c>
      <c r="AR87" s="62">
        <f>S87*AC87/1000000000</f>
        <v>0</v>
      </c>
      <c r="AS87" s="62">
        <f>T87*AC87/1000000000</f>
        <v>0</v>
      </c>
      <c r="AT87" s="62">
        <f>U87*AC87/1000000000</f>
        <v>3.435239327</v>
      </c>
      <c r="AU87" s="62">
        <f>V87*AC87/1000000000</f>
        <v>0.1005112277</v>
      </c>
      <c r="AV87" s="62">
        <f>W87*AC87/1000000000</f>
        <v>0</v>
      </c>
      <c r="AW87" s="62">
        <f>X87*AC87/1000000000</f>
        <v>0</v>
      </c>
      <c r="AX87" s="62">
        <f>Y87*AC87/1000000000</f>
        <v>0</v>
      </c>
      <c r="AY87" s="62">
        <f>Z87*AC87/1000000000</f>
        <v>0</v>
      </c>
      <c r="AZ87" s="62">
        <f>AA87*AC87/1000000000</f>
        <v>0</v>
      </c>
      <c r="BA87" s="62">
        <f>AB87*AC87/1000000000</f>
        <v>0</v>
      </c>
      <c r="BB87" s="56" t="str">
        <f>(AU87/AP87)^(1/5)*100</f>
        <v>0</v>
      </c>
      <c r="BC87" s="56">
        <f>(BA87/AU87)^(1/5)*100</f>
        <v>0</v>
      </c>
      <c r="BD87" s="62">
        <f>Q87*AC87*AD87/1000000000</f>
        <v>0</v>
      </c>
      <c r="BE87" s="62">
        <f>R87*AC87*AE87/1000000000</f>
        <v>0</v>
      </c>
      <c r="BF87" s="62">
        <f>S87*AC87*AF87/1000000000</f>
        <v>0</v>
      </c>
      <c r="BG87" s="62">
        <f>T87*AC87*AG87/1000000000</f>
        <v>0</v>
      </c>
      <c r="BH87" s="62">
        <f>U87*AC87*AH87/1000000000</f>
        <v>0</v>
      </c>
      <c r="BI87" s="62">
        <f>V87*AC87*AI87/1000000000</f>
        <v>0</v>
      </c>
      <c r="BJ87" s="62">
        <f>W87*AC87*AJ87/1000000000</f>
        <v>0</v>
      </c>
      <c r="BK87" s="62">
        <f>X87*AC87*AK87/1000000000</f>
        <v>0</v>
      </c>
      <c r="BL87" s="62">
        <f>Y87*AC87*AL87/1000000000</f>
        <v>0</v>
      </c>
      <c r="BM87" s="62">
        <f>Z87*AC87*AM87/1000000000</f>
        <v>0</v>
      </c>
      <c r="BN87" s="62">
        <f>AA87*AC87*AN87/1000000000</f>
        <v>0</v>
      </c>
      <c r="BO87" s="62">
        <f>AB87*AC87*AO87/1000000000</f>
        <v>0</v>
      </c>
      <c r="BP87" s="56" t="str">
        <f>(BI87/BD87)^(1/5)*100</f>
        <v>0</v>
      </c>
      <c r="BQ87" s="56" t="str">
        <f>(BO87/BI87)^(1/5)*100</f>
        <v>0</v>
      </c>
      <c r="BR87" s="56" t="str">
        <f>(J87/E87)^(1/5)*100</f>
        <v>0</v>
      </c>
      <c r="BS87" s="56" t="str">
        <f>(P87/J87)/(1/5)*100</f>
        <v>0</v>
      </c>
      <c r="BT87" s="56"/>
      <c r="BU87" s="56"/>
      <c r="BV87" s="56"/>
      <c r="BW87" s="56"/>
      <c r="BX87" s="62"/>
    </row>
    <row r="88" spans="1:80" s="46" customFormat="1">
      <c r="A88" s="60">
        <v>13</v>
      </c>
      <c r="B88" s="60" t="s">
        <v>128</v>
      </c>
      <c r="C88" s="61" t="s">
        <v>129</v>
      </c>
      <c r="D88" s="60" t="s">
        <v>130</v>
      </c>
      <c r="E88" s="62"/>
      <c r="F88" s="62"/>
      <c r="G88" s="62"/>
      <c r="H88" s="62"/>
      <c r="I88" s="56" t="str">
        <f>I84/I81*100</f>
        <v>0</v>
      </c>
      <c r="J88" s="56" t="str">
        <f>J84/J81*100</f>
        <v>0</v>
      </c>
      <c r="K88" s="56" t="str">
        <f>K84/K81*100</f>
        <v>0</v>
      </c>
      <c r="L88" s="66" t="str">
        <f>L84/L81*100</f>
        <v>0</v>
      </c>
      <c r="M88" s="62"/>
      <c r="N88" s="62"/>
      <c r="O88" s="62"/>
      <c r="P88" s="62"/>
      <c r="Q88" s="62">
        <v>0</v>
      </c>
      <c r="R88" s="62">
        <v>0</v>
      </c>
      <c r="S88" s="62">
        <v>0</v>
      </c>
      <c r="T88" s="62">
        <v>0</v>
      </c>
      <c r="U88" s="62">
        <v>46.861</v>
      </c>
      <c r="V88" s="62">
        <v>1.3711</v>
      </c>
      <c r="W88" s="62">
        <v>0</v>
      </c>
      <c r="X88" s="62">
        <v>0</v>
      </c>
      <c r="Y88" s="62">
        <v>0</v>
      </c>
      <c r="Z88" s="62">
        <v>0</v>
      </c>
      <c r="AA88" s="62">
        <v>0</v>
      </c>
      <c r="AB88" s="62">
        <v>0</v>
      </c>
      <c r="AC88" s="56">
        <v>300000</v>
      </c>
      <c r="AD88" s="63">
        <v>0</v>
      </c>
      <c r="AE88" s="63">
        <v>6000</v>
      </c>
      <c r="AF88" s="63">
        <v>7618</v>
      </c>
      <c r="AG88" s="63">
        <v>8200</v>
      </c>
      <c r="AH88" s="63">
        <v>0</v>
      </c>
      <c r="AI88" s="63">
        <v>0</v>
      </c>
      <c r="AJ88" s="63">
        <v>0</v>
      </c>
      <c r="AK88" s="63">
        <v>0</v>
      </c>
      <c r="AL88" s="63">
        <v>0</v>
      </c>
      <c r="AM88" s="63">
        <v>0</v>
      </c>
      <c r="AN88" s="63">
        <v>0</v>
      </c>
      <c r="AO88" s="63">
        <v>0</v>
      </c>
      <c r="AP88" s="62">
        <f>Q88*AC88/1000000000</f>
        <v>0</v>
      </c>
      <c r="AQ88" s="62">
        <f>R88*AC88/1000000000</f>
        <v>0</v>
      </c>
      <c r="AR88" s="62">
        <f>S88*AC88/1000000000</f>
        <v>0</v>
      </c>
      <c r="AS88" s="62">
        <f>T88*AC88/1000000000</f>
        <v>0</v>
      </c>
      <c r="AT88" s="62">
        <f>U88*AC88/1000000000</f>
        <v>0.0140583</v>
      </c>
      <c r="AU88" s="62">
        <f>V88*AC88/1000000000</f>
        <v>0.00041133</v>
      </c>
      <c r="AV88" s="62">
        <f>W88*AC88/1000000000</f>
        <v>0</v>
      </c>
      <c r="AW88" s="62">
        <f>X88*AC88/1000000000</f>
        <v>0</v>
      </c>
      <c r="AX88" s="62">
        <f>Y88*AC88/1000000000</f>
        <v>0</v>
      </c>
      <c r="AY88" s="62">
        <f>Z88*AC88/1000000000</f>
        <v>0</v>
      </c>
      <c r="AZ88" s="62">
        <f>AA88*AC88/1000000000</f>
        <v>0</v>
      </c>
      <c r="BA88" s="62">
        <f>AB88*AC88/1000000000</f>
        <v>0</v>
      </c>
      <c r="BB88" s="56" t="str">
        <f>(AU88/AP88)^(1/5)*100</f>
        <v>0</v>
      </c>
      <c r="BC88" s="56">
        <f>(BA88/AU88)^(1/5)*100</f>
        <v>0</v>
      </c>
      <c r="BD88" s="62">
        <f>Q88*AC88*AD88/1000000000</f>
        <v>0</v>
      </c>
      <c r="BE88" s="62">
        <f>R88*AC88*AE88/1000000000</f>
        <v>0</v>
      </c>
      <c r="BF88" s="62">
        <f>S88*AC88*AF88/1000000000</f>
        <v>0</v>
      </c>
      <c r="BG88" s="62">
        <f>T88*AC88*AG88/1000000000</f>
        <v>0</v>
      </c>
      <c r="BH88" s="62">
        <f>U88*AC88*AH88/1000000000</f>
        <v>0</v>
      </c>
      <c r="BI88" s="62">
        <f>V88*AC88*AI88/1000000000</f>
        <v>0</v>
      </c>
      <c r="BJ88" s="62">
        <f>W88*AC88*AJ88/1000000000</f>
        <v>0</v>
      </c>
      <c r="BK88" s="62">
        <f>X88*AC88*AK88/1000000000</f>
        <v>0</v>
      </c>
      <c r="BL88" s="62">
        <f>Y88*AC88*AL88/1000000000</f>
        <v>0</v>
      </c>
      <c r="BM88" s="62">
        <f>Z88*AC88*AM88/1000000000</f>
        <v>0</v>
      </c>
      <c r="BN88" s="62">
        <f>AA88*AC88*AN88/1000000000</f>
        <v>0</v>
      </c>
      <c r="BO88" s="62">
        <f>AB88*AC88*AO88/1000000000</f>
        <v>0</v>
      </c>
      <c r="BP88" s="56" t="str">
        <f>(BI88/BD88)^(1/5)*100</f>
        <v>0</v>
      </c>
      <c r="BQ88" s="56" t="str">
        <f>(BO88/BI88)^(1/5)*100</f>
        <v>0</v>
      </c>
      <c r="BR88" s="56" t="str">
        <f>(J88/E88)^(1/5)*100</f>
        <v>0</v>
      </c>
      <c r="BS88" s="56" t="str">
        <f>(P88/J88)/(1/5)*100</f>
        <v>0</v>
      </c>
      <c r="BT88" s="56"/>
      <c r="BU88" s="56"/>
      <c r="BV88" s="56"/>
      <c r="BW88" s="56"/>
      <c r="BX88" s="62"/>
    </row>
    <row r="89" spans="1:80" s="46" customFormat="1">
      <c r="A89" s="60">
        <v>14</v>
      </c>
      <c r="B89" s="60" t="s">
        <v>131</v>
      </c>
      <c r="C89" s="61" t="s">
        <v>132</v>
      </c>
      <c r="D89" s="60" t="s">
        <v>43</v>
      </c>
      <c r="E89" s="62"/>
      <c r="F89" s="62"/>
      <c r="G89" s="62"/>
      <c r="H89" s="62"/>
      <c r="I89" s="56" t="str">
        <f>I85/I82*100</f>
        <v>0</v>
      </c>
      <c r="J89" s="56" t="str">
        <f>J85/J82*100</f>
        <v>0</v>
      </c>
      <c r="K89" s="56" t="str">
        <f>K85/K82*100</f>
        <v>0</v>
      </c>
      <c r="L89" s="66" t="str">
        <f>L85/L82*100</f>
        <v>0</v>
      </c>
      <c r="M89" s="62"/>
      <c r="N89" s="62"/>
      <c r="O89" s="62"/>
      <c r="P89" s="62"/>
      <c r="Q89" s="62">
        <v>0</v>
      </c>
      <c r="R89" s="62">
        <v>0</v>
      </c>
      <c r="S89" s="62">
        <v>0</v>
      </c>
      <c r="T89" s="62">
        <v>0</v>
      </c>
      <c r="U89" s="62">
        <v>146.861</v>
      </c>
      <c r="V89" s="62">
        <v>451.3711</v>
      </c>
      <c r="W89" s="62">
        <v>0</v>
      </c>
      <c r="X89" s="62">
        <v>0</v>
      </c>
      <c r="Y89" s="62">
        <v>0</v>
      </c>
      <c r="Z89" s="62">
        <v>0</v>
      </c>
      <c r="AA89" s="62">
        <v>0</v>
      </c>
      <c r="AB89" s="62">
        <v>0</v>
      </c>
      <c r="AC89" s="56">
        <v>49599</v>
      </c>
      <c r="AD89" s="63">
        <v>0</v>
      </c>
      <c r="AE89" s="63">
        <v>300</v>
      </c>
      <c r="AF89" s="63">
        <v>6000</v>
      </c>
      <c r="AG89" s="63">
        <v>5800</v>
      </c>
      <c r="AH89" s="63">
        <v>0</v>
      </c>
      <c r="AI89" s="63">
        <v>0</v>
      </c>
      <c r="AJ89" s="63">
        <v>0</v>
      </c>
      <c r="AK89" s="63">
        <v>0</v>
      </c>
      <c r="AL89" s="63">
        <v>0</v>
      </c>
      <c r="AM89" s="63">
        <v>0</v>
      </c>
      <c r="AN89" s="63">
        <v>0</v>
      </c>
      <c r="AO89" s="63">
        <v>0</v>
      </c>
      <c r="AP89" s="62">
        <f>Q89*AC89/1000000000</f>
        <v>0</v>
      </c>
      <c r="AQ89" s="62">
        <f>R89*AC89/1000000000</f>
        <v>0</v>
      </c>
      <c r="AR89" s="62">
        <f>S89*AC89/1000000000</f>
        <v>0</v>
      </c>
      <c r="AS89" s="62">
        <f>T89*AC89/1000000000</f>
        <v>0</v>
      </c>
      <c r="AT89" s="62">
        <f>U89*AC89/1000000000</f>
        <v>0.007284158739</v>
      </c>
      <c r="AU89" s="62">
        <f>V89*AC89/1000000000</f>
        <v>0.0223875551889</v>
      </c>
      <c r="AV89" s="62">
        <f>W89*AC89/1000000000</f>
        <v>0</v>
      </c>
      <c r="AW89" s="62">
        <f>X89*AC89/1000000000</f>
        <v>0</v>
      </c>
      <c r="AX89" s="62">
        <f>Y89*AC89/1000000000</f>
        <v>0</v>
      </c>
      <c r="AY89" s="62">
        <f>Z89*AC89/1000000000</f>
        <v>0</v>
      </c>
      <c r="AZ89" s="62">
        <f>AA89*AC89/1000000000</f>
        <v>0</v>
      </c>
      <c r="BA89" s="62">
        <f>AB89*AC89/1000000000</f>
        <v>0</v>
      </c>
      <c r="BB89" s="56" t="str">
        <f>(AU89/AP89)^(1/5)*100</f>
        <v>0</v>
      </c>
      <c r="BC89" s="56">
        <f>(BA89/AU89)^(1/5)*100</f>
        <v>0</v>
      </c>
      <c r="BD89" s="62">
        <f>Q89*AC89*AD89/1000000000</f>
        <v>0</v>
      </c>
      <c r="BE89" s="62">
        <f>R89*AC89*AE89/1000000000</f>
        <v>0</v>
      </c>
      <c r="BF89" s="62">
        <f>S89*AC89*AF89/1000000000</f>
        <v>0</v>
      </c>
      <c r="BG89" s="62">
        <f>T89*AC89*AG89/1000000000</f>
        <v>0</v>
      </c>
      <c r="BH89" s="62">
        <f>U89*AC89*AH89/1000000000</f>
        <v>0</v>
      </c>
      <c r="BI89" s="62">
        <f>V89*AC89*AI89/1000000000</f>
        <v>0</v>
      </c>
      <c r="BJ89" s="62">
        <f>W89*AC89*AJ89/1000000000</f>
        <v>0</v>
      </c>
      <c r="BK89" s="62">
        <f>X89*AC89*AK89/1000000000</f>
        <v>0</v>
      </c>
      <c r="BL89" s="62">
        <f>Y89*AC89*AL89/1000000000</f>
        <v>0</v>
      </c>
      <c r="BM89" s="62">
        <f>Z89*AC89*AM89/1000000000</f>
        <v>0</v>
      </c>
      <c r="BN89" s="62">
        <f>AA89*AC89*AN89/1000000000</f>
        <v>0</v>
      </c>
      <c r="BO89" s="62">
        <f>AB89*AC89*AO89/1000000000</f>
        <v>0</v>
      </c>
      <c r="BP89" s="56" t="str">
        <f>(BI89/BD89)^(1/5)*100</f>
        <v>0</v>
      </c>
      <c r="BQ89" s="56" t="str">
        <f>(BO89/BI89)^(1/5)*100</f>
        <v>0</v>
      </c>
      <c r="BR89" s="56" t="str">
        <f>(J89/E89)^(1/5)*100</f>
        <v>0</v>
      </c>
      <c r="BS89" s="56" t="str">
        <f>(P89/J89)/(1/5)*100</f>
        <v>0</v>
      </c>
      <c r="BT89" s="56"/>
      <c r="BU89" s="56"/>
      <c r="BV89" s="56"/>
      <c r="BW89" s="56"/>
      <c r="BX89" s="62"/>
    </row>
    <row r="90" spans="1:80" s="46" customFormat="1">
      <c r="A90" s="60">
        <v>15</v>
      </c>
      <c r="B90" s="60" t="s">
        <v>133</v>
      </c>
      <c r="C90" s="61" t="s">
        <v>134</v>
      </c>
      <c r="D90" s="60" t="s">
        <v>43</v>
      </c>
      <c r="E90" s="62"/>
      <c r="F90" s="62"/>
      <c r="G90" s="62"/>
      <c r="H90" s="62"/>
      <c r="I90" s="56" t="str">
        <f>I86/I83*100</f>
        <v>0</v>
      </c>
      <c r="J90" s="56" t="str">
        <f>J86/J83*100</f>
        <v>0</v>
      </c>
      <c r="K90" s="56" t="str">
        <f>K86/K83*100</f>
        <v>0</v>
      </c>
      <c r="L90" s="66" t="str">
        <f>L86/L83*100</f>
        <v>0</v>
      </c>
      <c r="M90" s="62"/>
      <c r="N90" s="62"/>
      <c r="O90" s="62"/>
      <c r="P90" s="62"/>
      <c r="Q90" s="62">
        <v>0</v>
      </c>
      <c r="R90" s="62">
        <v>0</v>
      </c>
      <c r="S90" s="62">
        <v>0</v>
      </c>
      <c r="T90" s="62">
        <v>0</v>
      </c>
      <c r="U90" s="62">
        <v>46.861</v>
      </c>
      <c r="V90" s="62">
        <v>1.3711</v>
      </c>
      <c r="W90" s="62">
        <v>0</v>
      </c>
      <c r="X90" s="62">
        <v>0</v>
      </c>
      <c r="Y90" s="62">
        <v>0</v>
      </c>
      <c r="Z90" s="62">
        <v>0</v>
      </c>
      <c r="AA90" s="62">
        <v>0</v>
      </c>
      <c r="AB90" s="62">
        <v>0</v>
      </c>
      <c r="AC90" s="56">
        <v>13000000</v>
      </c>
      <c r="AD90" s="63">
        <v>0</v>
      </c>
      <c r="AE90" s="63">
        <v>400</v>
      </c>
      <c r="AF90" s="63">
        <v>750</v>
      </c>
      <c r="AG90" s="63">
        <v>900</v>
      </c>
      <c r="AH90" s="63">
        <v>0</v>
      </c>
      <c r="AI90" s="63">
        <v>0</v>
      </c>
      <c r="AJ90" s="63">
        <v>0</v>
      </c>
      <c r="AK90" s="63">
        <v>0</v>
      </c>
      <c r="AL90" s="63">
        <v>0</v>
      </c>
      <c r="AM90" s="63">
        <v>0</v>
      </c>
      <c r="AN90" s="63">
        <v>0</v>
      </c>
      <c r="AO90" s="63">
        <v>0</v>
      </c>
      <c r="AP90" s="62">
        <f>Q90*AC90/1000000000</f>
        <v>0</v>
      </c>
      <c r="AQ90" s="62">
        <f>R90*AC90/1000000000</f>
        <v>0</v>
      </c>
      <c r="AR90" s="62">
        <f>S90*AC90/1000000000</f>
        <v>0</v>
      </c>
      <c r="AS90" s="62">
        <f>T90*AC90/1000000000</f>
        <v>0</v>
      </c>
      <c r="AT90" s="62">
        <f>U90*AC90/1000000000</f>
        <v>0.609193</v>
      </c>
      <c r="AU90" s="62">
        <f>V90*AC90/1000000000</f>
        <v>0.0178243</v>
      </c>
      <c r="AV90" s="62">
        <f>W90*AC90/1000000000</f>
        <v>0</v>
      </c>
      <c r="AW90" s="62">
        <f>X90*AC90/1000000000</f>
        <v>0</v>
      </c>
      <c r="AX90" s="62">
        <f>Y90*AC90/1000000000</f>
        <v>0</v>
      </c>
      <c r="AY90" s="62">
        <f>Z90*AC90/1000000000</f>
        <v>0</v>
      </c>
      <c r="AZ90" s="62">
        <f>AA90*AC90/1000000000</f>
        <v>0</v>
      </c>
      <c r="BA90" s="62">
        <f>AB90*AC90/1000000000</f>
        <v>0</v>
      </c>
      <c r="BB90" s="56" t="str">
        <f>(AU90/AP90)^(1/5)*100</f>
        <v>0</v>
      </c>
      <c r="BC90" s="56">
        <f>(BA90/AU90)^(1/5)*100</f>
        <v>0</v>
      </c>
      <c r="BD90" s="62">
        <f>Q90*AC90*AD90/1000000000</f>
        <v>0</v>
      </c>
      <c r="BE90" s="62">
        <f>R90*AC90*AE90/1000000000</f>
        <v>0</v>
      </c>
      <c r="BF90" s="62">
        <f>S90*AC90*AF90/1000000000</f>
        <v>0</v>
      </c>
      <c r="BG90" s="62">
        <f>T90*AC90*AG90/1000000000</f>
        <v>0</v>
      </c>
      <c r="BH90" s="62">
        <f>U90*AC90*AH90/1000000000</f>
        <v>0</v>
      </c>
      <c r="BI90" s="62">
        <f>V90*AC90*AI90/1000000000</f>
        <v>0</v>
      </c>
      <c r="BJ90" s="62">
        <f>W90*AC90*AJ90/1000000000</f>
        <v>0</v>
      </c>
      <c r="BK90" s="62">
        <f>X90*AC90*AK90/1000000000</f>
        <v>0</v>
      </c>
      <c r="BL90" s="62">
        <f>Y90*AC90*AL90/1000000000</f>
        <v>0</v>
      </c>
      <c r="BM90" s="62">
        <f>Z90*AC90*AM90/1000000000</f>
        <v>0</v>
      </c>
      <c r="BN90" s="62">
        <f>AA90*AC90*AN90/1000000000</f>
        <v>0</v>
      </c>
      <c r="BO90" s="62">
        <f>AB90*AC90*AO90/1000000000</f>
        <v>0</v>
      </c>
      <c r="BP90" s="56" t="str">
        <f>(BI90/BD90)^(1/5)*100</f>
        <v>0</v>
      </c>
      <c r="BQ90" s="56" t="str">
        <f>(BO90/BI90)^(1/5)*100</f>
        <v>0</v>
      </c>
      <c r="BR90" s="56" t="str">
        <f>(J90/E90)^(1/5)*100</f>
        <v>0</v>
      </c>
      <c r="BS90" s="56" t="str">
        <f>(P90/J90)/(1/5)*100</f>
        <v>0</v>
      </c>
      <c r="BT90" s="56"/>
      <c r="BU90" s="56"/>
      <c r="BV90" s="56"/>
      <c r="BW90" s="56"/>
      <c r="BX90" s="62"/>
    </row>
    <row r="91" spans="1:80" s="43" customFormat="1">
      <c r="A91" s="58" t="s">
        <v>135</v>
      </c>
      <c r="B91" s="58"/>
      <c r="C91" s="59" t="s">
        <v>136</v>
      </c>
      <c r="D91" s="60" t="s">
        <v>34</v>
      </c>
      <c r="E91" s="56">
        <f>SUM(E92:E106)</f>
        <v>0</v>
      </c>
      <c r="F91" s="56">
        <f>SUM(F92:F106)</f>
        <v>0</v>
      </c>
      <c r="G91" s="56">
        <f>SUM(G92:G106)</f>
        <v>0</v>
      </c>
      <c r="H91" s="56">
        <f>SUM(H92:H106)</f>
        <v>0</v>
      </c>
      <c r="I91" s="56" t="str">
        <f>I87/I84*100</f>
        <v>0</v>
      </c>
      <c r="J91" s="56" t="str">
        <f>J87/J84*100</f>
        <v>0</v>
      </c>
      <c r="K91" s="56" t="str">
        <f>K87/K84*100</f>
        <v>0</v>
      </c>
      <c r="L91" s="66" t="str">
        <f>L87/L84*100</f>
        <v>0</v>
      </c>
      <c r="M91" s="56">
        <f>SUM(M92:M106)</f>
        <v>0</v>
      </c>
      <c r="N91" s="56">
        <f>SUM(N92:N106)</f>
        <v>0</v>
      </c>
      <c r="O91" s="56">
        <f>SUM(O92:O106)</f>
        <v>0</v>
      </c>
      <c r="P91" s="56">
        <f>SUM(P92:P106)</f>
        <v>0</v>
      </c>
      <c r="Q91" s="56">
        <f>SUM(Q92:Q106)</f>
        <v>0</v>
      </c>
      <c r="R91" s="56">
        <f>SUM(R92:R106)</f>
        <v>0</v>
      </c>
      <c r="S91" s="56">
        <f>SUM(S92:S106)</f>
        <v>0</v>
      </c>
      <c r="T91" s="56">
        <f>SUM(T92:T106)</f>
        <v>0</v>
      </c>
      <c r="U91" s="56">
        <f>SUM(U92:U106)</f>
        <v>582.9646</v>
      </c>
      <c r="V91" s="56">
        <f>SUM(V92:V106)</f>
        <v>37.2197</v>
      </c>
      <c r="W91" s="56">
        <f>SUM(W92:W106)</f>
        <v>0</v>
      </c>
      <c r="X91" s="56">
        <f>SUM(X92:X106)</f>
        <v>0</v>
      </c>
      <c r="Y91" s="56">
        <f>SUM(Y92:Y106)</f>
        <v>0</v>
      </c>
      <c r="Z91" s="56">
        <f>SUM(Z92:Z106)</f>
        <v>0</v>
      </c>
      <c r="AA91" s="56">
        <f>SUM(AA92:AA106)</f>
        <v>0</v>
      </c>
      <c r="AB91" s="56"/>
      <c r="AC91" s="56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56">
        <f>SUM(AP92:AP106)</f>
        <v>0</v>
      </c>
      <c r="AQ91" s="56">
        <f>SUM(AQ92:AQ106)</f>
        <v>0</v>
      </c>
      <c r="AR91" s="56">
        <f>SUM(AR92:AR106)</f>
        <v>0</v>
      </c>
      <c r="AS91" s="56">
        <f>SUM(AS92:AS106)</f>
        <v>0</v>
      </c>
      <c r="AT91" s="56">
        <f>SUM(AT92:AT106)</f>
        <v>3.159176070624</v>
      </c>
      <c r="AU91" s="56">
        <f>SUM(AU92:AU106)</f>
        <v>0.096713948368</v>
      </c>
      <c r="AV91" s="56">
        <f>SUM(AV92:AV106)</f>
        <v>0</v>
      </c>
      <c r="AW91" s="56">
        <f>SUM(AW92:AW106)</f>
        <v>0</v>
      </c>
      <c r="AX91" s="56">
        <f>SUM(AX92:AX106)</f>
        <v>0</v>
      </c>
      <c r="AY91" s="56">
        <f>SUM(AY92:AY106)</f>
        <v>0</v>
      </c>
      <c r="AZ91" s="56">
        <f>SUM(AZ92:AZ106)</f>
        <v>0</v>
      </c>
      <c r="BA91" s="56">
        <f>SUM(BA92:BA106)</f>
        <v>0</v>
      </c>
      <c r="BB91" s="56" t="str">
        <f>(AU91/AP91)^(1/5)*100</f>
        <v>0</v>
      </c>
      <c r="BC91" s="56">
        <f>(BA91/AU91)^(1/5)*100</f>
        <v>0</v>
      </c>
      <c r="BD91" s="56">
        <f>SUM(BD92:BD106)</f>
        <v>0</v>
      </c>
      <c r="BE91" s="56">
        <f>SUM(BE92:BE106)</f>
        <v>0</v>
      </c>
      <c r="BF91" s="56">
        <f>SUM(BF92:BF106)</f>
        <v>0</v>
      </c>
      <c r="BG91" s="56">
        <f>SUM(BG92:BG106)</f>
        <v>0</v>
      </c>
      <c r="BH91" s="56">
        <f>SUM(BH92:BH106)</f>
        <v>0</v>
      </c>
      <c r="BI91" s="56">
        <f>SUM(BI92:BI106)</f>
        <v>0</v>
      </c>
      <c r="BJ91" s="56">
        <f>SUM(BJ92:BJ106)</f>
        <v>0</v>
      </c>
      <c r="BK91" s="56">
        <f>SUM(BK92:BK106)</f>
        <v>0</v>
      </c>
      <c r="BL91" s="56">
        <f>SUM(BL92:BL106)</f>
        <v>0</v>
      </c>
      <c r="BM91" s="56">
        <f>SUM(BM92:BM106)</f>
        <v>0</v>
      </c>
      <c r="BN91" s="56">
        <f>SUM(BN92:BN106)</f>
        <v>0</v>
      </c>
      <c r="BO91" s="56">
        <f>SUM(BO92:BO106)</f>
        <v>0</v>
      </c>
      <c r="BP91" s="56" t="str">
        <f>(BI91/BD91)^(1/5)*100</f>
        <v>0</v>
      </c>
      <c r="BQ91" s="56" t="str">
        <f>(BO91/BI91)^(1/5)*100</f>
        <v>0</v>
      </c>
      <c r="BR91" s="56" t="str">
        <f>(J91/E91)^(1/5)*100</f>
        <v>0</v>
      </c>
      <c r="BS91" s="56" t="str">
        <f>(P91/J91)/(1/5)*100</f>
        <v>0</v>
      </c>
      <c r="BT91" s="56"/>
      <c r="BU91" s="56"/>
      <c r="BV91" s="56"/>
      <c r="BW91" s="56"/>
      <c r="BX91" s="56"/>
    </row>
    <row r="92" spans="1:80" s="43" customFormat="1">
      <c r="A92" s="58">
        <v>1</v>
      </c>
      <c r="B92" s="58" t="s">
        <v>137</v>
      </c>
      <c r="C92" s="59" t="s">
        <v>138</v>
      </c>
      <c r="D92" s="58" t="s">
        <v>34</v>
      </c>
      <c r="E92" s="56"/>
      <c r="F92" s="56"/>
      <c r="G92" s="56"/>
      <c r="H92" s="56"/>
      <c r="I92" s="56" t="str">
        <f>I88/I85*100</f>
        <v>0</v>
      </c>
      <c r="J92" s="56" t="str">
        <f>J88/J85*100</f>
        <v>0</v>
      </c>
      <c r="K92" s="56" t="str">
        <f>K88/K85*100</f>
        <v>0</v>
      </c>
      <c r="L92" s="66" t="str">
        <f>L88/L85*100</f>
        <v>0</v>
      </c>
      <c r="M92" s="56"/>
      <c r="N92" s="56"/>
      <c r="O92" s="56"/>
      <c r="P92" s="56"/>
      <c r="Q92" s="62">
        <v>0</v>
      </c>
      <c r="R92" s="62">
        <v>0</v>
      </c>
      <c r="S92" s="62">
        <v>0</v>
      </c>
      <c r="T92" s="62">
        <v>0</v>
      </c>
      <c r="U92" s="62">
        <v>11.2736</v>
      </c>
      <c r="V92" s="62">
        <v>11.356</v>
      </c>
      <c r="W92" s="62">
        <v>0</v>
      </c>
      <c r="X92" s="62">
        <v>0</v>
      </c>
      <c r="Y92" s="62">
        <v>0</v>
      </c>
      <c r="Z92" s="62">
        <v>0</v>
      </c>
      <c r="AA92" s="62">
        <v>0</v>
      </c>
      <c r="AB92" s="62">
        <v>0</v>
      </c>
      <c r="AC92" s="56">
        <v>15569000</v>
      </c>
      <c r="AD92" s="63">
        <v>0</v>
      </c>
      <c r="AE92" s="63">
        <v>5003</v>
      </c>
      <c r="AF92" s="63">
        <v>5543</v>
      </c>
      <c r="AG92" s="63">
        <v>5543</v>
      </c>
      <c r="AH92" s="63">
        <v>0</v>
      </c>
      <c r="AI92" s="63">
        <v>0</v>
      </c>
      <c r="AJ92" s="63">
        <v>0</v>
      </c>
      <c r="AK92" s="63">
        <v>0</v>
      </c>
      <c r="AL92" s="63">
        <v>0</v>
      </c>
      <c r="AM92" s="63">
        <v>0</v>
      </c>
      <c r="AN92" s="63">
        <v>0</v>
      </c>
      <c r="AO92" s="63">
        <v>0</v>
      </c>
      <c r="AP92" s="56"/>
      <c r="AQ92" s="56"/>
      <c r="AR92" s="56"/>
      <c r="AS92" s="56"/>
      <c r="AT92" s="56"/>
      <c r="AU92" s="56"/>
      <c r="AV92" s="62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62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</row>
    <row r="93" spans="1:80" s="46" customFormat="1">
      <c r="A93" s="60"/>
      <c r="B93" s="60" t="s">
        <v>139</v>
      </c>
      <c r="C93" s="61" t="s">
        <v>140</v>
      </c>
      <c r="D93" s="60" t="s">
        <v>34</v>
      </c>
      <c r="E93" s="62"/>
      <c r="F93" s="62"/>
      <c r="G93" s="62"/>
      <c r="H93" s="62"/>
      <c r="I93" s="56" t="str">
        <f>I89/I86*100</f>
        <v>0</v>
      </c>
      <c r="J93" s="56" t="str">
        <f>J89/J86*100</f>
        <v>0</v>
      </c>
      <c r="K93" s="56" t="str">
        <f>K89/K86*100</f>
        <v>0</v>
      </c>
      <c r="L93" s="66" t="str">
        <f>L89/L86*100</f>
        <v>0</v>
      </c>
      <c r="M93" s="62"/>
      <c r="N93" s="62"/>
      <c r="O93" s="62"/>
      <c r="P93" s="62"/>
      <c r="Q93" s="62">
        <v>0</v>
      </c>
      <c r="R93" s="62">
        <v>0</v>
      </c>
      <c r="S93" s="62">
        <v>0</v>
      </c>
      <c r="T93" s="62">
        <v>0</v>
      </c>
      <c r="U93" s="62">
        <v>46.9092</v>
      </c>
      <c r="V93" s="62">
        <v>1.4195</v>
      </c>
      <c r="W93" s="62">
        <v>0</v>
      </c>
      <c r="X93" s="62">
        <v>0</v>
      </c>
      <c r="Y93" s="62">
        <v>0</v>
      </c>
      <c r="Z93" s="62">
        <v>0</v>
      </c>
      <c r="AA93" s="62">
        <v>0</v>
      </c>
      <c r="AB93" s="62">
        <v>0</v>
      </c>
      <c r="AC93" s="56">
        <v>1861000</v>
      </c>
      <c r="AD93" s="63">
        <v>0</v>
      </c>
      <c r="AE93" s="63">
        <v>1573</v>
      </c>
      <c r="AF93" s="63">
        <v>1634</v>
      </c>
      <c r="AG93" s="63">
        <v>1634</v>
      </c>
      <c r="AH93" s="63">
        <v>0</v>
      </c>
      <c r="AI93" s="63">
        <v>0</v>
      </c>
      <c r="AJ93" s="63">
        <v>0</v>
      </c>
      <c r="AK93" s="63">
        <v>0</v>
      </c>
      <c r="AL93" s="63">
        <v>0</v>
      </c>
      <c r="AM93" s="63">
        <v>0</v>
      </c>
      <c r="AN93" s="63">
        <v>0</v>
      </c>
      <c r="AO93" s="63">
        <v>0</v>
      </c>
      <c r="AP93" s="62">
        <f>Q93*AC93/1000000000</f>
        <v>0</v>
      </c>
      <c r="AQ93" s="62">
        <f>R93*AC93/1000000000</f>
        <v>0</v>
      </c>
      <c r="AR93" s="62">
        <f>S93*AC93/1000000000</f>
        <v>0</v>
      </c>
      <c r="AS93" s="62">
        <f>T93*AC93/1000000000</f>
        <v>0</v>
      </c>
      <c r="AT93" s="62">
        <f>U93*AC93/1000000000</f>
        <v>0.0872980212</v>
      </c>
      <c r="AU93" s="62">
        <f>V93*AC93/1000000000</f>
        <v>0.0026416895</v>
      </c>
      <c r="AV93" s="62">
        <f>W93*AC93/1000000000</f>
        <v>0</v>
      </c>
      <c r="AW93" s="62">
        <f>X93*AC93/1000000000</f>
        <v>0</v>
      </c>
      <c r="AX93" s="62">
        <f>Y93*AC93/1000000000</f>
        <v>0</v>
      </c>
      <c r="AY93" s="62">
        <f>Z93*AC93/1000000000</f>
        <v>0</v>
      </c>
      <c r="AZ93" s="62">
        <f>AA93*AC93/1000000000</f>
        <v>0</v>
      </c>
      <c r="BA93" s="62">
        <f>AB93*AC93/1000000000</f>
        <v>0</v>
      </c>
      <c r="BB93" s="56" t="str">
        <f>(AU93/AP93)^(1/5)*100</f>
        <v>0</v>
      </c>
      <c r="BC93" s="56">
        <f>(BA93/AU93)^(1/5)*100</f>
        <v>0</v>
      </c>
      <c r="BD93" s="62">
        <f>Q93*AC93*AD93/1000000000</f>
        <v>0</v>
      </c>
      <c r="BE93" s="62">
        <f>R93*AC93*AE93/1000000000</f>
        <v>0</v>
      </c>
      <c r="BF93" s="62">
        <f>S93*AC93*AF93/1000000000</f>
        <v>0</v>
      </c>
      <c r="BG93" s="62">
        <f>T93*AC93*AG93/1000000000</f>
        <v>0</v>
      </c>
      <c r="BH93" s="62">
        <f>U93*AC93*AH93/1000000000</f>
        <v>0</v>
      </c>
      <c r="BI93" s="62">
        <f>V93*AC93*AI93/1000000000</f>
        <v>0</v>
      </c>
      <c r="BJ93" s="62">
        <f>W93*AC93*AJ93/1000000000</f>
        <v>0</v>
      </c>
      <c r="BK93" s="62">
        <f>X93*AC93*AK93/1000000000</f>
        <v>0</v>
      </c>
      <c r="BL93" s="62">
        <f>Y93*AC93*AL93/1000000000</f>
        <v>0</v>
      </c>
      <c r="BM93" s="62">
        <f>Z93*AC93*AM93/1000000000</f>
        <v>0</v>
      </c>
      <c r="BN93" s="62">
        <f>AA93*AC93*AN93/1000000000</f>
        <v>0</v>
      </c>
      <c r="BO93" s="62">
        <f>AB93*AC93*AO93/1000000000</f>
        <v>0</v>
      </c>
      <c r="BP93" s="56" t="str">
        <f>(BI93/BD93)^(1/5)*100</f>
        <v>0</v>
      </c>
      <c r="BQ93" s="56" t="str">
        <f>(BO93/BI93)^(1/5)*100</f>
        <v>0</v>
      </c>
      <c r="BR93" s="56" t="str">
        <f>(J93/E93)^(1/5)*100</f>
        <v>0</v>
      </c>
      <c r="BS93" s="56" t="str">
        <f>(P93/J93)/(1/5)*100</f>
        <v>0</v>
      </c>
      <c r="BT93" s="56"/>
      <c r="BU93" s="56"/>
      <c r="BV93" s="56"/>
      <c r="BW93" s="56"/>
      <c r="BX93" s="62"/>
    </row>
    <row r="94" spans="1:80" s="46" customFormat="1">
      <c r="A94" s="60"/>
      <c r="B94" s="60" t="s">
        <v>141</v>
      </c>
      <c r="C94" s="61" t="s">
        <v>142</v>
      </c>
      <c r="D94" s="60" t="s">
        <v>34</v>
      </c>
      <c r="E94" s="62"/>
      <c r="F94" s="62"/>
      <c r="G94" s="62"/>
      <c r="H94" s="62"/>
      <c r="I94" s="56" t="str">
        <f>I90/I87*100</f>
        <v>0</v>
      </c>
      <c r="J94" s="56" t="str">
        <f>J90/J87*100</f>
        <v>0</v>
      </c>
      <c r="K94" s="56" t="str">
        <f>K90/K87*100</f>
        <v>0</v>
      </c>
      <c r="L94" s="66" t="str">
        <f>L90/L87*100</f>
        <v>0</v>
      </c>
      <c r="M94" s="62"/>
      <c r="N94" s="62"/>
      <c r="O94" s="62"/>
      <c r="P94" s="62"/>
      <c r="Q94" s="62">
        <v>0</v>
      </c>
      <c r="R94" s="62">
        <v>0</v>
      </c>
      <c r="S94" s="62">
        <v>0</v>
      </c>
      <c r="T94" s="62">
        <v>0</v>
      </c>
      <c r="U94" s="62">
        <v>46.9092</v>
      </c>
      <c r="V94" s="62">
        <v>1.4195</v>
      </c>
      <c r="W94" s="62">
        <v>0</v>
      </c>
      <c r="X94" s="62">
        <v>0</v>
      </c>
      <c r="Y94" s="62">
        <v>0</v>
      </c>
      <c r="Z94" s="62">
        <v>0</v>
      </c>
      <c r="AA94" s="62">
        <v>0</v>
      </c>
      <c r="AB94" s="62">
        <v>0</v>
      </c>
      <c r="AC94" s="56">
        <v>1458000</v>
      </c>
      <c r="AD94" s="63">
        <v>0</v>
      </c>
      <c r="AE94" s="63">
        <v>118</v>
      </c>
      <c r="AF94" s="63">
        <v>115</v>
      </c>
      <c r="AG94" s="63">
        <v>115</v>
      </c>
      <c r="AH94" s="63">
        <v>0</v>
      </c>
      <c r="AI94" s="63">
        <v>0</v>
      </c>
      <c r="AJ94" s="63">
        <v>0</v>
      </c>
      <c r="AK94" s="63">
        <v>0</v>
      </c>
      <c r="AL94" s="63">
        <v>0</v>
      </c>
      <c r="AM94" s="63">
        <v>0</v>
      </c>
      <c r="AN94" s="63">
        <v>0</v>
      </c>
      <c r="AO94" s="63">
        <v>0</v>
      </c>
      <c r="AP94" s="62">
        <f>Q94*AC94/1000000000</f>
        <v>0</v>
      </c>
      <c r="AQ94" s="62">
        <f>R94*AC94/1000000000</f>
        <v>0</v>
      </c>
      <c r="AR94" s="62">
        <f>S94*AC94/1000000000</f>
        <v>0</v>
      </c>
      <c r="AS94" s="62">
        <f>T94*AC94/1000000000</f>
        <v>0</v>
      </c>
      <c r="AT94" s="62">
        <f>U94*AC94/1000000000</f>
        <v>0.0683936136</v>
      </c>
      <c r="AU94" s="62">
        <f>V94*AC94/1000000000</f>
        <v>0.002069631</v>
      </c>
      <c r="AV94" s="62">
        <f>W94*AC94/1000000000</f>
        <v>0</v>
      </c>
      <c r="AW94" s="62">
        <f>X94*AC94/1000000000</f>
        <v>0</v>
      </c>
      <c r="AX94" s="62">
        <f>Y94*AC94/1000000000</f>
        <v>0</v>
      </c>
      <c r="AY94" s="62">
        <f>Z94*AC94/1000000000</f>
        <v>0</v>
      </c>
      <c r="AZ94" s="62">
        <f>AA94*AC94/1000000000</f>
        <v>0</v>
      </c>
      <c r="BA94" s="62">
        <f>AB94*AC94/1000000000</f>
        <v>0</v>
      </c>
      <c r="BB94" s="56" t="str">
        <f>(AU94/AP94)^(1/5)*100</f>
        <v>0</v>
      </c>
      <c r="BC94" s="56">
        <f>(BA94/AU94)^(1/5)*100</f>
        <v>0</v>
      </c>
      <c r="BD94" s="62">
        <f>Q94*AC94*AD94/1000000000</f>
        <v>0</v>
      </c>
      <c r="BE94" s="62">
        <f>R94*AC94*AE94/1000000000</f>
        <v>0</v>
      </c>
      <c r="BF94" s="62">
        <f>S94*AC94*AF94/1000000000</f>
        <v>0</v>
      </c>
      <c r="BG94" s="62">
        <f>T94*AC94*AG94/1000000000</f>
        <v>0</v>
      </c>
      <c r="BH94" s="62">
        <f>U94*AC94*AH94/1000000000</f>
        <v>0</v>
      </c>
      <c r="BI94" s="62">
        <f>V94*AC94*AI94/1000000000</f>
        <v>0</v>
      </c>
      <c r="BJ94" s="62">
        <f>W94*AC94*AJ94/1000000000</f>
        <v>0</v>
      </c>
      <c r="BK94" s="62">
        <f>X94*AC94*AK94/1000000000</f>
        <v>0</v>
      </c>
      <c r="BL94" s="62">
        <f>Y94*AC94*AL94/1000000000</f>
        <v>0</v>
      </c>
      <c r="BM94" s="62">
        <f>Z94*AC94*AM94/1000000000</f>
        <v>0</v>
      </c>
      <c r="BN94" s="62">
        <f>AA94*AC94*AN94/1000000000</f>
        <v>0</v>
      </c>
      <c r="BO94" s="62">
        <f>AB94*AC94*AO94/1000000000</f>
        <v>0</v>
      </c>
      <c r="BP94" s="56" t="str">
        <f>(BI94/BD94)^(1/5)*100</f>
        <v>0</v>
      </c>
      <c r="BQ94" s="56" t="str">
        <f>(BO94/BI94)^(1/5)*100</f>
        <v>0</v>
      </c>
      <c r="BR94" s="56" t="str">
        <f>(J94/E94)^(1/5)*100</f>
        <v>0</v>
      </c>
      <c r="BS94" s="56" t="str">
        <f>(P94/J94)/(1/5)*100</f>
        <v>0</v>
      </c>
      <c r="BT94" s="56"/>
      <c r="BU94" s="56"/>
      <c r="BV94" s="56"/>
      <c r="BW94" s="56"/>
      <c r="BX94" s="62"/>
    </row>
    <row r="95" spans="1:80" s="46" customFormat="1">
      <c r="A95" s="60"/>
      <c r="B95" s="60" t="s">
        <v>143</v>
      </c>
      <c r="C95" s="61" t="s">
        <v>144</v>
      </c>
      <c r="D95" s="60" t="s">
        <v>34</v>
      </c>
      <c r="E95" s="62"/>
      <c r="F95" s="62"/>
      <c r="G95" s="62"/>
      <c r="H95" s="62"/>
      <c r="I95" s="56" t="str">
        <f>I91/I88*100</f>
        <v>0</v>
      </c>
      <c r="J95" s="56" t="str">
        <f>J91/J88*100</f>
        <v>0</v>
      </c>
      <c r="K95" s="56" t="str">
        <f>K91/K88*100</f>
        <v>0</v>
      </c>
      <c r="L95" s="66" t="str">
        <f>L91/L88*100</f>
        <v>0</v>
      </c>
      <c r="M95" s="62"/>
      <c r="N95" s="62"/>
      <c r="O95" s="62"/>
      <c r="P95" s="62"/>
      <c r="Q95" s="62">
        <v>0</v>
      </c>
      <c r="R95" s="62">
        <v>0</v>
      </c>
      <c r="S95" s="62">
        <v>0</v>
      </c>
      <c r="T95" s="62">
        <v>0</v>
      </c>
      <c r="U95" s="62">
        <v>46.9092</v>
      </c>
      <c r="V95" s="62">
        <v>1.4195</v>
      </c>
      <c r="W95" s="62">
        <v>0</v>
      </c>
      <c r="X95" s="62">
        <v>0</v>
      </c>
      <c r="Y95" s="62">
        <v>0</v>
      </c>
      <c r="Z95" s="62">
        <v>0</v>
      </c>
      <c r="AA95" s="62">
        <v>0</v>
      </c>
      <c r="AB95" s="62">
        <v>0</v>
      </c>
      <c r="AC95" s="56">
        <v>1857000</v>
      </c>
      <c r="AD95" s="63">
        <v>0</v>
      </c>
      <c r="AE95" s="63">
        <v>634</v>
      </c>
      <c r="AF95" s="63">
        <v>590</v>
      </c>
      <c r="AG95" s="63">
        <v>590</v>
      </c>
      <c r="AH95" s="63">
        <v>0</v>
      </c>
      <c r="AI95" s="63">
        <v>0</v>
      </c>
      <c r="AJ95" s="63">
        <v>0</v>
      </c>
      <c r="AK95" s="63">
        <v>0</v>
      </c>
      <c r="AL95" s="63">
        <v>0</v>
      </c>
      <c r="AM95" s="63">
        <v>0</v>
      </c>
      <c r="AN95" s="63">
        <v>0</v>
      </c>
      <c r="AO95" s="63">
        <v>0</v>
      </c>
      <c r="AP95" s="62">
        <f>Q95*AC95/1000000000</f>
        <v>0</v>
      </c>
      <c r="AQ95" s="62">
        <f>R95*AC95/1000000000</f>
        <v>0</v>
      </c>
      <c r="AR95" s="62">
        <f>S95*AC95/1000000000</f>
        <v>0</v>
      </c>
      <c r="AS95" s="62">
        <f>T95*AC95/1000000000</f>
        <v>0</v>
      </c>
      <c r="AT95" s="62">
        <f>U95*AC95/1000000000</f>
        <v>0.0871103844</v>
      </c>
      <c r="AU95" s="62">
        <f>V95*AC95/1000000000</f>
        <v>0.0026360115</v>
      </c>
      <c r="AV95" s="62">
        <f>W95*AC95/1000000000</f>
        <v>0</v>
      </c>
      <c r="AW95" s="62">
        <f>X95*AC95/1000000000</f>
        <v>0</v>
      </c>
      <c r="AX95" s="62">
        <f>Y95*AC95/1000000000</f>
        <v>0</v>
      </c>
      <c r="AY95" s="62">
        <f>Z95*AC95/1000000000</f>
        <v>0</v>
      </c>
      <c r="AZ95" s="62">
        <f>AA95*AC95/1000000000</f>
        <v>0</v>
      </c>
      <c r="BA95" s="62">
        <f>AB95*AC95/1000000000</f>
        <v>0</v>
      </c>
      <c r="BB95" s="56" t="str">
        <f>(AU95/AP95)^(1/5)*100</f>
        <v>0</v>
      </c>
      <c r="BC95" s="56">
        <f>(BA95/AU95)^(1/5)*100</f>
        <v>0</v>
      </c>
      <c r="BD95" s="62">
        <f>Q95*AC95*AD95/1000000000</f>
        <v>0</v>
      </c>
      <c r="BE95" s="62">
        <f>R95*AC95*AE95/1000000000</f>
        <v>0</v>
      </c>
      <c r="BF95" s="62">
        <f>S95*AC95*AF95/1000000000</f>
        <v>0</v>
      </c>
      <c r="BG95" s="62">
        <f>T95*AC95*AG95/1000000000</f>
        <v>0</v>
      </c>
      <c r="BH95" s="62">
        <f>U95*AC95*AH95/1000000000</f>
        <v>0</v>
      </c>
      <c r="BI95" s="62">
        <f>V95*AC95*AI95/1000000000</f>
        <v>0</v>
      </c>
      <c r="BJ95" s="62">
        <f>W95*AC95*AJ95/1000000000</f>
        <v>0</v>
      </c>
      <c r="BK95" s="62">
        <f>X95*AC95*AK95/1000000000</f>
        <v>0</v>
      </c>
      <c r="BL95" s="62">
        <f>Y95*AC95*AL95/1000000000</f>
        <v>0</v>
      </c>
      <c r="BM95" s="62">
        <f>Z95*AC95*AM95/1000000000</f>
        <v>0</v>
      </c>
      <c r="BN95" s="62">
        <f>AA95*AC95*AN95/1000000000</f>
        <v>0</v>
      </c>
      <c r="BO95" s="62">
        <f>AB95*AC95*AO95/1000000000</f>
        <v>0</v>
      </c>
      <c r="BP95" s="56" t="str">
        <f>(BI95/BD95)^(1/5)*100</f>
        <v>0</v>
      </c>
      <c r="BQ95" s="56" t="str">
        <f>(BO95/BI95)^(1/5)*100</f>
        <v>0</v>
      </c>
      <c r="BR95" s="56" t="str">
        <f>(J95/E95)^(1/5)*100</f>
        <v>0</v>
      </c>
      <c r="BS95" s="56" t="str">
        <f>(P95/J95)/(1/5)*100</f>
        <v>0</v>
      </c>
      <c r="BT95" s="56"/>
      <c r="BU95" s="56"/>
      <c r="BV95" s="56"/>
      <c r="BW95" s="56"/>
      <c r="BX95" s="62"/>
    </row>
    <row r="96" spans="1:80" s="46" customFormat="1">
      <c r="A96" s="60"/>
      <c r="B96" s="60" t="s">
        <v>145</v>
      </c>
      <c r="C96" s="61" t="s">
        <v>146</v>
      </c>
      <c r="D96" s="60" t="s">
        <v>34</v>
      </c>
      <c r="E96" s="62"/>
      <c r="F96" s="62"/>
      <c r="G96" s="62"/>
      <c r="H96" s="62"/>
      <c r="I96" s="56" t="str">
        <f>I92/I89*100</f>
        <v>0</v>
      </c>
      <c r="J96" s="56" t="str">
        <f>J92/J89*100</f>
        <v>0</v>
      </c>
      <c r="K96" s="56" t="str">
        <f>K92/K89*100</f>
        <v>0</v>
      </c>
      <c r="L96" s="66" t="str">
        <f>L92/L89*100</f>
        <v>0</v>
      </c>
      <c r="M96" s="62"/>
      <c r="N96" s="62"/>
      <c r="O96" s="62"/>
      <c r="P96" s="62"/>
      <c r="Q96" s="62">
        <v>0</v>
      </c>
      <c r="R96" s="62">
        <v>0</v>
      </c>
      <c r="S96" s="62">
        <v>0</v>
      </c>
      <c r="T96" s="62">
        <v>0</v>
      </c>
      <c r="U96" s="62">
        <v>46.9092</v>
      </c>
      <c r="V96" s="62">
        <v>1.4195</v>
      </c>
      <c r="W96" s="62">
        <v>0</v>
      </c>
      <c r="X96" s="62">
        <v>0</v>
      </c>
      <c r="Y96" s="62">
        <v>0</v>
      </c>
      <c r="Z96" s="62">
        <v>0</v>
      </c>
      <c r="AA96" s="62">
        <v>0</v>
      </c>
      <c r="AB96" s="62">
        <v>0</v>
      </c>
      <c r="AC96" s="56">
        <v>990000</v>
      </c>
      <c r="AD96" s="63">
        <v>0</v>
      </c>
      <c r="AE96" s="63">
        <v>1270</v>
      </c>
      <c r="AF96" s="63">
        <v>1700</v>
      </c>
      <c r="AG96" s="63">
        <v>1700</v>
      </c>
      <c r="AH96" s="63">
        <v>0</v>
      </c>
      <c r="AI96" s="63">
        <v>0</v>
      </c>
      <c r="AJ96" s="63">
        <v>0</v>
      </c>
      <c r="AK96" s="63">
        <v>0</v>
      </c>
      <c r="AL96" s="63">
        <v>0</v>
      </c>
      <c r="AM96" s="63">
        <v>0</v>
      </c>
      <c r="AN96" s="63">
        <v>0</v>
      </c>
      <c r="AO96" s="63">
        <v>0</v>
      </c>
      <c r="AP96" s="62">
        <f>Q96*AC96/1000000000</f>
        <v>0</v>
      </c>
      <c r="AQ96" s="62">
        <f>R96*AC96/1000000000</f>
        <v>0</v>
      </c>
      <c r="AR96" s="62">
        <f>S96*AC96/1000000000</f>
        <v>0</v>
      </c>
      <c r="AS96" s="62">
        <f>T96*AC96/1000000000</f>
        <v>0</v>
      </c>
      <c r="AT96" s="62">
        <f>U96*AC96/1000000000</f>
        <v>0.046440108</v>
      </c>
      <c r="AU96" s="62">
        <f>V96*AC96/1000000000</f>
        <v>0.001405305</v>
      </c>
      <c r="AV96" s="62">
        <f>W96*AC96/1000000000</f>
        <v>0</v>
      </c>
      <c r="AW96" s="62">
        <f>X96*AC96/1000000000</f>
        <v>0</v>
      </c>
      <c r="AX96" s="62">
        <f>Y96*AC96/1000000000</f>
        <v>0</v>
      </c>
      <c r="AY96" s="62">
        <f>Z96*AC96/1000000000</f>
        <v>0</v>
      </c>
      <c r="AZ96" s="62">
        <f>AA96*AC96/1000000000</f>
        <v>0</v>
      </c>
      <c r="BA96" s="62">
        <f>AB96*AC96/1000000000</f>
        <v>0</v>
      </c>
      <c r="BB96" s="56" t="str">
        <f>(AU96/AP96)^(1/5)*100</f>
        <v>0</v>
      </c>
      <c r="BC96" s="56">
        <f>(BA96/AU96)^(1/5)*100</f>
        <v>0</v>
      </c>
      <c r="BD96" s="62">
        <f>Q96*AC96*AD96/1000000000</f>
        <v>0</v>
      </c>
      <c r="BE96" s="62">
        <f>R96*AC96*AE96/1000000000</f>
        <v>0</v>
      </c>
      <c r="BF96" s="62">
        <f>S96*AC96*AF96/1000000000</f>
        <v>0</v>
      </c>
      <c r="BG96" s="62">
        <f>T96*AC96*AG96/1000000000</f>
        <v>0</v>
      </c>
      <c r="BH96" s="62">
        <f>U96*AC96*AH96/1000000000</f>
        <v>0</v>
      </c>
      <c r="BI96" s="62">
        <f>V96*AC96*AI96/1000000000</f>
        <v>0</v>
      </c>
      <c r="BJ96" s="62">
        <f>W96*AC96*AJ96/1000000000</f>
        <v>0</v>
      </c>
      <c r="BK96" s="62">
        <f>X96*AC96*AK96/1000000000</f>
        <v>0</v>
      </c>
      <c r="BL96" s="62">
        <f>Y96*AC96*AL96/1000000000</f>
        <v>0</v>
      </c>
      <c r="BM96" s="62">
        <f>Z96*AC96*AM96/1000000000</f>
        <v>0</v>
      </c>
      <c r="BN96" s="62">
        <f>AA96*AC96*AN96/1000000000</f>
        <v>0</v>
      </c>
      <c r="BO96" s="62">
        <f>AB96*AC96*AO96/1000000000</f>
        <v>0</v>
      </c>
      <c r="BP96" s="56" t="str">
        <f>(BI96/BD96)^(1/5)*100</f>
        <v>0</v>
      </c>
      <c r="BQ96" s="56" t="str">
        <f>(BO96/BI96)^(1/5)*100</f>
        <v>0</v>
      </c>
      <c r="BR96" s="56" t="str">
        <f>(J96/E96)^(1/5)*100</f>
        <v>0</v>
      </c>
      <c r="BS96" s="56" t="str">
        <f>(P96/J96)/(1/5)*100</f>
        <v>0</v>
      </c>
      <c r="BT96" s="56"/>
      <c r="BU96" s="56"/>
      <c r="BV96" s="56"/>
      <c r="BW96" s="56"/>
      <c r="BX96" s="62"/>
    </row>
    <row r="97" spans="1:80" s="46" customFormat="1">
      <c r="A97" s="60"/>
      <c r="B97" s="60" t="s">
        <v>147</v>
      </c>
      <c r="C97" s="61" t="s">
        <v>148</v>
      </c>
      <c r="D97" s="60" t="s">
        <v>34</v>
      </c>
      <c r="E97" s="62"/>
      <c r="F97" s="62"/>
      <c r="G97" s="62"/>
      <c r="H97" s="62"/>
      <c r="I97" s="56" t="str">
        <f>I93/I90*100</f>
        <v>0</v>
      </c>
      <c r="J97" s="56" t="str">
        <f>J93/J90*100</f>
        <v>0</v>
      </c>
      <c r="K97" s="56" t="str">
        <f>K93/K90*100</f>
        <v>0</v>
      </c>
      <c r="L97" s="66" t="str">
        <f>L93/L90*100</f>
        <v>0</v>
      </c>
      <c r="M97" s="62"/>
      <c r="N97" s="62"/>
      <c r="O97" s="62"/>
      <c r="P97" s="62"/>
      <c r="Q97" s="62">
        <v>0</v>
      </c>
      <c r="R97" s="62">
        <v>0</v>
      </c>
      <c r="S97" s="62">
        <v>0</v>
      </c>
      <c r="T97" s="62">
        <v>0</v>
      </c>
      <c r="U97" s="62">
        <v>46.9092</v>
      </c>
      <c r="V97" s="62">
        <v>1.4195</v>
      </c>
      <c r="W97" s="62">
        <v>0</v>
      </c>
      <c r="X97" s="62">
        <v>0</v>
      </c>
      <c r="Y97" s="62">
        <v>0</v>
      </c>
      <c r="Z97" s="62">
        <v>0</v>
      </c>
      <c r="AA97" s="62">
        <v>0</v>
      </c>
      <c r="AB97" s="62">
        <v>0</v>
      </c>
      <c r="AC97" s="56">
        <v>4684000</v>
      </c>
      <c r="AD97" s="63">
        <v>0</v>
      </c>
      <c r="AE97" s="63">
        <v>1050</v>
      </c>
      <c r="AF97" s="63">
        <v>1140</v>
      </c>
      <c r="AG97" s="63">
        <v>1140</v>
      </c>
      <c r="AH97" s="63">
        <v>0</v>
      </c>
      <c r="AI97" s="63">
        <v>0</v>
      </c>
      <c r="AJ97" s="63">
        <v>0</v>
      </c>
      <c r="AK97" s="63">
        <v>0</v>
      </c>
      <c r="AL97" s="63">
        <v>0</v>
      </c>
      <c r="AM97" s="63">
        <v>0</v>
      </c>
      <c r="AN97" s="63">
        <v>0</v>
      </c>
      <c r="AO97" s="63">
        <v>0</v>
      </c>
      <c r="AP97" s="62">
        <f>Q97*AC97/1000000000</f>
        <v>0</v>
      </c>
      <c r="AQ97" s="62">
        <f>R97*AC97/1000000000</f>
        <v>0</v>
      </c>
      <c r="AR97" s="62">
        <f>S97*AC97/1000000000</f>
        <v>0</v>
      </c>
      <c r="AS97" s="62">
        <f>T97*AC97/1000000000</f>
        <v>0</v>
      </c>
      <c r="AT97" s="62">
        <f>U97*AC97/1000000000</f>
        <v>0.2197226928</v>
      </c>
      <c r="AU97" s="62">
        <f>V97*AC97/1000000000</f>
        <v>0.006648938</v>
      </c>
      <c r="AV97" s="62">
        <f>W97*AC97/1000000000</f>
        <v>0</v>
      </c>
      <c r="AW97" s="62">
        <f>X97*AC97/1000000000</f>
        <v>0</v>
      </c>
      <c r="AX97" s="62">
        <f>Y97*AC97/1000000000</f>
        <v>0</v>
      </c>
      <c r="AY97" s="62">
        <f>Z97*AC97/1000000000</f>
        <v>0</v>
      </c>
      <c r="AZ97" s="62">
        <f>AA97*AC97/1000000000</f>
        <v>0</v>
      </c>
      <c r="BA97" s="62">
        <f>AB97*AC97/1000000000</f>
        <v>0</v>
      </c>
      <c r="BB97" s="56" t="str">
        <f>(AU97/AP97)^(1/5)*100</f>
        <v>0</v>
      </c>
      <c r="BC97" s="56">
        <f>(BA97/AU97)^(1/5)*100</f>
        <v>0</v>
      </c>
      <c r="BD97" s="62">
        <f>Q97*AC97*AD97/1000000000</f>
        <v>0</v>
      </c>
      <c r="BE97" s="62">
        <f>R97*AC97*AE97/1000000000</f>
        <v>0</v>
      </c>
      <c r="BF97" s="62">
        <f>S97*AC97*AF97/1000000000</f>
        <v>0</v>
      </c>
      <c r="BG97" s="62">
        <f>T97*AC97*AG97/1000000000</f>
        <v>0</v>
      </c>
      <c r="BH97" s="62">
        <f>U97*AC97*AH97/1000000000</f>
        <v>0</v>
      </c>
      <c r="BI97" s="62">
        <f>V97*AC97*AI97/1000000000</f>
        <v>0</v>
      </c>
      <c r="BJ97" s="62">
        <f>W97*AC97*AJ97/1000000000</f>
        <v>0</v>
      </c>
      <c r="BK97" s="62">
        <f>X97*AC97*AK97/1000000000</f>
        <v>0</v>
      </c>
      <c r="BL97" s="62">
        <f>Y97*AC97*AL97/1000000000</f>
        <v>0</v>
      </c>
      <c r="BM97" s="62">
        <f>Z97*AC97*AM97/1000000000</f>
        <v>0</v>
      </c>
      <c r="BN97" s="62">
        <f>AA97*AC97*AN97/1000000000</f>
        <v>0</v>
      </c>
      <c r="BO97" s="62">
        <f>AB97*AC97*AO97/1000000000</f>
        <v>0</v>
      </c>
      <c r="BP97" s="56" t="str">
        <f>(BI97/BD97)^(1/5)*100</f>
        <v>0</v>
      </c>
      <c r="BQ97" s="56" t="str">
        <f>(BO97/BI97)^(1/5)*100</f>
        <v>0</v>
      </c>
      <c r="BR97" s="56" t="str">
        <f>(J97/E97)^(1/5)*100</f>
        <v>0</v>
      </c>
      <c r="BS97" s="56" t="str">
        <f>(P97/J97)/(1/5)*100</f>
        <v>0</v>
      </c>
      <c r="BT97" s="56"/>
      <c r="BU97" s="56"/>
      <c r="BV97" s="56"/>
      <c r="BW97" s="56"/>
      <c r="BX97" s="62"/>
    </row>
    <row r="98" spans="1:80" s="46" customFormat="1">
      <c r="A98" s="60"/>
      <c r="B98" s="60" t="s">
        <v>149</v>
      </c>
      <c r="C98" s="61" t="s">
        <v>150</v>
      </c>
      <c r="D98" s="60" t="s">
        <v>34</v>
      </c>
      <c r="E98" s="62"/>
      <c r="F98" s="62"/>
      <c r="G98" s="62"/>
      <c r="H98" s="62"/>
      <c r="I98" s="56" t="str">
        <f>I94/I91*100</f>
        <v>0</v>
      </c>
      <c r="J98" s="56" t="str">
        <f>J94/J91*100</f>
        <v>0</v>
      </c>
      <c r="K98" s="56" t="str">
        <f>K94/K91*100</f>
        <v>0</v>
      </c>
      <c r="L98" s="66" t="str">
        <f>L94/L91*100</f>
        <v>0</v>
      </c>
      <c r="M98" s="62"/>
      <c r="N98" s="62"/>
      <c r="O98" s="62"/>
      <c r="P98" s="62"/>
      <c r="Q98" s="62">
        <v>0</v>
      </c>
      <c r="R98" s="62">
        <v>0</v>
      </c>
      <c r="S98" s="62">
        <v>0</v>
      </c>
      <c r="T98" s="62">
        <v>0</v>
      </c>
      <c r="U98" s="62">
        <v>46.9092</v>
      </c>
      <c r="V98" s="62">
        <v>1.4195</v>
      </c>
      <c r="W98" s="62">
        <v>0</v>
      </c>
      <c r="X98" s="62">
        <v>0</v>
      </c>
      <c r="Y98" s="62">
        <v>0</v>
      </c>
      <c r="Z98" s="62">
        <v>0</v>
      </c>
      <c r="AA98" s="62">
        <v>0</v>
      </c>
      <c r="AB98" s="62">
        <v>0</v>
      </c>
      <c r="AC98" s="56">
        <v>902000</v>
      </c>
      <c r="AD98" s="63">
        <v>0</v>
      </c>
      <c r="AE98" s="63">
        <v>280</v>
      </c>
      <c r="AF98" s="63">
        <v>280</v>
      </c>
      <c r="AG98" s="63">
        <v>280</v>
      </c>
      <c r="AH98" s="63">
        <v>0</v>
      </c>
      <c r="AI98" s="63">
        <v>0</v>
      </c>
      <c r="AJ98" s="63">
        <v>0</v>
      </c>
      <c r="AK98" s="63">
        <v>0</v>
      </c>
      <c r="AL98" s="63">
        <v>0</v>
      </c>
      <c r="AM98" s="63">
        <v>0</v>
      </c>
      <c r="AN98" s="63">
        <v>0</v>
      </c>
      <c r="AO98" s="63">
        <v>0</v>
      </c>
      <c r="AP98" s="62">
        <f>Q98*AC98/1000000000</f>
        <v>0</v>
      </c>
      <c r="AQ98" s="62">
        <f>R98*AC98/1000000000</f>
        <v>0</v>
      </c>
      <c r="AR98" s="62">
        <f>S98*AC98/1000000000</f>
        <v>0</v>
      </c>
      <c r="AS98" s="62">
        <f>T98*AC98/1000000000</f>
        <v>0</v>
      </c>
      <c r="AT98" s="62">
        <f>U98*AC98/1000000000</f>
        <v>0.0423120984</v>
      </c>
      <c r="AU98" s="62">
        <f>V98*AC98/1000000000</f>
        <v>0.001280389</v>
      </c>
      <c r="AV98" s="62">
        <f>W98*AC98/1000000000</f>
        <v>0</v>
      </c>
      <c r="AW98" s="62">
        <f>X98*AC98/1000000000</f>
        <v>0</v>
      </c>
      <c r="AX98" s="62">
        <f>Y98*AC98/1000000000</f>
        <v>0</v>
      </c>
      <c r="AY98" s="62">
        <f>Z98*AC98/1000000000</f>
        <v>0</v>
      </c>
      <c r="AZ98" s="62">
        <f>AA98*AC98/1000000000</f>
        <v>0</v>
      </c>
      <c r="BA98" s="62">
        <f>AB98*AC98/1000000000</f>
        <v>0</v>
      </c>
      <c r="BB98" s="56" t="str">
        <f>(AU98/AP98)^(1/5)*100</f>
        <v>0</v>
      </c>
      <c r="BC98" s="56">
        <f>(BA98/AU98)^(1/5)*100</f>
        <v>0</v>
      </c>
      <c r="BD98" s="62">
        <f>Q98*AC98*AD98/1000000000</f>
        <v>0</v>
      </c>
      <c r="BE98" s="62">
        <f>R98*AC98*AE98/1000000000</f>
        <v>0</v>
      </c>
      <c r="BF98" s="62">
        <f>S98*AC98*AF98/1000000000</f>
        <v>0</v>
      </c>
      <c r="BG98" s="62">
        <f>T98*AC98*AG98/1000000000</f>
        <v>0</v>
      </c>
      <c r="BH98" s="62">
        <f>U98*AC98*AH98/1000000000</f>
        <v>0</v>
      </c>
      <c r="BI98" s="62">
        <f>V98*AC98*AI98/1000000000</f>
        <v>0</v>
      </c>
      <c r="BJ98" s="62">
        <f>W98*AC98*AJ98/1000000000</f>
        <v>0</v>
      </c>
      <c r="BK98" s="62">
        <f>X98*AC98*AK98/1000000000</f>
        <v>0</v>
      </c>
      <c r="BL98" s="62">
        <f>Y98*AC98*AL98/1000000000</f>
        <v>0</v>
      </c>
      <c r="BM98" s="62">
        <f>Z98*AC98*AM98/1000000000</f>
        <v>0</v>
      </c>
      <c r="BN98" s="62">
        <f>AA98*AC98*AN98/1000000000</f>
        <v>0</v>
      </c>
      <c r="BO98" s="62">
        <f>AB98*AC98*AO98/1000000000</f>
        <v>0</v>
      </c>
      <c r="BP98" s="56" t="str">
        <f>(BI98/BD98)^(1/5)*100</f>
        <v>0</v>
      </c>
      <c r="BQ98" s="56" t="str">
        <f>(BO98/BI98)^(1/5)*100</f>
        <v>0</v>
      </c>
      <c r="BR98" s="56" t="str">
        <f>(J98/E98)^(1/5)*100</f>
        <v>0</v>
      </c>
      <c r="BS98" s="56" t="str">
        <f>(P98/J98)/(1/5)*100</f>
        <v>0</v>
      </c>
      <c r="BT98" s="56"/>
      <c r="BU98" s="56"/>
      <c r="BV98" s="56"/>
      <c r="BW98" s="56"/>
      <c r="BX98" s="62"/>
    </row>
    <row r="99" spans="1:80" s="46" customFormat="1">
      <c r="A99" s="60"/>
      <c r="B99" s="60" t="s">
        <v>151</v>
      </c>
      <c r="C99" s="61" t="s">
        <v>152</v>
      </c>
      <c r="D99" s="60" t="s">
        <v>34</v>
      </c>
      <c r="E99" s="62"/>
      <c r="F99" s="62"/>
      <c r="G99" s="62"/>
      <c r="H99" s="62"/>
      <c r="I99" s="56" t="str">
        <f>I95/I92*100</f>
        <v>0</v>
      </c>
      <c r="J99" s="56" t="str">
        <f>J95/J92*100</f>
        <v>0</v>
      </c>
      <c r="K99" s="56" t="str">
        <f>K95/K92*100</f>
        <v>0</v>
      </c>
      <c r="L99" s="66" t="str">
        <f>L95/L92*100</f>
        <v>0</v>
      </c>
      <c r="M99" s="62"/>
      <c r="N99" s="62"/>
      <c r="O99" s="62"/>
      <c r="P99" s="62"/>
      <c r="Q99" s="62">
        <v>0</v>
      </c>
      <c r="R99" s="62">
        <v>0</v>
      </c>
      <c r="S99" s="62">
        <v>0</v>
      </c>
      <c r="T99" s="62">
        <v>0</v>
      </c>
      <c r="U99" s="62">
        <v>46.9092</v>
      </c>
      <c r="V99" s="62">
        <v>1.4195</v>
      </c>
      <c r="W99" s="62">
        <v>0</v>
      </c>
      <c r="X99" s="62">
        <v>0</v>
      </c>
      <c r="Y99" s="62">
        <v>0</v>
      </c>
      <c r="Z99" s="62">
        <v>0</v>
      </c>
      <c r="AA99" s="62">
        <v>0</v>
      </c>
      <c r="AB99" s="62">
        <v>0</v>
      </c>
      <c r="AC99" s="56">
        <v>920000</v>
      </c>
      <c r="AD99" s="63">
        <v>0</v>
      </c>
      <c r="AE99" s="63">
        <v>0</v>
      </c>
      <c r="AF99" s="63">
        <v>0</v>
      </c>
      <c r="AG99" s="63">
        <v>0</v>
      </c>
      <c r="AH99" s="63">
        <v>0</v>
      </c>
      <c r="AI99" s="63">
        <v>0</v>
      </c>
      <c r="AJ99" s="63">
        <v>0</v>
      </c>
      <c r="AK99" s="63">
        <v>0</v>
      </c>
      <c r="AL99" s="63">
        <v>0</v>
      </c>
      <c r="AM99" s="63">
        <v>0</v>
      </c>
      <c r="AN99" s="63">
        <v>0</v>
      </c>
      <c r="AO99" s="63">
        <v>0</v>
      </c>
      <c r="AP99" s="62">
        <f>Q99*AC99/1000000000</f>
        <v>0</v>
      </c>
      <c r="AQ99" s="62">
        <f>R99*AC99/1000000000</f>
        <v>0</v>
      </c>
      <c r="AR99" s="62">
        <f>S99*AC99/1000000000</f>
        <v>0</v>
      </c>
      <c r="AS99" s="62">
        <f>T99*AC99/1000000000</f>
        <v>0</v>
      </c>
      <c r="AT99" s="62">
        <f>U99*AC99/1000000000</f>
        <v>0.043156464</v>
      </c>
      <c r="AU99" s="62">
        <f>V99*AC99/1000000000</f>
        <v>0.00130594</v>
      </c>
      <c r="AV99" s="62">
        <f>W99*AC99/1000000000</f>
        <v>0</v>
      </c>
      <c r="AW99" s="62">
        <f>X99*AC99/1000000000</f>
        <v>0</v>
      </c>
      <c r="AX99" s="62">
        <f>Y99*AC99/1000000000</f>
        <v>0</v>
      </c>
      <c r="AY99" s="62">
        <f>Z99*AC99/1000000000</f>
        <v>0</v>
      </c>
      <c r="AZ99" s="62">
        <f>AA99*AC99/1000000000</f>
        <v>0</v>
      </c>
      <c r="BA99" s="62">
        <f>AB99*AC99/1000000000</f>
        <v>0</v>
      </c>
      <c r="BB99" s="56" t="str">
        <f>(AU99/AP99)^(1/5)*100</f>
        <v>0</v>
      </c>
      <c r="BC99" s="56">
        <f>(BA99/AU99)^(1/5)*100</f>
        <v>0</v>
      </c>
      <c r="BD99" s="62">
        <f>Q99*AC99*AD99/1000000000</f>
        <v>0</v>
      </c>
      <c r="BE99" s="62">
        <f>R99*AC99*AE99/1000000000</f>
        <v>0</v>
      </c>
      <c r="BF99" s="62">
        <f>S99*AC99*AF99/1000000000</f>
        <v>0</v>
      </c>
      <c r="BG99" s="62">
        <f>T99*AC99*AG99/1000000000</f>
        <v>0</v>
      </c>
      <c r="BH99" s="62">
        <f>U99*AC99*AH99/1000000000</f>
        <v>0</v>
      </c>
      <c r="BI99" s="62">
        <f>V99*AC99*AI99/1000000000</f>
        <v>0</v>
      </c>
      <c r="BJ99" s="62">
        <f>W99*AC99*AJ99/1000000000</f>
        <v>0</v>
      </c>
      <c r="BK99" s="62">
        <f>X99*AC99*AK99/1000000000</f>
        <v>0</v>
      </c>
      <c r="BL99" s="62">
        <f>Y99*AC99*AL99/1000000000</f>
        <v>0</v>
      </c>
      <c r="BM99" s="62">
        <f>Z99*AC99*AM99/1000000000</f>
        <v>0</v>
      </c>
      <c r="BN99" s="62">
        <f>AA99*AC99*AN99/1000000000</f>
        <v>0</v>
      </c>
      <c r="BO99" s="62">
        <f>AB99*AC99*AO99/1000000000</f>
        <v>0</v>
      </c>
      <c r="BP99" s="56" t="str">
        <f>(BI99/BD99)^(1/5)*100</f>
        <v>0</v>
      </c>
      <c r="BQ99" s="56" t="str">
        <f>(BO99/BI99)^(1/5)*100</f>
        <v>0</v>
      </c>
      <c r="BR99" s="56" t="str">
        <f>(J99/E99)^(1/5)*100</f>
        <v>0</v>
      </c>
      <c r="BS99" s="56" t="str">
        <f>(P99/J99)/(1/5)*100</f>
        <v>0</v>
      </c>
      <c r="BT99" s="56"/>
      <c r="BU99" s="56"/>
      <c r="BV99" s="56"/>
      <c r="BW99" s="56"/>
      <c r="BX99" s="62"/>
    </row>
    <row r="100" spans="1:80" s="46" customFormat="1">
      <c r="A100" s="60"/>
      <c r="B100" s="60" t="s">
        <v>153</v>
      </c>
      <c r="C100" s="61" t="s">
        <v>154</v>
      </c>
      <c r="D100" s="60" t="s">
        <v>34</v>
      </c>
      <c r="E100" s="62"/>
      <c r="F100" s="62"/>
      <c r="G100" s="62"/>
      <c r="H100" s="62"/>
      <c r="I100" s="56" t="str">
        <f>I96/I93*100</f>
        <v>0</v>
      </c>
      <c r="J100" s="56" t="str">
        <f>J96/J93*100</f>
        <v>0</v>
      </c>
      <c r="K100" s="56" t="str">
        <f>K96/K93*100</f>
        <v>0</v>
      </c>
      <c r="L100" s="66" t="str">
        <f>L96/L93*100</f>
        <v>0</v>
      </c>
      <c r="M100" s="62"/>
      <c r="N100" s="62"/>
      <c r="O100" s="62"/>
      <c r="P100" s="62"/>
      <c r="Q100" s="62">
        <v>0</v>
      </c>
      <c r="R100" s="62">
        <v>0</v>
      </c>
      <c r="S100" s="62">
        <v>0</v>
      </c>
      <c r="T100" s="62">
        <v>0</v>
      </c>
      <c r="U100" s="62">
        <v>46.9092</v>
      </c>
      <c r="V100" s="62">
        <v>1.4195</v>
      </c>
      <c r="W100" s="62">
        <v>0</v>
      </c>
      <c r="X100" s="62">
        <v>0</v>
      </c>
      <c r="Y100" s="62">
        <v>0</v>
      </c>
      <c r="Z100" s="62">
        <v>0</v>
      </c>
      <c r="AA100" s="62">
        <v>0</v>
      </c>
      <c r="AB100" s="62">
        <v>0</v>
      </c>
      <c r="AC100" s="56">
        <v>2897000</v>
      </c>
      <c r="AD100" s="63">
        <v>0</v>
      </c>
      <c r="AE100" s="63">
        <v>78</v>
      </c>
      <c r="AF100" s="63">
        <v>84</v>
      </c>
      <c r="AG100" s="63">
        <v>84</v>
      </c>
      <c r="AH100" s="63">
        <v>0</v>
      </c>
      <c r="AI100" s="63">
        <v>0</v>
      </c>
      <c r="AJ100" s="63">
        <v>0</v>
      </c>
      <c r="AK100" s="63">
        <v>0</v>
      </c>
      <c r="AL100" s="63">
        <v>0</v>
      </c>
      <c r="AM100" s="63">
        <v>0</v>
      </c>
      <c r="AN100" s="63">
        <v>0</v>
      </c>
      <c r="AO100" s="63">
        <v>0</v>
      </c>
      <c r="AP100" s="62">
        <f>Q100*AC100/1000000000</f>
        <v>0</v>
      </c>
      <c r="AQ100" s="62">
        <f>R100*AC100/1000000000</f>
        <v>0</v>
      </c>
      <c r="AR100" s="62">
        <f>S100*AC100/1000000000</f>
        <v>0</v>
      </c>
      <c r="AS100" s="62">
        <f>T100*AC100/1000000000</f>
        <v>0</v>
      </c>
      <c r="AT100" s="62">
        <f>U100*AC100/1000000000</f>
        <v>0.1358959524</v>
      </c>
      <c r="AU100" s="62">
        <f>V100*AC100/1000000000</f>
        <v>0.0041122915</v>
      </c>
      <c r="AV100" s="62">
        <f>W100*AC100/1000000000</f>
        <v>0</v>
      </c>
      <c r="AW100" s="62">
        <f>X100*AC100/1000000000</f>
        <v>0</v>
      </c>
      <c r="AX100" s="62">
        <f>Y100*AC100/1000000000</f>
        <v>0</v>
      </c>
      <c r="AY100" s="62">
        <f>Z100*AC100/1000000000</f>
        <v>0</v>
      </c>
      <c r="AZ100" s="62">
        <f>AA100*AC100/1000000000</f>
        <v>0</v>
      </c>
      <c r="BA100" s="62">
        <f>AB100*AC100/1000000000</f>
        <v>0</v>
      </c>
      <c r="BB100" s="56" t="str">
        <f>(AU100/AP100)^(1/5)*100</f>
        <v>0</v>
      </c>
      <c r="BC100" s="56">
        <f>(BA100/AU100)^(1/5)*100</f>
        <v>0</v>
      </c>
      <c r="BD100" s="62">
        <f>Q100*AC100*AD100/1000000000</f>
        <v>0</v>
      </c>
      <c r="BE100" s="62">
        <f>R100*AC100*AE100/1000000000</f>
        <v>0</v>
      </c>
      <c r="BF100" s="62">
        <f>S100*AC100*AF100/1000000000</f>
        <v>0</v>
      </c>
      <c r="BG100" s="62">
        <f>T100*AC100*AG100/1000000000</f>
        <v>0</v>
      </c>
      <c r="BH100" s="62">
        <f>U100*AC100*AH100/1000000000</f>
        <v>0</v>
      </c>
      <c r="BI100" s="62">
        <f>V100*AC100*AI100/1000000000</f>
        <v>0</v>
      </c>
      <c r="BJ100" s="62">
        <f>W100*AC100*AJ100/1000000000</f>
        <v>0</v>
      </c>
      <c r="BK100" s="62">
        <f>X100*AC100*AK100/1000000000</f>
        <v>0</v>
      </c>
      <c r="BL100" s="62">
        <f>Y100*AC100*AL100/1000000000</f>
        <v>0</v>
      </c>
      <c r="BM100" s="62">
        <f>Z100*AC100*AM100/1000000000</f>
        <v>0</v>
      </c>
      <c r="BN100" s="62">
        <f>AA100*AC100*AN100/1000000000</f>
        <v>0</v>
      </c>
      <c r="BO100" s="62">
        <f>AB100*AC100*AO100/1000000000</f>
        <v>0</v>
      </c>
      <c r="BP100" s="56" t="str">
        <f>(BI100/BD100)^(1/5)*100</f>
        <v>0</v>
      </c>
      <c r="BQ100" s="56" t="str">
        <f>(BO100/BI100)^(1/5)*100</f>
        <v>0</v>
      </c>
      <c r="BR100" s="56" t="str">
        <f>(J100/E100)^(1/5)*100</f>
        <v>0</v>
      </c>
      <c r="BS100" s="56" t="str">
        <f>(P100/J100)/(1/5)*100</f>
        <v>0</v>
      </c>
      <c r="BT100" s="56"/>
      <c r="BU100" s="56"/>
      <c r="BV100" s="56"/>
      <c r="BW100" s="56"/>
      <c r="BX100" s="62"/>
    </row>
    <row r="101" spans="1:80" s="43" customFormat="1">
      <c r="A101" s="58">
        <v>2</v>
      </c>
      <c r="B101" s="58" t="s">
        <v>155</v>
      </c>
      <c r="C101" s="59" t="s">
        <v>156</v>
      </c>
      <c r="D101" s="58" t="s">
        <v>157</v>
      </c>
      <c r="E101" s="56"/>
      <c r="F101" s="56"/>
      <c r="G101" s="56"/>
      <c r="H101" s="56"/>
      <c r="I101" s="56" t="str">
        <f>I97/I94*100</f>
        <v>0</v>
      </c>
      <c r="J101" s="56" t="str">
        <f>J97/J94*100</f>
        <v>0</v>
      </c>
      <c r="K101" s="56" t="str">
        <f>K97/K94*100</f>
        <v>0</v>
      </c>
      <c r="L101" s="66" t="str">
        <f>L97/L94*100</f>
        <v>0</v>
      </c>
      <c r="M101" s="56"/>
      <c r="N101" s="56"/>
      <c r="O101" s="56"/>
      <c r="P101" s="56"/>
      <c r="Q101" s="62">
        <v>0</v>
      </c>
      <c r="R101" s="62">
        <v>0</v>
      </c>
      <c r="S101" s="56">
        <v>0</v>
      </c>
      <c r="T101" s="56">
        <v>0</v>
      </c>
      <c r="U101" s="56">
        <v>7.8892</v>
      </c>
      <c r="V101" s="56">
        <v>7.9394</v>
      </c>
      <c r="W101" s="56">
        <v>0</v>
      </c>
      <c r="X101" s="56">
        <v>0</v>
      </c>
      <c r="Y101" s="56">
        <v>0</v>
      </c>
      <c r="Z101" s="56">
        <v>0</v>
      </c>
      <c r="AA101" s="56">
        <v>0</v>
      </c>
      <c r="AB101" s="56">
        <v>0</v>
      </c>
      <c r="AC101" s="56">
        <v>53001910</v>
      </c>
      <c r="AD101" s="63">
        <v>0</v>
      </c>
      <c r="AE101" s="63">
        <v>1371</v>
      </c>
      <c r="AF101" s="63">
        <v>1518</v>
      </c>
      <c r="AG101" s="63">
        <v>1572</v>
      </c>
      <c r="AH101" s="63">
        <v>0</v>
      </c>
      <c r="AI101" s="63">
        <v>0</v>
      </c>
      <c r="AJ101" s="63">
        <v>0</v>
      </c>
      <c r="AK101" s="63">
        <v>0</v>
      </c>
      <c r="AL101" s="63">
        <v>0</v>
      </c>
      <c r="AM101" s="63">
        <v>0</v>
      </c>
      <c r="AN101" s="63">
        <v>0</v>
      </c>
      <c r="AO101" s="63">
        <v>0</v>
      </c>
      <c r="AP101" s="56"/>
      <c r="AQ101" s="56"/>
      <c r="AR101" s="56"/>
      <c r="AS101" s="56"/>
      <c r="AT101" s="56"/>
      <c r="AU101" s="56"/>
      <c r="AV101" s="62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62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</row>
    <row r="102" spans="1:80" s="46" customFormat="1">
      <c r="A102" s="60"/>
      <c r="B102" s="60" t="s">
        <v>158</v>
      </c>
      <c r="C102" s="61" t="s">
        <v>159</v>
      </c>
      <c r="D102" s="60" t="s">
        <v>157</v>
      </c>
      <c r="E102" s="62"/>
      <c r="F102" s="62"/>
      <c r="G102" s="62"/>
      <c r="H102" s="62"/>
      <c r="I102" s="56" t="str">
        <f>I98/I95*100</f>
        <v>0</v>
      </c>
      <c r="J102" s="56" t="str">
        <f>J98/J95*100</f>
        <v>0</v>
      </c>
      <c r="K102" s="56" t="str">
        <f>K98/K95*100</f>
        <v>0</v>
      </c>
      <c r="L102" s="66" t="str">
        <f>L98/L95*100</f>
        <v>0</v>
      </c>
      <c r="M102" s="62"/>
      <c r="N102" s="62"/>
      <c r="O102" s="62"/>
      <c r="P102" s="62"/>
      <c r="Q102" s="62">
        <v>0</v>
      </c>
      <c r="R102" s="62">
        <v>0</v>
      </c>
      <c r="S102" s="62">
        <v>0</v>
      </c>
      <c r="T102" s="62">
        <v>0</v>
      </c>
      <c r="U102" s="62">
        <v>47.2224</v>
      </c>
      <c r="V102" s="62">
        <v>1.7324</v>
      </c>
      <c r="W102" s="62">
        <v>0</v>
      </c>
      <c r="X102" s="62">
        <v>0</v>
      </c>
      <c r="Y102" s="62">
        <v>0</v>
      </c>
      <c r="Z102" s="62">
        <v>0</v>
      </c>
      <c r="AA102" s="62">
        <v>0</v>
      </c>
      <c r="AB102" s="62">
        <v>0</v>
      </c>
      <c r="AC102" s="56">
        <v>1373970</v>
      </c>
      <c r="AD102" s="63">
        <v>0</v>
      </c>
      <c r="AE102" s="63">
        <v>1260</v>
      </c>
      <c r="AF102" s="63">
        <v>1400</v>
      </c>
      <c r="AG102" s="63">
        <v>1450</v>
      </c>
      <c r="AH102" s="63">
        <v>0</v>
      </c>
      <c r="AI102" s="63">
        <v>0</v>
      </c>
      <c r="AJ102" s="63">
        <v>0</v>
      </c>
      <c r="AK102" s="63">
        <v>0</v>
      </c>
      <c r="AL102" s="63">
        <v>0</v>
      </c>
      <c r="AM102" s="63">
        <v>0</v>
      </c>
      <c r="AN102" s="63">
        <v>0</v>
      </c>
      <c r="AO102" s="63">
        <v>0</v>
      </c>
      <c r="AP102" s="62">
        <f>Q102*AC102/1000000000</f>
        <v>0</v>
      </c>
      <c r="AQ102" s="62">
        <f>R102*AC102/1000000000</f>
        <v>0</v>
      </c>
      <c r="AR102" s="62">
        <f>S102*AC102/1000000000</f>
        <v>0</v>
      </c>
      <c r="AS102" s="62">
        <f>T102*AC102/1000000000</f>
        <v>0</v>
      </c>
      <c r="AT102" s="62">
        <f>U102*AC102/1000000000</f>
        <v>0.064882160928</v>
      </c>
      <c r="AU102" s="62">
        <f>V102*AC102/1000000000</f>
        <v>0.002380265628</v>
      </c>
      <c r="AV102" s="62">
        <f>W102*AC102/1000000000</f>
        <v>0</v>
      </c>
      <c r="AW102" s="62">
        <f>X102*AC102/1000000000</f>
        <v>0</v>
      </c>
      <c r="AX102" s="62">
        <f>Y102*AC102/1000000000</f>
        <v>0</v>
      </c>
      <c r="AY102" s="62">
        <f>Z102*AC102/1000000000</f>
        <v>0</v>
      </c>
      <c r="AZ102" s="62">
        <f>AA102*AC102/1000000000</f>
        <v>0</v>
      </c>
      <c r="BA102" s="62">
        <f>AB102*AC102/1000000000</f>
        <v>0</v>
      </c>
      <c r="BB102" s="56" t="str">
        <f>(AU102/AP102)^(1/5)*100</f>
        <v>0</v>
      </c>
      <c r="BC102" s="56">
        <f>(BA102/AU102)^(1/5)*100</f>
        <v>0</v>
      </c>
      <c r="BD102" s="62">
        <f>Q102*AC102*AD102/1000000000</f>
        <v>0</v>
      </c>
      <c r="BE102" s="62">
        <f>R102*AC102*AE102/1000000000</f>
        <v>0</v>
      </c>
      <c r="BF102" s="62">
        <f>S102*AC102*AF102/1000000000</f>
        <v>0</v>
      </c>
      <c r="BG102" s="62">
        <f>T102*AC102*AG102/1000000000</f>
        <v>0</v>
      </c>
      <c r="BH102" s="62">
        <f>U102*AC102*AH102/1000000000</f>
        <v>0</v>
      </c>
      <c r="BI102" s="62">
        <f>V102*AC102*AI102/1000000000</f>
        <v>0</v>
      </c>
      <c r="BJ102" s="62">
        <f>W102*AC102*AJ102/1000000000</f>
        <v>0</v>
      </c>
      <c r="BK102" s="62">
        <f>X102*AC102*AK102/1000000000</f>
        <v>0</v>
      </c>
      <c r="BL102" s="62">
        <f>Y102*AC102*AL102/1000000000</f>
        <v>0</v>
      </c>
      <c r="BM102" s="62">
        <f>Z102*AC102*AM102/1000000000</f>
        <v>0</v>
      </c>
      <c r="BN102" s="62">
        <f>AA102*AC102*AN102/1000000000</f>
        <v>0</v>
      </c>
      <c r="BO102" s="62">
        <f>AB102*AC102*AO102/1000000000</f>
        <v>0</v>
      </c>
      <c r="BP102" s="56" t="str">
        <f>(BI102/BD102)^(1/5)*100</f>
        <v>0</v>
      </c>
      <c r="BQ102" s="56" t="str">
        <f>(BO102/BI102)^(1/5)*100</f>
        <v>0</v>
      </c>
      <c r="BR102" s="56" t="str">
        <f>(J102/E102)^(1/5)*100</f>
        <v>0</v>
      </c>
      <c r="BS102" s="56" t="str">
        <f>(P102/J102)/(1/5)*100</f>
        <v>0</v>
      </c>
      <c r="BT102" s="56"/>
      <c r="BU102" s="56"/>
      <c r="BV102" s="56"/>
      <c r="BW102" s="56"/>
      <c r="BX102" s="62"/>
    </row>
    <row r="103" spans="1:80" s="46" customFormat="1">
      <c r="A103" s="60"/>
      <c r="B103" s="60" t="s">
        <v>160</v>
      </c>
      <c r="C103" s="61" t="s">
        <v>161</v>
      </c>
      <c r="D103" s="60" t="s">
        <v>157</v>
      </c>
      <c r="E103" s="62"/>
      <c r="F103" s="62"/>
      <c r="G103" s="62"/>
      <c r="H103" s="62"/>
      <c r="I103" s="56" t="str">
        <f>I99/I96*100</f>
        <v>0</v>
      </c>
      <c r="J103" s="56" t="str">
        <f>J99/J96*100</f>
        <v>0</v>
      </c>
      <c r="K103" s="56" t="str">
        <f>K99/K96*100</f>
        <v>0</v>
      </c>
      <c r="L103" s="66" t="str">
        <f>L99/L96*100</f>
        <v>0</v>
      </c>
      <c r="M103" s="62"/>
      <c r="N103" s="62"/>
      <c r="O103" s="62"/>
      <c r="P103" s="62"/>
      <c r="Q103" s="62">
        <v>0</v>
      </c>
      <c r="R103" s="62">
        <v>0</v>
      </c>
      <c r="S103" s="62">
        <v>0</v>
      </c>
      <c r="T103" s="62">
        <v>0</v>
      </c>
      <c r="U103" s="62">
        <v>47.2224</v>
      </c>
      <c r="V103" s="62">
        <v>1.7324</v>
      </c>
      <c r="W103" s="62">
        <v>0</v>
      </c>
      <c r="X103" s="62">
        <v>0</v>
      </c>
      <c r="Y103" s="62">
        <v>0</v>
      </c>
      <c r="Z103" s="62">
        <v>0</v>
      </c>
      <c r="AA103" s="62">
        <v>0</v>
      </c>
      <c r="AB103" s="62">
        <v>0</v>
      </c>
      <c r="AC103" s="56">
        <v>8743440</v>
      </c>
      <c r="AD103" s="63">
        <v>0</v>
      </c>
      <c r="AE103" s="63">
        <v>55</v>
      </c>
      <c r="AF103" s="63">
        <v>61</v>
      </c>
      <c r="AG103" s="63">
        <v>62</v>
      </c>
      <c r="AH103" s="63">
        <v>0</v>
      </c>
      <c r="AI103" s="63">
        <v>0</v>
      </c>
      <c r="AJ103" s="63">
        <v>0</v>
      </c>
      <c r="AK103" s="63">
        <v>0</v>
      </c>
      <c r="AL103" s="63">
        <v>0</v>
      </c>
      <c r="AM103" s="63">
        <v>0</v>
      </c>
      <c r="AN103" s="63">
        <v>0</v>
      </c>
      <c r="AO103" s="63">
        <v>0</v>
      </c>
      <c r="AP103" s="62">
        <f>Q103*AC103/1000000000</f>
        <v>0</v>
      </c>
      <c r="AQ103" s="62">
        <f>R103*AC103/1000000000</f>
        <v>0</v>
      </c>
      <c r="AR103" s="62">
        <f>S103*AC103/1000000000</f>
        <v>0</v>
      </c>
      <c r="AS103" s="62">
        <f>T103*AC103/1000000000</f>
        <v>0</v>
      </c>
      <c r="AT103" s="62">
        <f>U103*AC103/1000000000</f>
        <v>0.412886221056</v>
      </c>
      <c r="AU103" s="62">
        <f>V103*AC103/1000000000</f>
        <v>0.015147135456</v>
      </c>
      <c r="AV103" s="62">
        <f>W103*AC103/1000000000</f>
        <v>0</v>
      </c>
      <c r="AW103" s="62">
        <f>X103*AC103/1000000000</f>
        <v>0</v>
      </c>
      <c r="AX103" s="62">
        <f>Y103*AC103/1000000000</f>
        <v>0</v>
      </c>
      <c r="AY103" s="62">
        <f>Z103*AC103/1000000000</f>
        <v>0</v>
      </c>
      <c r="AZ103" s="62">
        <f>AA103*AC103/1000000000</f>
        <v>0</v>
      </c>
      <c r="BA103" s="62">
        <f>AB103*AC103/1000000000</f>
        <v>0</v>
      </c>
      <c r="BB103" s="56" t="str">
        <f>(AU103/AP103)^(1/5)*100</f>
        <v>0</v>
      </c>
      <c r="BC103" s="56">
        <f>(BA103/AU103)^(1/5)*100</f>
        <v>0</v>
      </c>
      <c r="BD103" s="62">
        <f>Q103*AC103*AD103/1000000000</f>
        <v>0</v>
      </c>
      <c r="BE103" s="62">
        <f>R103*AC103*AE103/1000000000</f>
        <v>0</v>
      </c>
      <c r="BF103" s="62">
        <f>S103*AC103*AF103/1000000000</f>
        <v>0</v>
      </c>
      <c r="BG103" s="62">
        <f>T103*AC103*AG103/1000000000</f>
        <v>0</v>
      </c>
      <c r="BH103" s="62">
        <f>U103*AC103*AH103/1000000000</f>
        <v>0</v>
      </c>
      <c r="BI103" s="62">
        <f>V103*AC103*AI103/1000000000</f>
        <v>0</v>
      </c>
      <c r="BJ103" s="62">
        <f>W103*AC103*AJ103/1000000000</f>
        <v>0</v>
      </c>
      <c r="BK103" s="62">
        <f>X103*AC103*AK103/1000000000</f>
        <v>0</v>
      </c>
      <c r="BL103" s="62">
        <f>Y103*AC103*AL103/1000000000</f>
        <v>0</v>
      </c>
      <c r="BM103" s="62">
        <f>Z103*AC103*AM103/1000000000</f>
        <v>0</v>
      </c>
      <c r="BN103" s="62">
        <f>AA103*AC103*AN103/1000000000</f>
        <v>0</v>
      </c>
      <c r="BO103" s="62">
        <f>AB103*AC103*AO103/1000000000</f>
        <v>0</v>
      </c>
      <c r="BP103" s="56" t="str">
        <f>(BI103/BD103)^(1/5)*100</f>
        <v>0</v>
      </c>
      <c r="BQ103" s="56" t="str">
        <f>(BO103/BI103)^(1/5)*100</f>
        <v>0</v>
      </c>
      <c r="BR103" s="56" t="str">
        <f>(J103/E103)^(1/5)*100</f>
        <v>0</v>
      </c>
      <c r="BS103" s="56" t="str">
        <f>(P103/J103)/(1/5)*100</f>
        <v>0</v>
      </c>
      <c r="BT103" s="56"/>
      <c r="BU103" s="56"/>
      <c r="BV103" s="56"/>
      <c r="BW103" s="56"/>
      <c r="BX103" s="62"/>
    </row>
    <row r="104" spans="1:80" s="46" customFormat="1">
      <c r="A104" s="60"/>
      <c r="B104" s="60" t="s">
        <v>162</v>
      </c>
      <c r="C104" s="61" t="s">
        <v>163</v>
      </c>
      <c r="D104" s="60" t="s">
        <v>157</v>
      </c>
      <c r="E104" s="62"/>
      <c r="F104" s="62"/>
      <c r="G104" s="62"/>
      <c r="H104" s="62"/>
      <c r="I104" s="56" t="str">
        <f>I100/I97*100</f>
        <v>0</v>
      </c>
      <c r="J104" s="56" t="str">
        <f>J100/J97*100</f>
        <v>0</v>
      </c>
      <c r="K104" s="56" t="str">
        <f>K100/K97*100</f>
        <v>0</v>
      </c>
      <c r="L104" s="66" t="str">
        <f>L100/L97*100</f>
        <v>0</v>
      </c>
      <c r="M104" s="62"/>
      <c r="N104" s="62"/>
      <c r="O104" s="62"/>
      <c r="P104" s="62"/>
      <c r="Q104" s="62">
        <v>0</v>
      </c>
      <c r="R104" s="62">
        <v>0</v>
      </c>
      <c r="S104" s="62">
        <v>0</v>
      </c>
      <c r="T104" s="62">
        <v>0</v>
      </c>
      <c r="U104" s="62">
        <v>47.2224</v>
      </c>
      <c r="V104" s="62">
        <v>1.7324</v>
      </c>
      <c r="W104" s="62">
        <v>0</v>
      </c>
      <c r="X104" s="62">
        <v>0</v>
      </c>
      <c r="Y104" s="62">
        <v>0</v>
      </c>
      <c r="Z104" s="62">
        <v>0</v>
      </c>
      <c r="AA104" s="62">
        <v>0</v>
      </c>
      <c r="AB104" s="62">
        <v>0</v>
      </c>
      <c r="AC104" s="56">
        <v>0</v>
      </c>
      <c r="AD104" s="63">
        <v>0</v>
      </c>
      <c r="AE104" s="63">
        <v>29</v>
      </c>
      <c r="AF104" s="63">
        <v>30</v>
      </c>
      <c r="AG104" s="63">
        <v>32</v>
      </c>
      <c r="AH104" s="63">
        <v>0</v>
      </c>
      <c r="AI104" s="63">
        <v>0</v>
      </c>
      <c r="AJ104" s="63">
        <v>0</v>
      </c>
      <c r="AK104" s="63">
        <v>0</v>
      </c>
      <c r="AL104" s="63">
        <v>0</v>
      </c>
      <c r="AM104" s="63">
        <v>0</v>
      </c>
      <c r="AN104" s="63">
        <v>0</v>
      </c>
      <c r="AO104" s="63">
        <v>0</v>
      </c>
      <c r="AP104" s="62">
        <f>Q104*AC104/1000000000</f>
        <v>0</v>
      </c>
      <c r="AQ104" s="62">
        <f>R104*AC104/1000000000</f>
        <v>0</v>
      </c>
      <c r="AR104" s="62">
        <f>S104*AC104/1000000000</f>
        <v>0</v>
      </c>
      <c r="AS104" s="62">
        <f>T104*AC104/1000000000</f>
        <v>0</v>
      </c>
      <c r="AT104" s="62">
        <f>U104*AC104/1000000000</f>
        <v>0</v>
      </c>
      <c r="AU104" s="62">
        <f>V104*AC104/1000000000</f>
        <v>0</v>
      </c>
      <c r="AV104" s="62">
        <f>W104*AC104/1000000000</f>
        <v>0</v>
      </c>
      <c r="AW104" s="62">
        <f>X104*AC104/1000000000</f>
        <v>0</v>
      </c>
      <c r="AX104" s="62">
        <f>Y104*AC104/1000000000</f>
        <v>0</v>
      </c>
      <c r="AY104" s="62">
        <f>Z104*AC104/1000000000</f>
        <v>0</v>
      </c>
      <c r="AZ104" s="62">
        <f>AA104*AC104/1000000000</f>
        <v>0</v>
      </c>
      <c r="BA104" s="62">
        <f>AB104*AC104/1000000000</f>
        <v>0</v>
      </c>
      <c r="BB104" s="56" t="str">
        <f>(AU104/AP104)^(1/5)*100</f>
        <v>0</v>
      </c>
      <c r="BC104" s="56" t="str">
        <f>(BA104/AU104)^(1/5)*100</f>
        <v>0</v>
      </c>
      <c r="BD104" s="62">
        <f>Q104*AC104*AD104/1000000000</f>
        <v>0</v>
      </c>
      <c r="BE104" s="62">
        <f>R104*AC104*AE104/1000000000</f>
        <v>0</v>
      </c>
      <c r="BF104" s="62">
        <f>S104*AC104*AF104/1000000000</f>
        <v>0</v>
      </c>
      <c r="BG104" s="62">
        <f>T104*AC104*AG104/1000000000</f>
        <v>0</v>
      </c>
      <c r="BH104" s="62">
        <f>U104*AC104*AH104/1000000000</f>
        <v>0</v>
      </c>
      <c r="BI104" s="62">
        <f>V104*AC104*AI104/1000000000</f>
        <v>0</v>
      </c>
      <c r="BJ104" s="62">
        <f>W104*AC104*AJ104/1000000000</f>
        <v>0</v>
      </c>
      <c r="BK104" s="62">
        <f>X104*AC104*AK104/1000000000</f>
        <v>0</v>
      </c>
      <c r="BL104" s="62">
        <f>Y104*AC104*AL104/1000000000</f>
        <v>0</v>
      </c>
      <c r="BM104" s="62">
        <f>Z104*AC104*AM104/1000000000</f>
        <v>0</v>
      </c>
      <c r="BN104" s="62">
        <f>AA104*AC104*AN104/1000000000</f>
        <v>0</v>
      </c>
      <c r="BO104" s="62">
        <f>AB104*AC104*AO104/1000000000</f>
        <v>0</v>
      </c>
      <c r="BP104" s="56" t="str">
        <f>(BI104/BD104)^(1/5)*100</f>
        <v>0</v>
      </c>
      <c r="BQ104" s="56" t="str">
        <f>(BO104/BI104)^(1/5)*100</f>
        <v>0</v>
      </c>
      <c r="BR104" s="56" t="str">
        <f>(J104/E104)^(1/5)*100</f>
        <v>0</v>
      </c>
      <c r="BS104" s="56" t="str">
        <f>(P104/J104)/(1/5)*100</f>
        <v>0</v>
      </c>
      <c r="BT104" s="56"/>
      <c r="BU104" s="56"/>
      <c r="BV104" s="56"/>
      <c r="BW104" s="56"/>
      <c r="BX104" s="62"/>
    </row>
    <row r="105" spans="1:80" s="46" customFormat="1">
      <c r="A105" s="60"/>
      <c r="B105" s="60" t="s">
        <v>164</v>
      </c>
      <c r="C105" s="61" t="s">
        <v>165</v>
      </c>
      <c r="D105" s="60" t="s">
        <v>157</v>
      </c>
      <c r="E105" s="62"/>
      <c r="F105" s="62"/>
      <c r="G105" s="62"/>
      <c r="H105" s="62"/>
      <c r="I105" s="56" t="str">
        <f>I101/I98*100</f>
        <v>0</v>
      </c>
      <c r="J105" s="56" t="str">
        <f>J101/J98*100</f>
        <v>0</v>
      </c>
      <c r="K105" s="56" t="str">
        <f>K101/K98*100</f>
        <v>0</v>
      </c>
      <c r="L105" s="66" t="str">
        <f>L101/L98*100</f>
        <v>0</v>
      </c>
      <c r="M105" s="62"/>
      <c r="N105" s="62"/>
      <c r="O105" s="62"/>
      <c r="P105" s="62"/>
      <c r="Q105" s="62">
        <v>0</v>
      </c>
      <c r="R105" s="62">
        <v>0</v>
      </c>
      <c r="S105" s="62">
        <v>0</v>
      </c>
      <c r="T105" s="62">
        <v>0</v>
      </c>
      <c r="U105" s="62">
        <v>46.861</v>
      </c>
      <c r="V105" s="62">
        <v>1.3711</v>
      </c>
      <c r="W105" s="62">
        <v>0</v>
      </c>
      <c r="X105" s="62">
        <v>0</v>
      </c>
      <c r="Y105" s="62">
        <v>0</v>
      </c>
      <c r="Z105" s="62">
        <v>0</v>
      </c>
      <c r="AA105" s="62">
        <v>0</v>
      </c>
      <c r="AB105" s="62">
        <v>0</v>
      </c>
      <c r="AC105" s="56">
        <v>41635440</v>
      </c>
      <c r="AD105" s="63">
        <v>0</v>
      </c>
      <c r="AE105" s="63">
        <v>6</v>
      </c>
      <c r="AF105" s="63">
        <v>6</v>
      </c>
      <c r="AG105" s="63">
        <v>6</v>
      </c>
      <c r="AH105" s="63">
        <v>0</v>
      </c>
      <c r="AI105" s="63">
        <v>0</v>
      </c>
      <c r="AJ105" s="63">
        <v>0</v>
      </c>
      <c r="AK105" s="63">
        <v>0</v>
      </c>
      <c r="AL105" s="63">
        <v>0</v>
      </c>
      <c r="AM105" s="63">
        <v>0</v>
      </c>
      <c r="AN105" s="63">
        <v>0</v>
      </c>
      <c r="AO105" s="63">
        <v>0</v>
      </c>
      <c r="AP105" s="62">
        <f>Q105*AC105/1000000000</f>
        <v>0</v>
      </c>
      <c r="AQ105" s="62">
        <f>R105*AC105/1000000000</f>
        <v>0</v>
      </c>
      <c r="AR105" s="62">
        <f>S105*AC105/1000000000</f>
        <v>0</v>
      </c>
      <c r="AS105" s="62">
        <f>T105*AC105/1000000000</f>
        <v>0</v>
      </c>
      <c r="AT105" s="62">
        <f>U105*AC105/1000000000</f>
        <v>1.95107835384</v>
      </c>
      <c r="AU105" s="62">
        <f>V105*AC105/1000000000</f>
        <v>0.057086351784</v>
      </c>
      <c r="AV105" s="62">
        <f>W105*AC105/1000000000</f>
        <v>0</v>
      </c>
      <c r="AW105" s="62">
        <f>X105*AC105/1000000000</f>
        <v>0</v>
      </c>
      <c r="AX105" s="62">
        <f>Y105*AC105/1000000000</f>
        <v>0</v>
      </c>
      <c r="AY105" s="62">
        <f>Z105*AC105/1000000000</f>
        <v>0</v>
      </c>
      <c r="AZ105" s="62">
        <f>AA105*AC105/1000000000</f>
        <v>0</v>
      </c>
      <c r="BA105" s="62">
        <f>AB105*AC105/1000000000</f>
        <v>0</v>
      </c>
      <c r="BB105" s="56" t="str">
        <f>(AU105/AP105)^(1/5)*100</f>
        <v>0</v>
      </c>
      <c r="BC105" s="56">
        <f>(BA105/AU105)^(1/5)*100</f>
        <v>0</v>
      </c>
      <c r="BD105" s="62">
        <f>Q105*AC105*AD105/1000000000</f>
        <v>0</v>
      </c>
      <c r="BE105" s="62">
        <f>R105*AC105*AE105/1000000000</f>
        <v>0</v>
      </c>
      <c r="BF105" s="62">
        <f>S105*AC105*AF105/1000000000</f>
        <v>0</v>
      </c>
      <c r="BG105" s="62">
        <f>T105*AC105*AG105/1000000000</f>
        <v>0</v>
      </c>
      <c r="BH105" s="62">
        <f>U105*AC105*AH105/1000000000</f>
        <v>0</v>
      </c>
      <c r="BI105" s="62">
        <f>V105*AC105*AI105/1000000000</f>
        <v>0</v>
      </c>
      <c r="BJ105" s="62">
        <f>W105*AC105*AJ105/1000000000</f>
        <v>0</v>
      </c>
      <c r="BK105" s="62">
        <f>X105*AC105*AK105/1000000000</f>
        <v>0</v>
      </c>
      <c r="BL105" s="62">
        <f>Y105*AC105*AL105/1000000000</f>
        <v>0</v>
      </c>
      <c r="BM105" s="62">
        <f>Z105*AC105*AM105/1000000000</f>
        <v>0</v>
      </c>
      <c r="BN105" s="62">
        <f>AA105*AC105*AN105/1000000000</f>
        <v>0</v>
      </c>
      <c r="BO105" s="62">
        <f>AB105*AC105*AO105/1000000000</f>
        <v>0</v>
      </c>
      <c r="BP105" s="56" t="str">
        <f>(BI105/BD105)^(1/5)*100</f>
        <v>0</v>
      </c>
      <c r="BQ105" s="56" t="str">
        <f>(BO105/BI105)^(1/5)*100</f>
        <v>0</v>
      </c>
      <c r="BR105" s="56" t="str">
        <f>(J105/E105)^(1/5)*100</f>
        <v>0</v>
      </c>
      <c r="BS105" s="56" t="str">
        <f>(P105/J105)/(1/5)*100</f>
        <v>0</v>
      </c>
      <c r="BT105" s="56"/>
      <c r="BU105" s="56"/>
      <c r="BV105" s="56"/>
      <c r="BW105" s="56"/>
      <c r="BX105" s="62"/>
    </row>
    <row r="106" spans="1:80" s="46" customFormat="1">
      <c r="A106" s="60"/>
      <c r="B106" s="60" t="s">
        <v>166</v>
      </c>
      <c r="C106" s="61" t="s">
        <v>167</v>
      </c>
      <c r="D106" s="60" t="s">
        <v>157</v>
      </c>
      <c r="E106" s="62"/>
      <c r="F106" s="62"/>
      <c r="G106" s="62"/>
      <c r="H106" s="62"/>
      <c r="I106" s="56" t="str">
        <f>I102/I99*100</f>
        <v>0</v>
      </c>
      <c r="J106" s="56" t="str">
        <f>J102/J99*100</f>
        <v>0</v>
      </c>
      <c r="K106" s="56" t="str">
        <f>K102/K99*100</f>
        <v>0</v>
      </c>
      <c r="L106" s="66" t="str">
        <f>L102/L99*100</f>
        <v>0</v>
      </c>
      <c r="M106" s="62"/>
      <c r="N106" s="62"/>
      <c r="O106" s="62"/>
      <c r="P106" s="75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56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2">
        <f>Q106*AC106/1000000000</f>
        <v>0</v>
      </c>
      <c r="AQ106" s="62">
        <f>R106*AC106/1000000000</f>
        <v>0</v>
      </c>
      <c r="AR106" s="62">
        <f>S106*AC106/1000000000</f>
        <v>0</v>
      </c>
      <c r="AS106" s="62">
        <f>T106*AC106/1000000000</f>
        <v>0</v>
      </c>
      <c r="AT106" s="62">
        <f>U106*AC106/1000000000</f>
        <v>0</v>
      </c>
      <c r="AU106" s="62">
        <f>V106*AC106/1000000000</f>
        <v>0</v>
      </c>
      <c r="AV106" s="62">
        <f>W106*AC106/1000000000</f>
        <v>0</v>
      </c>
      <c r="AW106" s="62">
        <f>X106*AC106/1000000000</f>
        <v>0</v>
      </c>
      <c r="AX106" s="62">
        <f>Y106*AC106/1000000000</f>
        <v>0</v>
      </c>
      <c r="AY106" s="62">
        <f>Z106*AC106/1000000000</f>
        <v>0</v>
      </c>
      <c r="AZ106" s="62">
        <f>AA106*AC106/1000000000</f>
        <v>0</v>
      </c>
      <c r="BA106" s="62">
        <f>AB106*AC106/1000000000</f>
        <v>0</v>
      </c>
      <c r="BB106" s="56" t="str">
        <f>(AU106/AP106)^(1/5)*100</f>
        <v>0</v>
      </c>
      <c r="BC106" s="56" t="str">
        <f>(BA106/AU106)^(1/5)*100</f>
        <v>0</v>
      </c>
      <c r="BD106" s="62">
        <f>Q106*AC106*AD106/1000000000</f>
        <v>0</v>
      </c>
      <c r="BE106" s="62">
        <f>R106*AC106*AE106/1000000000</f>
        <v>0</v>
      </c>
      <c r="BF106" s="62">
        <f>S106*AC106*AF106/1000000000</f>
        <v>0</v>
      </c>
      <c r="BG106" s="62">
        <f>T106*AC106*AG106/1000000000</f>
        <v>0</v>
      </c>
      <c r="BH106" s="62">
        <f>U106*AC106*AH106/1000000000</f>
        <v>0</v>
      </c>
      <c r="BI106" s="62">
        <f>V106*AC106*AI106/1000000000</f>
        <v>0</v>
      </c>
      <c r="BJ106" s="62">
        <f>W106*AC106*AJ106/1000000000</f>
        <v>0</v>
      </c>
      <c r="BK106" s="62">
        <f>X106*AC106*AK106/1000000000</f>
        <v>0</v>
      </c>
      <c r="BL106" s="62">
        <f>Y106*AC106*AL106/1000000000</f>
        <v>0</v>
      </c>
      <c r="BM106" s="62">
        <f>Z106*AC106*AM106/1000000000</f>
        <v>0</v>
      </c>
      <c r="BN106" s="62">
        <f>AA106*AC106*AN106/1000000000</f>
        <v>0</v>
      </c>
      <c r="BO106" s="62">
        <f>AB106*AC106*AO106/1000000000</f>
        <v>0</v>
      </c>
      <c r="BP106" s="56" t="str">
        <f>(BI106/BD106)^(1/5)*100</f>
        <v>0</v>
      </c>
      <c r="BQ106" s="56" t="str">
        <f>(BO106/BI106)^(1/5)*100</f>
        <v>0</v>
      </c>
      <c r="BR106" s="56" t="str">
        <f>(J106/E106)^(1/5)*100</f>
        <v>0</v>
      </c>
      <c r="BS106" s="56" t="str">
        <f>(P106/J106)/(1/5)*100</f>
        <v>0</v>
      </c>
      <c r="BT106" s="56"/>
      <c r="BU106" s="56"/>
      <c r="BV106" s="56"/>
      <c r="BW106" s="56"/>
      <c r="BX106" s="62"/>
    </row>
    <row r="107" spans="1:80" s="43" customFormat="1">
      <c r="A107" s="58" t="s">
        <v>168</v>
      </c>
      <c r="B107" s="58"/>
      <c r="C107" s="59" t="s">
        <v>169</v>
      </c>
      <c r="D107" s="58"/>
      <c r="E107" s="56">
        <f>SUM(E108:E132)</f>
        <v>0</v>
      </c>
      <c r="F107" s="56">
        <f>SUM(F108:F132)</f>
        <v>0</v>
      </c>
      <c r="G107" s="56">
        <f>SUM(G108:G132)</f>
        <v>0</v>
      </c>
      <c r="H107" s="56">
        <f>SUM(H108:H132)</f>
        <v>0</v>
      </c>
      <c r="I107" s="56" t="str">
        <f>I103/I100*100</f>
        <v>0</v>
      </c>
      <c r="J107" s="56" t="str">
        <f>J103/J100*100</f>
        <v>0</v>
      </c>
      <c r="K107" s="56" t="str">
        <f>K103/K100*100</f>
        <v>0</v>
      </c>
      <c r="L107" s="66" t="str">
        <f>L103/L100*100</f>
        <v>0</v>
      </c>
      <c r="M107" s="56">
        <f>SUM(M108:M132)</f>
        <v>0</v>
      </c>
      <c r="N107" s="56">
        <f>SUM(N108:N132)</f>
        <v>0</v>
      </c>
      <c r="O107" s="56">
        <f>SUM(O108:O132)</f>
        <v>0</v>
      </c>
      <c r="P107" s="74">
        <f>SUM(P108:P132)</f>
        <v>0</v>
      </c>
      <c r="Q107" s="56">
        <f>Q108+Q115+Q126+Q132</f>
        <v>0</v>
      </c>
      <c r="R107" s="56">
        <f>R108+R115+R126+R132</f>
        <v>0</v>
      </c>
      <c r="S107" s="56">
        <f>S108+S115+S126+S132</f>
        <v>0</v>
      </c>
      <c r="T107" s="56">
        <f>T108+T115+T126+T132</f>
        <v>0</v>
      </c>
      <c r="U107" s="56">
        <f>U108+U115+U126+U132</f>
        <v>1081.1734</v>
      </c>
      <c r="V107" s="56">
        <f>V108+V115+V126+V132</f>
        <v>35.1756</v>
      </c>
      <c r="W107" s="56">
        <f>W108+W115+W126+W132</f>
        <v>0</v>
      </c>
      <c r="X107" s="56">
        <f>X108+X115+X126+X132</f>
        <v>0</v>
      </c>
      <c r="Y107" s="56">
        <f>Y108+Y115+Y126+Y132</f>
        <v>0</v>
      </c>
      <c r="Z107" s="56">
        <f>Z108+Z115+Z126+Z132</f>
        <v>0</v>
      </c>
      <c r="AA107" s="56">
        <f>AA108+AA115+AA126+AA132</f>
        <v>0</v>
      </c>
      <c r="AB107" s="56">
        <f>AB108+AB115+AB126+AB132</f>
        <v>0</v>
      </c>
      <c r="AC107" s="56">
        <f>AC108+AC115+AC126+AC132</f>
        <v>58396800</v>
      </c>
      <c r="AD107" s="56">
        <f>AD108+AD115+AD126+AD132</f>
        <v>0</v>
      </c>
      <c r="AE107" s="56">
        <f>AE108+AE115+AE126+AE132</f>
        <v>42441</v>
      </c>
      <c r="AF107" s="56">
        <f>AF108+AF115+AF126+AF132</f>
        <v>42812</v>
      </c>
      <c r="AG107" s="56">
        <f>AG108+AG115+AG126+AG132</f>
        <v>42556</v>
      </c>
      <c r="AH107" s="56">
        <f>AH108+AH115+AH126+AH132</f>
        <v>0</v>
      </c>
      <c r="AI107" s="56">
        <f>AI108+AI115+AI126+AI132</f>
        <v>0</v>
      </c>
      <c r="AJ107" s="56">
        <f>AJ108+AJ115+AJ126+AJ132</f>
        <v>0</v>
      </c>
      <c r="AK107" s="56">
        <f>AK108+AK115+AK126+AK132</f>
        <v>0</v>
      </c>
      <c r="AL107" s="56">
        <f>AL108+AL115+AL126+AL132</f>
        <v>0</v>
      </c>
      <c r="AM107" s="56">
        <f>AM108+AM115+AM126+AM132</f>
        <v>0</v>
      </c>
      <c r="AN107" s="56">
        <f>AN108+AN115+AN126+AN132</f>
        <v>0</v>
      </c>
      <c r="AO107" s="56">
        <f>AO108+AO115+AO126+AO132</f>
        <v>0</v>
      </c>
      <c r="AP107" s="56">
        <f>AP108+AP115+AP126+AP132</f>
        <v>0</v>
      </c>
      <c r="AQ107" s="56">
        <f>AQ108+AQ115+AQ126+AQ132</f>
        <v>0</v>
      </c>
      <c r="AR107" s="56">
        <f>AR108+AR115+AR126+AR132</f>
        <v>0</v>
      </c>
      <c r="AS107" s="56">
        <f>AS108+AS115+AS126+AS132</f>
        <v>0</v>
      </c>
      <c r="AT107" s="56">
        <f>AT108+AT115+AT126+AT132</f>
        <v>2.58459658692</v>
      </c>
      <c r="AU107" s="56">
        <f>AU108+AU115+AU126+AU132</f>
        <v>0.09118256808</v>
      </c>
      <c r="AV107" s="56">
        <f>AV108+AV115+AV126+AV132</f>
        <v>0</v>
      </c>
      <c r="AW107" s="56">
        <f>AW108+AW115+AW126+AW132</f>
        <v>0</v>
      </c>
      <c r="AX107" s="56">
        <f>AX108+AX115+AX126+AX132</f>
        <v>0</v>
      </c>
      <c r="AY107" s="56">
        <f>AY108+AY115+AY126+AY132</f>
        <v>0</v>
      </c>
      <c r="AZ107" s="56">
        <f>AZ108+AZ115+AZ126+AZ132</f>
        <v>0</v>
      </c>
      <c r="BA107" s="56">
        <f>BA108+BA115+BA126+BA132</f>
        <v>0</v>
      </c>
      <c r="BB107" s="56" t="str">
        <f>BB108+BB115+BB126+BB132</f>
        <v>0</v>
      </c>
      <c r="BC107" s="56">
        <f>BC108+BC115+BC126+BC132</f>
        <v>0</v>
      </c>
      <c r="BD107" s="56">
        <f>BD108+BD115+BD126+BD132</f>
        <v>0</v>
      </c>
      <c r="BE107" s="56">
        <f>BE108+BE115+BE126+BE132</f>
        <v>0</v>
      </c>
      <c r="BF107" s="56">
        <f>BF108+BF115+BF126+BF132</f>
        <v>0</v>
      </c>
      <c r="BG107" s="56">
        <f>BG108+BG115+BG126+BG132</f>
        <v>0</v>
      </c>
      <c r="BH107" s="56">
        <f>BH108+BH115+BH126+BH132</f>
        <v>0</v>
      </c>
      <c r="BI107" s="56">
        <f>BI108+BI115+BI126+BI132</f>
        <v>0</v>
      </c>
      <c r="BJ107" s="56">
        <f>BJ108+BJ115+BJ126+BJ132</f>
        <v>0</v>
      </c>
      <c r="BK107" s="56">
        <f>BK108+BK115+BK126+BK132</f>
        <v>0</v>
      </c>
      <c r="BL107" s="56">
        <f>BL108+BL115+BL126+BL132</f>
        <v>0</v>
      </c>
      <c r="BM107" s="56">
        <f>BM108+BM115+BM126+BM132</f>
        <v>0</v>
      </c>
      <c r="BN107" s="56">
        <f>BN108+BN115+BN126+BN132</f>
        <v>0</v>
      </c>
      <c r="BO107" s="56">
        <f>BO108+BO115+BO126+BO132</f>
        <v>0</v>
      </c>
      <c r="BP107" s="56" t="str">
        <f>(BI107/BD107)^(1/5)*100</f>
        <v>0</v>
      </c>
      <c r="BQ107" s="56" t="str">
        <f>(BO107/BI107)^(1/5)*100</f>
        <v>0</v>
      </c>
      <c r="BR107" s="56" t="str">
        <f>BR108+BR115+BR126+BR132</f>
        <v>0</v>
      </c>
      <c r="BS107" s="56" t="str">
        <f>BS108+BS115+BS126+BS132</f>
        <v>0</v>
      </c>
      <c r="BT107" s="56"/>
      <c r="BU107" s="59"/>
      <c r="BV107" s="59"/>
      <c r="BW107" s="59"/>
      <c r="BX107" s="59"/>
    </row>
    <row r="108" spans="1:80" s="43" customFormat="1">
      <c r="A108" s="58" t="s">
        <v>41</v>
      </c>
      <c r="B108" s="59" t="s">
        <v>170</v>
      </c>
      <c r="C108" s="59" t="s">
        <v>171</v>
      </c>
      <c r="D108" s="58"/>
      <c r="E108" s="56"/>
      <c r="F108" s="56"/>
      <c r="G108" s="56"/>
      <c r="H108" s="56"/>
      <c r="I108" s="56" t="str">
        <f>I104/I101*100</f>
        <v>0</v>
      </c>
      <c r="J108" s="56" t="str">
        <f>J104/J101*100</f>
        <v>0</v>
      </c>
      <c r="K108" s="56" t="str">
        <f>K104/K101*100</f>
        <v>0</v>
      </c>
      <c r="L108" s="66" t="str">
        <f>L104/L101*100</f>
        <v>0</v>
      </c>
      <c r="M108" s="56"/>
      <c r="N108" s="56"/>
      <c r="O108" s="56"/>
      <c r="P108" s="74"/>
      <c r="Q108" s="56">
        <v>0</v>
      </c>
      <c r="R108" s="56">
        <v>0</v>
      </c>
      <c r="S108" s="56">
        <v>0</v>
      </c>
      <c r="T108" s="56">
        <v>0</v>
      </c>
      <c r="U108" s="56">
        <v>279.2616</v>
      </c>
      <c r="V108" s="56">
        <v>6.2736</v>
      </c>
      <c r="W108" s="56">
        <v>0</v>
      </c>
      <c r="X108" s="56">
        <v>0</v>
      </c>
      <c r="Y108" s="56">
        <v>0</v>
      </c>
      <c r="Z108" s="56">
        <v>0</v>
      </c>
      <c r="AA108" s="56">
        <v>0</v>
      </c>
      <c r="AB108" s="56">
        <v>0</v>
      </c>
      <c r="AC108" s="56">
        <v>10811100</v>
      </c>
      <c r="AD108" s="56">
        <v>0</v>
      </c>
      <c r="AE108" s="56">
        <v>1492</v>
      </c>
      <c r="AF108" s="56">
        <v>1070</v>
      </c>
      <c r="AG108" s="56">
        <v>654</v>
      </c>
      <c r="AH108" s="56">
        <v>0</v>
      </c>
      <c r="AI108" s="56">
        <v>0</v>
      </c>
      <c r="AJ108" s="56">
        <v>0</v>
      </c>
      <c r="AK108" s="56">
        <v>0</v>
      </c>
      <c r="AL108" s="56">
        <v>0</v>
      </c>
      <c r="AM108" s="56">
        <v>0</v>
      </c>
      <c r="AN108" s="56">
        <v>0</v>
      </c>
      <c r="AO108" s="56">
        <v>0</v>
      </c>
      <c r="AP108" s="56">
        <f>SUM(AP109:AP114)</f>
        <v>0</v>
      </c>
      <c r="AQ108" s="56">
        <f>SUM(AQ109:AQ114)</f>
        <v>0</v>
      </c>
      <c r="AR108" s="56">
        <f>SUM(AR109:AR114)</f>
        <v>0</v>
      </c>
      <c r="AS108" s="56">
        <f>SUM(AS109:AS114)</f>
        <v>0</v>
      </c>
      <c r="AT108" s="56">
        <f>SUM(AT109:AT114)</f>
        <v>0.50318751396</v>
      </c>
      <c r="AU108" s="56">
        <f>SUM(AU109:AU114)</f>
        <v>0.01130408616</v>
      </c>
      <c r="AV108" s="56">
        <f>SUM(AV109:AV114)</f>
        <v>0</v>
      </c>
      <c r="AW108" s="56">
        <f>SUM(AW109:AW114)</f>
        <v>0</v>
      </c>
      <c r="AX108" s="56">
        <f>SUM(AX109:AX114)</f>
        <v>0</v>
      </c>
      <c r="AY108" s="56">
        <f>SUM(AY109:AY114)</f>
        <v>0</v>
      </c>
      <c r="AZ108" s="56">
        <f>SUM(AZ109:AZ114)</f>
        <v>0</v>
      </c>
      <c r="BA108" s="56">
        <f>SUM(BA109:BA114)</f>
        <v>0</v>
      </c>
      <c r="BB108" s="56" t="str">
        <f>BB109+BB116+BB127+BB133</f>
        <v>0</v>
      </c>
      <c r="BC108" s="56">
        <f>BC109+BC116+BC127+BC133</f>
        <v>0</v>
      </c>
      <c r="BD108" s="56">
        <f>SUM(BD109:BD114)</f>
        <v>0</v>
      </c>
      <c r="BE108" s="56">
        <f>SUM(BE109:BE114)</f>
        <v>0</v>
      </c>
      <c r="BF108" s="56">
        <f>SUM(BF109:BF114)</f>
        <v>0</v>
      </c>
      <c r="BG108" s="56">
        <f>SUM(BG109:BG114)</f>
        <v>0</v>
      </c>
      <c r="BH108" s="56">
        <f>SUM(BH109:BH114)</f>
        <v>0</v>
      </c>
      <c r="BI108" s="56">
        <f>SUM(BI109:BI114)</f>
        <v>0</v>
      </c>
      <c r="BJ108" s="56">
        <f>SUM(BJ109:BJ114)</f>
        <v>0</v>
      </c>
      <c r="BK108" s="56">
        <f>SUM(BK109:BK114)</f>
        <v>0</v>
      </c>
      <c r="BL108" s="56">
        <f>SUM(BL109:BL114)</f>
        <v>0</v>
      </c>
      <c r="BM108" s="56">
        <f>SUM(BM109:BM114)</f>
        <v>0</v>
      </c>
      <c r="BN108" s="56">
        <f>SUM(BN109:BN114)</f>
        <v>0</v>
      </c>
      <c r="BO108" s="56">
        <f>SUM(BO109:BO114)</f>
        <v>0</v>
      </c>
      <c r="BP108" s="56" t="str">
        <f>(BI108/BD108)^(1/5)*100</f>
        <v>0</v>
      </c>
      <c r="BQ108" s="56" t="str">
        <f>(BO108/BI108)^(1/5)*100</f>
        <v>0</v>
      </c>
      <c r="BR108" s="56">
        <f>SUM(BR109:BR114)</f>
        <v>0</v>
      </c>
      <c r="BS108" s="56">
        <f>SUM(BS109:BS114)</f>
        <v>0</v>
      </c>
      <c r="BT108" s="56"/>
      <c r="BU108" s="59"/>
      <c r="BV108" s="59"/>
      <c r="BW108" s="59"/>
      <c r="BX108" s="59"/>
    </row>
    <row r="109" spans="1:80" s="46" customFormat="1">
      <c r="A109" s="60"/>
      <c r="B109" s="61" t="s">
        <v>172</v>
      </c>
      <c r="C109" s="61" t="s">
        <v>173</v>
      </c>
      <c r="D109" s="60" t="s">
        <v>34</v>
      </c>
      <c r="E109" s="62"/>
      <c r="F109" s="62"/>
      <c r="G109" s="62"/>
      <c r="H109" s="62"/>
      <c r="I109" s="56" t="str">
        <f>I105/I102*100</f>
        <v>0</v>
      </c>
      <c r="J109" s="56" t="str">
        <f>J105/J102*100</f>
        <v>0</v>
      </c>
      <c r="K109" s="56" t="str">
        <f>K105/K102*100</f>
        <v>0</v>
      </c>
      <c r="L109" s="66" t="str">
        <f>L105/L102*100</f>
        <v>0</v>
      </c>
      <c r="M109" s="62"/>
      <c r="N109" s="62"/>
      <c r="O109" s="62"/>
      <c r="P109" s="75"/>
      <c r="Q109" s="62">
        <v>0</v>
      </c>
      <c r="R109" s="62">
        <v>0</v>
      </c>
      <c r="S109" s="62">
        <v>0</v>
      </c>
      <c r="T109" s="62">
        <v>0</v>
      </c>
      <c r="U109" s="62">
        <v>46.5436</v>
      </c>
      <c r="V109" s="62">
        <v>1.0456</v>
      </c>
      <c r="W109" s="62">
        <v>0</v>
      </c>
      <c r="X109" s="62">
        <v>0</v>
      </c>
      <c r="Y109" s="62">
        <v>0</v>
      </c>
      <c r="Z109" s="62">
        <v>0</v>
      </c>
      <c r="AA109" s="62">
        <v>0</v>
      </c>
      <c r="AB109" s="62">
        <v>0</v>
      </c>
      <c r="AC109" s="56">
        <v>4271700</v>
      </c>
      <c r="AD109" s="63">
        <v>0</v>
      </c>
      <c r="AE109" s="63">
        <v>150</v>
      </c>
      <c r="AF109" s="63">
        <v>120</v>
      </c>
      <c r="AG109" s="63">
        <v>53</v>
      </c>
      <c r="AH109" s="63">
        <v>0</v>
      </c>
      <c r="AI109" s="63">
        <v>0</v>
      </c>
      <c r="AJ109" s="63">
        <v>0</v>
      </c>
      <c r="AK109" s="63">
        <v>0</v>
      </c>
      <c r="AL109" s="63">
        <v>0</v>
      </c>
      <c r="AM109" s="63">
        <v>0</v>
      </c>
      <c r="AN109" s="63">
        <v>0</v>
      </c>
      <c r="AO109" s="63">
        <v>0</v>
      </c>
      <c r="AP109" s="62">
        <f>Q109*AC109/1000000000</f>
        <v>0</v>
      </c>
      <c r="AQ109" s="62">
        <f>R109*AC109/1000000000</f>
        <v>0</v>
      </c>
      <c r="AR109" s="62">
        <f>S109*AC109/1000000000</f>
        <v>0</v>
      </c>
      <c r="AS109" s="62">
        <f>T109*AC109/1000000000</f>
        <v>0</v>
      </c>
      <c r="AT109" s="62">
        <f>U109*AC109/1000000000</f>
        <v>0.19882029612</v>
      </c>
      <c r="AU109" s="62">
        <f>V109*AC109/1000000000</f>
        <v>0.00446648952</v>
      </c>
      <c r="AV109" s="62">
        <f>W109*AC109/1000000000</f>
        <v>0</v>
      </c>
      <c r="AW109" s="62">
        <f>X109*AC109/1000000000</f>
        <v>0</v>
      </c>
      <c r="AX109" s="62">
        <f>Y109*AC109/1000000000</f>
        <v>0</v>
      </c>
      <c r="AY109" s="62">
        <f>Z109*AC109/1000000000</f>
        <v>0</v>
      </c>
      <c r="AZ109" s="62">
        <f>AA109*AC109/1000000000</f>
        <v>0</v>
      </c>
      <c r="BA109" s="62">
        <f>AB109*AC109/1000000000</f>
        <v>0</v>
      </c>
      <c r="BB109" s="56" t="str">
        <f>(AU109/AP109)^(1/5)*100</f>
        <v>0</v>
      </c>
      <c r="BC109" s="56">
        <f>(BA109/AU109)^(1/5)*100</f>
        <v>0</v>
      </c>
      <c r="BD109" s="62">
        <f>Q109*AC109*AD109/1000000000</f>
        <v>0</v>
      </c>
      <c r="BE109" s="62">
        <f>R109*AC109*AE109/1000000000</f>
        <v>0</v>
      </c>
      <c r="BF109" s="62">
        <f>S109*AC109*AF109/1000000000</f>
        <v>0</v>
      </c>
      <c r="BG109" s="62">
        <f>T109*AC109*AG109/1000000000</f>
        <v>0</v>
      </c>
      <c r="BH109" s="62">
        <f>U109*AC109*AH109/1000000000</f>
        <v>0</v>
      </c>
      <c r="BI109" s="62">
        <f>V109*AC109*AI109/1000000000</f>
        <v>0</v>
      </c>
      <c r="BJ109" s="62">
        <f>W109*AC109*AJ109/1000000000</f>
        <v>0</v>
      </c>
      <c r="BK109" s="62">
        <f>X109*AC109*AK109/1000000000</f>
        <v>0</v>
      </c>
      <c r="BL109" s="62">
        <f>Y109*AC109*AL109/1000000000</f>
        <v>0</v>
      </c>
      <c r="BM109" s="62">
        <f>Z109*AC109*AM109/1000000000</f>
        <v>0</v>
      </c>
      <c r="BN109" s="62">
        <f>AA109*AC109*AN109/1000000000</f>
        <v>0</v>
      </c>
      <c r="BO109" s="62">
        <f>AB109*AC109*AO109/1000000000</f>
        <v>0</v>
      </c>
      <c r="BP109" s="56" t="str">
        <f>(BI109/BD109)^(1/5)*100</f>
        <v>0</v>
      </c>
      <c r="BQ109" s="56" t="str">
        <f>(BO109/BI109)^(1/5)*100</f>
        <v>0</v>
      </c>
      <c r="BR109" s="56" t="str">
        <f>(J109/E109)^(1/5)*100</f>
        <v>0</v>
      </c>
      <c r="BS109" s="56" t="str">
        <f>(P109/J109)/(1/5)*100</f>
        <v>0</v>
      </c>
      <c r="BT109" s="62"/>
      <c r="BU109" s="61"/>
      <c r="BV109" s="61"/>
      <c r="BW109" s="61"/>
      <c r="BX109" s="61"/>
    </row>
    <row r="110" spans="1:80" s="46" customFormat="1">
      <c r="A110" s="60"/>
      <c r="B110" s="61" t="s">
        <v>174</v>
      </c>
      <c r="C110" s="61" t="s">
        <v>175</v>
      </c>
      <c r="D110" s="60" t="s">
        <v>34</v>
      </c>
      <c r="E110" s="62"/>
      <c r="F110" s="62"/>
      <c r="G110" s="62"/>
      <c r="H110" s="62"/>
      <c r="I110" s="56" t="str">
        <f>I106/I103*100</f>
        <v>0</v>
      </c>
      <c r="J110" s="56" t="str">
        <f>J106/J103*100</f>
        <v>0</v>
      </c>
      <c r="K110" s="56" t="str">
        <f>K106/K103*100</f>
        <v>0</v>
      </c>
      <c r="L110" s="66" t="str">
        <f>L106/L103*100</f>
        <v>0</v>
      </c>
      <c r="M110" s="62"/>
      <c r="N110" s="62"/>
      <c r="O110" s="62"/>
      <c r="P110" s="75"/>
      <c r="Q110" s="62">
        <v>0</v>
      </c>
      <c r="R110" s="62">
        <v>0</v>
      </c>
      <c r="S110" s="62">
        <v>0</v>
      </c>
      <c r="T110" s="62">
        <v>0</v>
      </c>
      <c r="U110" s="62">
        <v>46.5436</v>
      </c>
      <c r="V110" s="62">
        <v>1.0456</v>
      </c>
      <c r="W110" s="62">
        <v>0</v>
      </c>
      <c r="X110" s="62">
        <v>0</v>
      </c>
      <c r="Y110" s="62">
        <v>0</v>
      </c>
      <c r="Z110" s="62">
        <v>0</v>
      </c>
      <c r="AA110" s="62">
        <v>0</v>
      </c>
      <c r="AB110" s="62">
        <v>0</v>
      </c>
      <c r="AC110" s="56">
        <v>2768500</v>
      </c>
      <c r="AD110" s="63">
        <v>0</v>
      </c>
      <c r="AE110" s="63">
        <v>31</v>
      </c>
      <c r="AF110" s="63">
        <v>2</v>
      </c>
      <c r="AG110" s="63">
        <v>1</v>
      </c>
      <c r="AH110" s="63">
        <v>0</v>
      </c>
      <c r="AI110" s="63">
        <v>0</v>
      </c>
      <c r="AJ110" s="63">
        <v>0</v>
      </c>
      <c r="AK110" s="63">
        <v>0</v>
      </c>
      <c r="AL110" s="63">
        <v>0</v>
      </c>
      <c r="AM110" s="63">
        <v>0</v>
      </c>
      <c r="AN110" s="63">
        <v>0</v>
      </c>
      <c r="AO110" s="63">
        <v>0</v>
      </c>
      <c r="AP110" s="62">
        <f>Q110*AC110/1000000000</f>
        <v>0</v>
      </c>
      <c r="AQ110" s="62">
        <f>R110*AC110/1000000000</f>
        <v>0</v>
      </c>
      <c r="AR110" s="62">
        <f>S110*AC110/1000000000</f>
        <v>0</v>
      </c>
      <c r="AS110" s="62">
        <f>T110*AC110/1000000000</f>
        <v>0</v>
      </c>
      <c r="AT110" s="62">
        <f>U110*AC110/1000000000</f>
        <v>0.1288559566</v>
      </c>
      <c r="AU110" s="62">
        <f>V110*AC110/1000000000</f>
        <v>0.0028947436</v>
      </c>
      <c r="AV110" s="62">
        <f>W110*AC110/1000000000</f>
        <v>0</v>
      </c>
      <c r="AW110" s="62">
        <f>X110*AC110/1000000000</f>
        <v>0</v>
      </c>
      <c r="AX110" s="62">
        <f>Y110*AC110/1000000000</f>
        <v>0</v>
      </c>
      <c r="AY110" s="62">
        <f>Z110*AC110/1000000000</f>
        <v>0</v>
      </c>
      <c r="AZ110" s="62">
        <f>AA110*AC110/1000000000</f>
        <v>0</v>
      </c>
      <c r="BA110" s="62">
        <f>AB110*AC110/1000000000</f>
        <v>0</v>
      </c>
      <c r="BB110" s="56" t="str">
        <f>(AU110/AP110)^(1/5)*100</f>
        <v>0</v>
      </c>
      <c r="BC110" s="56">
        <f>(BA110/AU110)^(1/5)*100</f>
        <v>0</v>
      </c>
      <c r="BD110" s="62">
        <f>Q110*AC110*AD110/1000000000</f>
        <v>0</v>
      </c>
      <c r="BE110" s="62">
        <f>R110*AC110*AE110/1000000000</f>
        <v>0</v>
      </c>
      <c r="BF110" s="62">
        <f>S110*AC110*AF110/1000000000</f>
        <v>0</v>
      </c>
      <c r="BG110" s="62">
        <f>T110*AC110*AG110/1000000000</f>
        <v>0</v>
      </c>
      <c r="BH110" s="62">
        <f>U110*AC110*AH110/1000000000</f>
        <v>0</v>
      </c>
      <c r="BI110" s="62">
        <f>V110*AC110*AI110/1000000000</f>
        <v>0</v>
      </c>
      <c r="BJ110" s="62">
        <f>W110*AC110*AJ110/1000000000</f>
        <v>0</v>
      </c>
      <c r="BK110" s="62">
        <f>X110*AC110*AK110/1000000000</f>
        <v>0</v>
      </c>
      <c r="BL110" s="62">
        <f>Y110*AC110*AL110/1000000000</f>
        <v>0</v>
      </c>
      <c r="BM110" s="62">
        <f>Z110*AC110*AM110/1000000000</f>
        <v>0</v>
      </c>
      <c r="BN110" s="62">
        <f>AA110*AC110*AN110/1000000000</f>
        <v>0</v>
      </c>
      <c r="BO110" s="62">
        <f>AB110*AC110*AO110/1000000000</f>
        <v>0</v>
      </c>
      <c r="BP110" s="56" t="str">
        <f>(BI110/BD110)^(1/5)*100</f>
        <v>0</v>
      </c>
      <c r="BQ110" s="56" t="str">
        <f>(BO110/BI110)^(1/5)*100</f>
        <v>0</v>
      </c>
      <c r="BR110" s="56" t="str">
        <f>(J110/E110)^(1/5)*100</f>
        <v>0</v>
      </c>
      <c r="BS110" s="56" t="str">
        <f>(P110/J110)/(1/5)*100</f>
        <v>0</v>
      </c>
      <c r="BT110" s="62"/>
      <c r="BU110" s="61"/>
      <c r="BV110" s="61"/>
      <c r="BW110" s="61"/>
      <c r="BX110" s="61"/>
    </row>
    <row r="111" spans="1:80" s="46" customFormat="1">
      <c r="A111" s="60"/>
      <c r="B111" s="61" t="s">
        <v>176</v>
      </c>
      <c r="C111" s="61" t="s">
        <v>177</v>
      </c>
      <c r="D111" s="60" t="s">
        <v>34</v>
      </c>
      <c r="E111" s="62"/>
      <c r="F111" s="62"/>
      <c r="G111" s="62"/>
      <c r="H111" s="62"/>
      <c r="I111" s="56" t="str">
        <f>I107/I104*100</f>
        <v>0</v>
      </c>
      <c r="J111" s="56" t="str">
        <f>J107/J104*100</f>
        <v>0</v>
      </c>
      <c r="K111" s="56" t="str">
        <f>K107/K104*100</f>
        <v>0</v>
      </c>
      <c r="L111" s="66" t="str">
        <f>L107/L104*100</f>
        <v>0</v>
      </c>
      <c r="M111" s="62"/>
      <c r="N111" s="62"/>
      <c r="O111" s="62"/>
      <c r="P111" s="75"/>
      <c r="Q111" s="62">
        <v>0</v>
      </c>
      <c r="R111" s="62">
        <v>0</v>
      </c>
      <c r="S111" s="62">
        <v>0</v>
      </c>
      <c r="T111" s="62">
        <v>0</v>
      </c>
      <c r="U111" s="62">
        <v>46.5436</v>
      </c>
      <c r="V111" s="62">
        <v>1.0456</v>
      </c>
      <c r="W111" s="62">
        <v>0</v>
      </c>
      <c r="X111" s="62">
        <v>0</v>
      </c>
      <c r="Y111" s="62">
        <v>0</v>
      </c>
      <c r="Z111" s="62">
        <v>0</v>
      </c>
      <c r="AA111" s="62">
        <v>0</v>
      </c>
      <c r="AB111" s="62">
        <v>0</v>
      </c>
      <c r="AC111" s="56">
        <v>1053800</v>
      </c>
      <c r="AD111" s="63">
        <v>0</v>
      </c>
      <c r="AE111" s="63">
        <v>561</v>
      </c>
      <c r="AF111" s="63">
        <v>630</v>
      </c>
      <c r="AG111" s="63">
        <v>600</v>
      </c>
      <c r="AH111" s="63">
        <v>0</v>
      </c>
      <c r="AI111" s="63">
        <v>0</v>
      </c>
      <c r="AJ111" s="63">
        <v>0</v>
      </c>
      <c r="AK111" s="63">
        <v>0</v>
      </c>
      <c r="AL111" s="63">
        <v>0</v>
      </c>
      <c r="AM111" s="63">
        <v>0</v>
      </c>
      <c r="AN111" s="63">
        <v>0</v>
      </c>
      <c r="AO111" s="63">
        <v>0</v>
      </c>
      <c r="AP111" s="62">
        <f>Q111*AC111/1000000000</f>
        <v>0</v>
      </c>
      <c r="AQ111" s="62">
        <f>R111*AC111/1000000000</f>
        <v>0</v>
      </c>
      <c r="AR111" s="62">
        <f>S111*AC111/1000000000</f>
        <v>0</v>
      </c>
      <c r="AS111" s="62">
        <f>T111*AC111/1000000000</f>
        <v>0</v>
      </c>
      <c r="AT111" s="62">
        <f>U111*AC111/1000000000</f>
        <v>0.04904764568</v>
      </c>
      <c r="AU111" s="62">
        <f>V111*AC111/1000000000</f>
        <v>0.00110185328</v>
      </c>
      <c r="AV111" s="62">
        <f>W111*AC111/1000000000</f>
        <v>0</v>
      </c>
      <c r="AW111" s="62">
        <f>X111*AC111/1000000000</f>
        <v>0</v>
      </c>
      <c r="AX111" s="62">
        <f>Y111*AC111/1000000000</f>
        <v>0</v>
      </c>
      <c r="AY111" s="62">
        <f>Z111*AC111/1000000000</f>
        <v>0</v>
      </c>
      <c r="AZ111" s="62">
        <f>AA111*AC111/1000000000</f>
        <v>0</v>
      </c>
      <c r="BA111" s="62">
        <f>AB111*AC111/1000000000</f>
        <v>0</v>
      </c>
      <c r="BB111" s="56" t="str">
        <f>(AU111/AP111)^(1/5)*100</f>
        <v>0</v>
      </c>
      <c r="BC111" s="56">
        <f>(BA111/AU111)^(1/5)*100</f>
        <v>0</v>
      </c>
      <c r="BD111" s="62">
        <f>Q111*AC111*AD111/1000000000</f>
        <v>0</v>
      </c>
      <c r="BE111" s="62">
        <f>R111*AC111*AE111/1000000000</f>
        <v>0</v>
      </c>
      <c r="BF111" s="62">
        <f>S111*AC111*AF111/1000000000</f>
        <v>0</v>
      </c>
      <c r="BG111" s="62">
        <f>T111*AC111*AG111/1000000000</f>
        <v>0</v>
      </c>
      <c r="BH111" s="62">
        <f>U111*AC111*AH111/1000000000</f>
        <v>0</v>
      </c>
      <c r="BI111" s="62">
        <f>V111*AC111*AI111/1000000000</f>
        <v>0</v>
      </c>
      <c r="BJ111" s="62">
        <f>W111*AC111*AJ111/1000000000</f>
        <v>0</v>
      </c>
      <c r="BK111" s="62">
        <f>X111*AC111*AK111/1000000000</f>
        <v>0</v>
      </c>
      <c r="BL111" s="62">
        <f>Y111*AC111*AL111/1000000000</f>
        <v>0</v>
      </c>
      <c r="BM111" s="62">
        <f>Z111*AC111*AM111/1000000000</f>
        <v>0</v>
      </c>
      <c r="BN111" s="62">
        <f>AA111*AC111*AN111/1000000000</f>
        <v>0</v>
      </c>
      <c r="BO111" s="62">
        <f>AB111*AC111*AO111/1000000000</f>
        <v>0</v>
      </c>
      <c r="BP111" s="56" t="str">
        <f>(BI111/BD111)^(1/5)*100</f>
        <v>0</v>
      </c>
      <c r="BQ111" s="56" t="str">
        <f>(BO111/BI111)^(1/5)*100</f>
        <v>0</v>
      </c>
      <c r="BR111" s="56" t="str">
        <f>(J111/E111)^(1/5)*100</f>
        <v>0</v>
      </c>
      <c r="BS111" s="56" t="str">
        <f>(P111/J111)/(1/5)*100</f>
        <v>0</v>
      </c>
      <c r="BT111" s="62"/>
      <c r="BU111" s="61"/>
      <c r="BV111" s="61"/>
      <c r="BW111" s="61"/>
      <c r="BX111" s="61"/>
    </row>
    <row r="112" spans="1:80" s="46" customFormat="1">
      <c r="A112" s="60"/>
      <c r="B112" s="61" t="s">
        <v>178</v>
      </c>
      <c r="C112" s="61" t="s">
        <v>179</v>
      </c>
      <c r="D112" s="60" t="s">
        <v>180</v>
      </c>
      <c r="E112" s="62"/>
      <c r="F112" s="62"/>
      <c r="G112" s="62"/>
      <c r="H112" s="62"/>
      <c r="I112" s="56" t="str">
        <f>I108/I105*100</f>
        <v>0</v>
      </c>
      <c r="J112" s="56" t="str">
        <f>J108/J105*100</f>
        <v>0</v>
      </c>
      <c r="K112" s="56" t="str">
        <f>K108/K105*100</f>
        <v>0</v>
      </c>
      <c r="L112" s="66" t="str">
        <f>L108/L105*100</f>
        <v>0</v>
      </c>
      <c r="M112" s="62"/>
      <c r="N112" s="62"/>
      <c r="O112" s="62"/>
      <c r="P112" s="75"/>
      <c r="Q112" s="62">
        <v>0</v>
      </c>
      <c r="R112" s="62">
        <v>0</v>
      </c>
      <c r="S112" s="62">
        <v>0</v>
      </c>
      <c r="T112" s="62">
        <v>0</v>
      </c>
      <c r="U112" s="62">
        <v>46.5436</v>
      </c>
      <c r="V112" s="62">
        <v>1.0456</v>
      </c>
      <c r="W112" s="62">
        <v>0</v>
      </c>
      <c r="X112" s="62">
        <v>0</v>
      </c>
      <c r="Y112" s="62">
        <v>0</v>
      </c>
      <c r="Z112" s="62">
        <v>0</v>
      </c>
      <c r="AA112" s="62">
        <v>0</v>
      </c>
      <c r="AB112" s="62">
        <v>0</v>
      </c>
      <c r="AC112" s="56">
        <v>990600</v>
      </c>
      <c r="AD112" s="63">
        <v>0</v>
      </c>
      <c r="AE112" s="63">
        <v>0</v>
      </c>
      <c r="AF112" s="63">
        <v>0</v>
      </c>
      <c r="AG112" s="63">
        <v>0</v>
      </c>
      <c r="AH112" s="63">
        <v>0</v>
      </c>
      <c r="AI112" s="63">
        <v>0</v>
      </c>
      <c r="AJ112" s="63">
        <v>0</v>
      </c>
      <c r="AK112" s="63">
        <v>0</v>
      </c>
      <c r="AL112" s="63">
        <v>0</v>
      </c>
      <c r="AM112" s="63">
        <v>0</v>
      </c>
      <c r="AN112" s="63">
        <v>0</v>
      </c>
      <c r="AO112" s="63">
        <v>0</v>
      </c>
      <c r="AP112" s="62">
        <f>Q112*AC112/1000000000</f>
        <v>0</v>
      </c>
      <c r="AQ112" s="62">
        <f>R112*AC112/1000000000</f>
        <v>0</v>
      </c>
      <c r="AR112" s="62">
        <f>S112*AC112/1000000000</f>
        <v>0</v>
      </c>
      <c r="AS112" s="62">
        <f>T112*AC112/1000000000</f>
        <v>0</v>
      </c>
      <c r="AT112" s="62">
        <f>U112*AC112/1000000000</f>
        <v>0.04610609016</v>
      </c>
      <c r="AU112" s="62">
        <f>V112*AC112/1000000000</f>
        <v>0.00103577136</v>
      </c>
      <c r="AV112" s="62">
        <f>W112*AC112/1000000000</f>
        <v>0</v>
      </c>
      <c r="AW112" s="62">
        <f>X112*AC112/1000000000</f>
        <v>0</v>
      </c>
      <c r="AX112" s="62">
        <f>Y112*AC112/1000000000</f>
        <v>0</v>
      </c>
      <c r="AY112" s="62">
        <f>Z112*AC112/1000000000</f>
        <v>0</v>
      </c>
      <c r="AZ112" s="62">
        <f>AA112*AC112/1000000000</f>
        <v>0</v>
      </c>
      <c r="BA112" s="62">
        <f>AB112*AC112/1000000000</f>
        <v>0</v>
      </c>
      <c r="BB112" s="56" t="str">
        <f>(AU112/AP112)^(1/5)*100</f>
        <v>0</v>
      </c>
      <c r="BC112" s="56">
        <f>(BA112/AU112)^(1/5)*100</f>
        <v>0</v>
      </c>
      <c r="BD112" s="62">
        <f>Q112*AC112*AD112/1000000000</f>
        <v>0</v>
      </c>
      <c r="BE112" s="62">
        <f>R112*AC112*AE112/1000000000</f>
        <v>0</v>
      </c>
      <c r="BF112" s="62">
        <f>S112*AC112*AF112/1000000000</f>
        <v>0</v>
      </c>
      <c r="BG112" s="62">
        <f>T112*AC112*AG112/1000000000</f>
        <v>0</v>
      </c>
      <c r="BH112" s="62">
        <f>U112*AC112*AH112/1000000000</f>
        <v>0</v>
      </c>
      <c r="BI112" s="62">
        <f>V112*AC112*AI112/1000000000</f>
        <v>0</v>
      </c>
      <c r="BJ112" s="62">
        <f>W112*AC112*AJ112/1000000000</f>
        <v>0</v>
      </c>
      <c r="BK112" s="62">
        <f>X112*AC112*AK112/1000000000</f>
        <v>0</v>
      </c>
      <c r="BL112" s="62">
        <f>Y112*AC112*AL112/1000000000</f>
        <v>0</v>
      </c>
      <c r="BM112" s="62">
        <f>Z112*AC112*AM112/1000000000</f>
        <v>0</v>
      </c>
      <c r="BN112" s="62">
        <f>AA112*AC112*AN112/1000000000</f>
        <v>0</v>
      </c>
      <c r="BO112" s="62">
        <f>AB112*AC112*AO112/1000000000</f>
        <v>0</v>
      </c>
      <c r="BP112" s="56" t="str">
        <f>(BI112/BD112)^(1/5)*100</f>
        <v>0</v>
      </c>
      <c r="BQ112" s="56" t="str">
        <f>(BO112/BI112)^(1/5)*100</f>
        <v>0</v>
      </c>
      <c r="BR112" s="56" t="str">
        <f>(J112/E112)^(1/5)*100</f>
        <v>0</v>
      </c>
      <c r="BS112" s="56" t="str">
        <f>(P112/J112)/(1/5)*100</f>
        <v>0</v>
      </c>
      <c r="BT112" s="62"/>
      <c r="BU112" s="61"/>
      <c r="BV112" s="61"/>
      <c r="BW112" s="61"/>
      <c r="BX112" s="61"/>
    </row>
    <row r="113" spans="1:80" s="43" customFormat="1">
      <c r="A113" s="58"/>
      <c r="B113" s="61" t="s">
        <v>181</v>
      </c>
      <c r="C113" s="61" t="s">
        <v>182</v>
      </c>
      <c r="D113" s="58"/>
      <c r="E113" s="56"/>
      <c r="F113" s="56"/>
      <c r="G113" s="56"/>
      <c r="H113" s="56"/>
      <c r="I113" s="56" t="str">
        <f>I109/I106*100</f>
        <v>0</v>
      </c>
      <c r="J113" s="56" t="str">
        <f>J109/J106*100</f>
        <v>0</v>
      </c>
      <c r="K113" s="56" t="str">
        <f>K109/K106*100</f>
        <v>0</v>
      </c>
      <c r="L113" s="66" t="str">
        <f>L109/L106*100</f>
        <v>0</v>
      </c>
      <c r="M113" s="56"/>
      <c r="N113" s="56"/>
      <c r="O113" s="56"/>
      <c r="P113" s="74"/>
      <c r="Q113" s="56">
        <v>0</v>
      </c>
      <c r="R113" s="56">
        <v>0</v>
      </c>
      <c r="S113" s="56">
        <v>0</v>
      </c>
      <c r="T113" s="56">
        <v>0</v>
      </c>
      <c r="U113" s="56">
        <v>46.5436</v>
      </c>
      <c r="V113" s="56">
        <v>1.0456</v>
      </c>
      <c r="W113" s="56">
        <v>0</v>
      </c>
      <c r="X113" s="56">
        <v>0</v>
      </c>
      <c r="Y113" s="56">
        <v>0</v>
      </c>
      <c r="Z113" s="56">
        <v>0</v>
      </c>
      <c r="AA113" s="56">
        <v>0</v>
      </c>
      <c r="AB113" s="56">
        <v>0</v>
      </c>
      <c r="AC113" s="56">
        <v>1443000</v>
      </c>
      <c r="AD113" s="63">
        <v>0</v>
      </c>
      <c r="AE113" s="63">
        <v>750</v>
      </c>
      <c r="AF113" s="63">
        <v>318</v>
      </c>
      <c r="AG113" s="63">
        <v>0</v>
      </c>
      <c r="AH113" s="63">
        <v>0</v>
      </c>
      <c r="AI113" s="63">
        <v>0</v>
      </c>
      <c r="AJ113" s="63">
        <v>0</v>
      </c>
      <c r="AK113" s="63">
        <v>0</v>
      </c>
      <c r="AL113" s="63">
        <v>0</v>
      </c>
      <c r="AM113" s="63">
        <v>0</v>
      </c>
      <c r="AN113" s="63">
        <v>0</v>
      </c>
      <c r="AO113" s="63">
        <v>0</v>
      </c>
      <c r="AP113" s="62">
        <f>Q113*AC113/1000000000</f>
        <v>0</v>
      </c>
      <c r="AQ113" s="62">
        <f>R113*AC113/1000000000</f>
        <v>0</v>
      </c>
      <c r="AR113" s="62">
        <f>S113*AC113/1000000000</f>
        <v>0</v>
      </c>
      <c r="AS113" s="62">
        <f>T113*AC113/1000000000</f>
        <v>0</v>
      </c>
      <c r="AT113" s="62">
        <f>U113*AC113/1000000000</f>
        <v>0.0671624148</v>
      </c>
      <c r="AU113" s="62">
        <f>V113*AC113/1000000000</f>
        <v>0.0015088008</v>
      </c>
      <c r="AV113" s="62">
        <f>W113*AC113/1000000000</f>
        <v>0</v>
      </c>
      <c r="AW113" s="62">
        <f>X113*AC113/1000000000</f>
        <v>0</v>
      </c>
      <c r="AX113" s="62">
        <f>Y113*AC113/1000000000</f>
        <v>0</v>
      </c>
      <c r="AY113" s="62">
        <f>Z113*AC113/1000000000</f>
        <v>0</v>
      </c>
      <c r="AZ113" s="62">
        <f>AA113*AC113/1000000000</f>
        <v>0</v>
      </c>
      <c r="BA113" s="62">
        <f>AB113*AC113/1000000000</f>
        <v>0</v>
      </c>
      <c r="BB113" s="56" t="str">
        <f>(AU113/AP113)^(1/5)*100</f>
        <v>0</v>
      </c>
      <c r="BC113" s="56">
        <f>(BA113/AU113)^(1/5)*100</f>
        <v>0</v>
      </c>
      <c r="BD113" s="62">
        <f>Q113*AC113*AD113/1000000000</f>
        <v>0</v>
      </c>
      <c r="BE113" s="62">
        <f>R113*AC113*AE113/1000000000</f>
        <v>0</v>
      </c>
      <c r="BF113" s="62">
        <f>S113*AC113*AF113/1000000000</f>
        <v>0</v>
      </c>
      <c r="BG113" s="62">
        <f>T113*AC113*AG113/1000000000</f>
        <v>0</v>
      </c>
      <c r="BH113" s="62">
        <f>U113*AC113*AH113/1000000000</f>
        <v>0</v>
      </c>
      <c r="BI113" s="62">
        <f>V113*AC113*AI113/1000000000</f>
        <v>0</v>
      </c>
      <c r="BJ113" s="62">
        <f>W113*AC113*AJ113/1000000000</f>
        <v>0</v>
      </c>
      <c r="BK113" s="62">
        <f>X113*AC113*AK113/1000000000</f>
        <v>0</v>
      </c>
      <c r="BL113" s="62">
        <f>Y113*AC113*AL113/1000000000</f>
        <v>0</v>
      </c>
      <c r="BM113" s="62">
        <f>Z113*AC113*AM113/1000000000</f>
        <v>0</v>
      </c>
      <c r="BN113" s="62">
        <f>AA113*AC113*AN113/1000000000</f>
        <v>0</v>
      </c>
      <c r="BO113" s="62">
        <f>AB113*AC113*AO113/1000000000</f>
        <v>0</v>
      </c>
      <c r="BP113" s="56" t="str">
        <f>(BI113/BD113)^(1/5)*100</f>
        <v>0</v>
      </c>
      <c r="BQ113" s="56" t="str">
        <f>(BO113/BI113)^(1/5)*100</f>
        <v>0</v>
      </c>
      <c r="BR113" s="56"/>
      <c r="BS113" s="56"/>
      <c r="BT113" s="56"/>
      <c r="BU113" s="59"/>
      <c r="BV113" s="59"/>
      <c r="BW113" s="59"/>
      <c r="BX113" s="59"/>
    </row>
    <row r="114" spans="1:80" s="46" customFormat="1">
      <c r="A114" s="60"/>
      <c r="B114" s="61" t="s">
        <v>183</v>
      </c>
      <c r="C114" s="61" t="s">
        <v>184</v>
      </c>
      <c r="D114" s="60" t="s">
        <v>185</v>
      </c>
      <c r="E114" s="62"/>
      <c r="F114" s="62"/>
      <c r="G114" s="62"/>
      <c r="H114" s="62"/>
      <c r="I114" s="56" t="str">
        <f>I110/I107*100</f>
        <v>0</v>
      </c>
      <c r="J114" s="56" t="str">
        <f>J110/J107*100</f>
        <v>0</v>
      </c>
      <c r="K114" s="56" t="str">
        <f>K110/K107*100</f>
        <v>0</v>
      </c>
      <c r="L114" s="66" t="str">
        <f>L110/L107*100</f>
        <v>0</v>
      </c>
      <c r="M114" s="62"/>
      <c r="N114" s="62"/>
      <c r="O114" s="62"/>
      <c r="P114" s="75"/>
      <c r="Q114" s="62">
        <v>0</v>
      </c>
      <c r="R114" s="62">
        <v>0</v>
      </c>
      <c r="S114" s="62">
        <v>0</v>
      </c>
      <c r="T114" s="62">
        <v>0</v>
      </c>
      <c r="U114" s="62">
        <v>46.5436</v>
      </c>
      <c r="V114" s="62">
        <v>1.0456</v>
      </c>
      <c r="W114" s="62">
        <v>0</v>
      </c>
      <c r="X114" s="62">
        <v>0</v>
      </c>
      <c r="Y114" s="62">
        <v>0</v>
      </c>
      <c r="Z114" s="62">
        <v>0</v>
      </c>
      <c r="AA114" s="62">
        <v>0</v>
      </c>
      <c r="AB114" s="62">
        <v>0</v>
      </c>
      <c r="AC114" s="56">
        <v>283500</v>
      </c>
      <c r="AD114" s="63">
        <v>0</v>
      </c>
      <c r="AE114" s="63">
        <v>0</v>
      </c>
      <c r="AF114" s="63">
        <v>0</v>
      </c>
      <c r="AG114" s="63">
        <v>0</v>
      </c>
      <c r="AH114" s="63">
        <v>0</v>
      </c>
      <c r="AI114" s="63">
        <v>0</v>
      </c>
      <c r="AJ114" s="63">
        <v>0</v>
      </c>
      <c r="AK114" s="63">
        <v>0</v>
      </c>
      <c r="AL114" s="63">
        <v>0</v>
      </c>
      <c r="AM114" s="63">
        <v>0</v>
      </c>
      <c r="AN114" s="63">
        <v>0</v>
      </c>
      <c r="AO114" s="63">
        <v>0</v>
      </c>
      <c r="AP114" s="62">
        <f>Q114*AC114/1000000000</f>
        <v>0</v>
      </c>
      <c r="AQ114" s="62">
        <f>R114*AC114/1000000000</f>
        <v>0</v>
      </c>
      <c r="AR114" s="62">
        <f>S114*AC114/1000000000</f>
        <v>0</v>
      </c>
      <c r="AS114" s="62">
        <f>T114*AC114/1000000000</f>
        <v>0</v>
      </c>
      <c r="AT114" s="62">
        <f>U114*AC114/1000000000</f>
        <v>0.0131951106</v>
      </c>
      <c r="AU114" s="62">
        <f>V114*AC114/1000000000</f>
        <v>0.0002964276</v>
      </c>
      <c r="AV114" s="62">
        <f>W114*AC114/1000000000</f>
        <v>0</v>
      </c>
      <c r="AW114" s="62">
        <f>X114*AC114/1000000000</f>
        <v>0</v>
      </c>
      <c r="AX114" s="62">
        <f>Y114*AC114/1000000000</f>
        <v>0</v>
      </c>
      <c r="AY114" s="62">
        <f>Z114*AC114/1000000000</f>
        <v>0</v>
      </c>
      <c r="AZ114" s="62">
        <f>AA114*AC114/1000000000</f>
        <v>0</v>
      </c>
      <c r="BA114" s="62">
        <f>AB114*AC114/1000000000</f>
        <v>0</v>
      </c>
      <c r="BB114" s="56" t="str">
        <f>(AU114/AP114)^(1/5)*100</f>
        <v>0</v>
      </c>
      <c r="BC114" s="56">
        <f>(BA114/AU114)^(1/5)*100</f>
        <v>0</v>
      </c>
      <c r="BD114" s="62">
        <f>Q114*AC114*AD114/1000000000</f>
        <v>0</v>
      </c>
      <c r="BE114" s="62">
        <f>R114*AC114*AE114/1000000000</f>
        <v>0</v>
      </c>
      <c r="BF114" s="62">
        <f>S114*AC114*AF114/1000000000</f>
        <v>0</v>
      </c>
      <c r="BG114" s="62">
        <f>T114*AC114*AG114/1000000000</f>
        <v>0</v>
      </c>
      <c r="BH114" s="62">
        <f>U114*AC114*AH114/1000000000</f>
        <v>0</v>
      </c>
      <c r="BI114" s="62">
        <f>V114*AC114*AI114/1000000000</f>
        <v>0</v>
      </c>
      <c r="BJ114" s="62">
        <f>W114*AC114*AJ114/1000000000</f>
        <v>0</v>
      </c>
      <c r="BK114" s="62">
        <f>X114*AC114*AK114/1000000000</f>
        <v>0</v>
      </c>
      <c r="BL114" s="62">
        <f>Y114*AC114*AL114/1000000000</f>
        <v>0</v>
      </c>
      <c r="BM114" s="62">
        <f>Z114*AC114*AM114/1000000000</f>
        <v>0</v>
      </c>
      <c r="BN114" s="62">
        <f>AA114*AC114*AN114/1000000000</f>
        <v>0</v>
      </c>
      <c r="BO114" s="62">
        <f>AB114*AC114*AO114/1000000000</f>
        <v>0</v>
      </c>
      <c r="BP114" s="56" t="str">
        <f>(BI114/BD114)^(1/5)*100</f>
        <v>0</v>
      </c>
      <c r="BQ114" s="56" t="str">
        <f>(BO114/BI114)^(1/5)*100</f>
        <v>0</v>
      </c>
      <c r="BR114" s="56" t="str">
        <f>(J114/E114)^(1/5)*100</f>
        <v>0</v>
      </c>
      <c r="BS114" s="56" t="str">
        <f>(P114/J114)/(1/5)*100</f>
        <v>0</v>
      </c>
      <c r="BT114" s="62"/>
      <c r="BU114" s="61"/>
      <c r="BV114" s="61"/>
      <c r="BW114" s="61"/>
      <c r="BX114" s="61"/>
    </row>
    <row r="115" spans="1:80" s="43" customFormat="1">
      <c r="A115" s="58" t="s">
        <v>102</v>
      </c>
      <c r="B115" s="59" t="s">
        <v>186</v>
      </c>
      <c r="C115" s="59" t="s">
        <v>187</v>
      </c>
      <c r="D115" s="58" t="s">
        <v>185</v>
      </c>
      <c r="E115" s="56"/>
      <c r="F115" s="56"/>
      <c r="G115" s="56"/>
      <c r="H115" s="56"/>
      <c r="I115" s="56" t="str">
        <f>I111/I108*100</f>
        <v>0</v>
      </c>
      <c r="J115" s="56" t="str">
        <f>J111/J108*100</f>
        <v>0</v>
      </c>
      <c r="K115" s="56" t="str">
        <f>K111/K108*100</f>
        <v>0</v>
      </c>
      <c r="L115" s="66" t="str">
        <f>L111/L108*100</f>
        <v>0</v>
      </c>
      <c r="M115" s="56"/>
      <c r="N115" s="56"/>
      <c r="O115" s="56"/>
      <c r="P115" s="74"/>
      <c r="Q115" s="56">
        <v>0</v>
      </c>
      <c r="R115" s="56">
        <v>0</v>
      </c>
      <c r="S115" s="56">
        <v>0</v>
      </c>
      <c r="T115" s="56">
        <v>0</v>
      </c>
      <c r="U115" s="56">
        <v>468.4755</v>
      </c>
      <c r="V115" s="56">
        <v>14.7297</v>
      </c>
      <c r="W115" s="56">
        <v>0</v>
      </c>
      <c r="X115" s="56">
        <v>0</v>
      </c>
      <c r="Y115" s="56">
        <v>0</v>
      </c>
      <c r="Z115" s="56">
        <v>0</v>
      </c>
      <c r="AA115" s="56">
        <v>0</v>
      </c>
      <c r="AB115" s="56">
        <v>0</v>
      </c>
      <c r="AC115" s="56">
        <v>22776400</v>
      </c>
      <c r="AD115" s="56">
        <v>0</v>
      </c>
      <c r="AE115" s="56">
        <v>12688</v>
      </c>
      <c r="AF115" s="56">
        <v>11900</v>
      </c>
      <c r="AG115" s="56">
        <v>11734</v>
      </c>
      <c r="AH115" s="56">
        <v>0</v>
      </c>
      <c r="AI115" s="56">
        <v>0</v>
      </c>
      <c r="AJ115" s="56">
        <v>0</v>
      </c>
      <c r="AK115" s="56">
        <v>0</v>
      </c>
      <c r="AL115" s="56">
        <v>0</v>
      </c>
      <c r="AM115" s="56">
        <v>0</v>
      </c>
      <c r="AN115" s="56">
        <v>0</v>
      </c>
      <c r="AO115" s="56">
        <v>0</v>
      </c>
      <c r="AP115" s="56">
        <f>SUM(AP116:AP125)</f>
        <v>0</v>
      </c>
      <c r="AQ115" s="56">
        <f>SUM(AQ116:AQ125)</f>
        <v>0</v>
      </c>
      <c r="AR115" s="56">
        <f>SUM(AR116:AR125)</f>
        <v>0</v>
      </c>
      <c r="AS115" s="56">
        <f>SUM(AS116:AS125)</f>
        <v>0</v>
      </c>
      <c r="AT115" s="56">
        <f>SUM(AT116:AT125)</f>
        <v>1.06567956755</v>
      </c>
      <c r="AU115" s="56">
        <f>SUM(AU116:AU125)</f>
        <v>0.02999610213</v>
      </c>
      <c r="AV115" s="56">
        <f>SUM(AV116:AV125)</f>
        <v>0</v>
      </c>
      <c r="AW115" s="56">
        <f>SUM(AW116:AW125)</f>
        <v>0</v>
      </c>
      <c r="AX115" s="56">
        <f>SUM(AX116:AX125)</f>
        <v>0</v>
      </c>
      <c r="AY115" s="56">
        <f>SUM(AY116:AY125)</f>
        <v>0</v>
      </c>
      <c r="AZ115" s="56">
        <f>SUM(AZ116:AZ125)</f>
        <v>0</v>
      </c>
      <c r="BA115" s="56">
        <f>SUM(BA116:BA125)</f>
        <v>0</v>
      </c>
      <c r="BB115" s="56" t="str">
        <f>(AU115/AP115)^(1/5)*100</f>
        <v>0</v>
      </c>
      <c r="BC115" s="56">
        <f>(BA115/AU115)^(1/5)*100</f>
        <v>0</v>
      </c>
      <c r="BD115" s="56">
        <f>SUM(BD116:BD125)</f>
        <v>0</v>
      </c>
      <c r="BE115" s="56">
        <f>SUM(BE116:BE125)</f>
        <v>0</v>
      </c>
      <c r="BF115" s="56">
        <f>SUM(BF116:BF125)</f>
        <v>0</v>
      </c>
      <c r="BG115" s="56">
        <f>SUM(BG116:BG125)</f>
        <v>0</v>
      </c>
      <c r="BH115" s="56">
        <f>SUM(BH116:BH125)</f>
        <v>0</v>
      </c>
      <c r="BI115" s="56">
        <f>SUM(BI116:BI125)</f>
        <v>0</v>
      </c>
      <c r="BJ115" s="56">
        <f>SUM(BJ116:BJ125)</f>
        <v>0</v>
      </c>
      <c r="BK115" s="56">
        <f>SUM(BK116:BK125)</f>
        <v>0</v>
      </c>
      <c r="BL115" s="56">
        <f>SUM(BL116:BL125)</f>
        <v>0</v>
      </c>
      <c r="BM115" s="56">
        <f>SUM(BM116:BM125)</f>
        <v>0</v>
      </c>
      <c r="BN115" s="56">
        <f>SUM(BN116:BN125)</f>
        <v>0</v>
      </c>
      <c r="BO115" s="56">
        <f>SUM(BO116:BO125)</f>
        <v>0</v>
      </c>
      <c r="BP115" s="56" t="str">
        <f>(BI115/BD115)^(1/5)*100</f>
        <v>0</v>
      </c>
      <c r="BQ115" s="56" t="str">
        <f>(BO115/BI115)^(1/5)*100</f>
        <v>0</v>
      </c>
      <c r="BR115" s="56" t="str">
        <f>(J115/E115)^(1/5)*100</f>
        <v>0</v>
      </c>
      <c r="BS115" s="56" t="str">
        <f>(P115/J115)/(1/5)*100</f>
        <v>0</v>
      </c>
      <c r="BT115" s="56"/>
      <c r="BU115" s="59"/>
      <c r="BV115" s="59"/>
      <c r="BW115" s="59"/>
      <c r="BX115" s="59"/>
    </row>
    <row r="116" spans="1:80" s="46" customFormat="1">
      <c r="A116" s="60"/>
      <c r="B116" s="61" t="s">
        <v>188</v>
      </c>
      <c r="C116" s="61" t="s">
        <v>189</v>
      </c>
      <c r="D116" s="60" t="s">
        <v>190</v>
      </c>
      <c r="E116" s="62"/>
      <c r="F116" s="62"/>
      <c r="G116" s="62"/>
      <c r="H116" s="62"/>
      <c r="I116" s="56" t="str">
        <f>I112/I109*100</f>
        <v>0</v>
      </c>
      <c r="J116" s="56" t="str">
        <f>J112/J109*100</f>
        <v>0</v>
      </c>
      <c r="K116" s="56" t="str">
        <f>K112/K109*100</f>
        <v>0</v>
      </c>
      <c r="L116" s="66" t="str">
        <f>L112/L109*100</f>
        <v>0</v>
      </c>
      <c r="M116" s="62"/>
      <c r="N116" s="62"/>
      <c r="O116" s="62"/>
      <c r="P116" s="75"/>
      <c r="Q116" s="62">
        <v>0</v>
      </c>
      <c r="R116" s="62">
        <v>0</v>
      </c>
      <c r="S116" s="62">
        <v>0</v>
      </c>
      <c r="T116" s="62">
        <v>0</v>
      </c>
      <c r="U116" s="62">
        <v>46.9455</v>
      </c>
      <c r="V116" s="62">
        <v>1.4739</v>
      </c>
      <c r="W116" s="62">
        <v>0</v>
      </c>
      <c r="X116" s="62">
        <v>0</v>
      </c>
      <c r="Y116" s="62">
        <v>0</v>
      </c>
      <c r="Z116" s="62">
        <v>0</v>
      </c>
      <c r="AA116" s="62">
        <v>0</v>
      </c>
      <c r="AB116" s="62">
        <v>0</v>
      </c>
      <c r="AC116" s="56">
        <v>1541900</v>
      </c>
      <c r="AD116" s="63">
        <v>0</v>
      </c>
      <c r="AE116" s="63">
        <v>3970</v>
      </c>
      <c r="AF116" s="63">
        <v>510</v>
      </c>
      <c r="AG116" s="63">
        <v>500</v>
      </c>
      <c r="AH116" s="63">
        <v>0</v>
      </c>
      <c r="AI116" s="63">
        <v>0</v>
      </c>
      <c r="AJ116" s="63">
        <v>0</v>
      </c>
      <c r="AK116" s="63">
        <v>0</v>
      </c>
      <c r="AL116" s="63">
        <v>0</v>
      </c>
      <c r="AM116" s="63">
        <v>0</v>
      </c>
      <c r="AN116" s="63">
        <v>0</v>
      </c>
      <c r="AO116" s="63">
        <v>0</v>
      </c>
      <c r="AP116" s="62">
        <f>Q116*AC116/1000000000</f>
        <v>0</v>
      </c>
      <c r="AQ116" s="62">
        <f>R116*AC116/1000000000</f>
        <v>0</v>
      </c>
      <c r="AR116" s="62">
        <f>S116*AC116/1000000000</f>
        <v>0</v>
      </c>
      <c r="AS116" s="62">
        <f>T116*AC116/1000000000</f>
        <v>0</v>
      </c>
      <c r="AT116" s="62">
        <f>U116*AC116/1000000000</f>
        <v>0.07238526645</v>
      </c>
      <c r="AU116" s="62">
        <f>V116*AC116/1000000000</f>
        <v>0.00227260641</v>
      </c>
      <c r="AV116" s="62">
        <f>W116*AC116/1000000000</f>
        <v>0</v>
      </c>
      <c r="AW116" s="62">
        <f>X116*AC116/1000000000</f>
        <v>0</v>
      </c>
      <c r="AX116" s="62">
        <f>Y116*AC116/1000000000</f>
        <v>0</v>
      </c>
      <c r="AY116" s="62">
        <f>Z116*AC116/1000000000</f>
        <v>0</v>
      </c>
      <c r="AZ116" s="62">
        <f>AA116*AC116/1000000000</f>
        <v>0</v>
      </c>
      <c r="BA116" s="62">
        <f>AB116*AC116/1000000000</f>
        <v>0</v>
      </c>
      <c r="BB116" s="56" t="str">
        <f>(AU116/AP116)^(1/5)*100</f>
        <v>0</v>
      </c>
      <c r="BC116" s="56">
        <f>(BA116/AU116)^(1/5)*100</f>
        <v>0</v>
      </c>
      <c r="BD116" s="62">
        <f>Q116*AC116*AD116/1000000000</f>
        <v>0</v>
      </c>
      <c r="BE116" s="62">
        <f>R116*AC116*AE116/1000000000</f>
        <v>0</v>
      </c>
      <c r="BF116" s="62">
        <f>S116*AC116*AF116/1000000000</f>
        <v>0</v>
      </c>
      <c r="BG116" s="62">
        <f>T116*AC116*AG116/1000000000</f>
        <v>0</v>
      </c>
      <c r="BH116" s="62">
        <f>U116*AC116*AH116/1000000000</f>
        <v>0</v>
      </c>
      <c r="BI116" s="62">
        <f>V116*AC116*AI116/1000000000</f>
        <v>0</v>
      </c>
      <c r="BJ116" s="62">
        <f>W116*AC116*AJ116/1000000000</f>
        <v>0</v>
      </c>
      <c r="BK116" s="62">
        <f>X116*AC116*AK116/1000000000</f>
        <v>0</v>
      </c>
      <c r="BL116" s="62">
        <f>Y116*AC116*AL116/1000000000</f>
        <v>0</v>
      </c>
      <c r="BM116" s="62">
        <f>Z116*AC116*AM116/1000000000</f>
        <v>0</v>
      </c>
      <c r="BN116" s="62">
        <f>AA116*AC116*AN116/1000000000</f>
        <v>0</v>
      </c>
      <c r="BO116" s="62">
        <f>AB116*AC116*AO116/1000000000</f>
        <v>0</v>
      </c>
      <c r="BP116" s="56" t="str">
        <f>(BI116/BD116)^(1/5)*100</f>
        <v>0</v>
      </c>
      <c r="BQ116" s="56" t="str">
        <f>(BO116/BI116)^(1/5)*100</f>
        <v>0</v>
      </c>
      <c r="BR116" s="56" t="str">
        <f>(J116/E116)^(1/5)*100</f>
        <v>0</v>
      </c>
      <c r="BS116" s="56" t="str">
        <f>(P116/J116)/(1/5)*100</f>
        <v>0</v>
      </c>
      <c r="BT116" s="62"/>
      <c r="BU116" s="61"/>
      <c r="BV116" s="61"/>
      <c r="BW116" s="61"/>
      <c r="BX116" s="61"/>
    </row>
    <row r="117" spans="1:80" s="46" customFormat="1">
      <c r="A117" s="60"/>
      <c r="B117" s="61" t="s">
        <v>191</v>
      </c>
      <c r="C117" s="61" t="s">
        <v>192</v>
      </c>
      <c r="D117" s="60" t="s">
        <v>193</v>
      </c>
      <c r="E117" s="62"/>
      <c r="F117" s="62"/>
      <c r="G117" s="62"/>
      <c r="H117" s="62"/>
      <c r="I117" s="56" t="str">
        <f>I113/I110*100</f>
        <v>0</v>
      </c>
      <c r="J117" s="56" t="str">
        <f>J113/J110*100</f>
        <v>0</v>
      </c>
      <c r="K117" s="56" t="str">
        <f>K113/K110*100</f>
        <v>0</v>
      </c>
      <c r="L117" s="66" t="str">
        <f>L113/L110*100</f>
        <v>0</v>
      </c>
      <c r="M117" s="62"/>
      <c r="N117" s="62"/>
      <c r="O117" s="62"/>
      <c r="P117" s="75"/>
      <c r="Q117" s="62">
        <v>0</v>
      </c>
      <c r="R117" s="62">
        <v>0</v>
      </c>
      <c r="S117" s="62">
        <v>0</v>
      </c>
      <c r="T117" s="62">
        <v>0</v>
      </c>
      <c r="U117" s="62">
        <v>46.9455</v>
      </c>
      <c r="V117" s="62">
        <v>1.4739</v>
      </c>
      <c r="W117" s="62">
        <v>0</v>
      </c>
      <c r="X117" s="62">
        <v>0</v>
      </c>
      <c r="Y117" s="62">
        <v>0</v>
      </c>
      <c r="Z117" s="62">
        <v>0</v>
      </c>
      <c r="AA117" s="62">
        <v>0</v>
      </c>
      <c r="AB117" s="62">
        <v>0</v>
      </c>
      <c r="AC117" s="56">
        <v>658600</v>
      </c>
      <c r="AD117" s="63">
        <v>0</v>
      </c>
      <c r="AE117" s="63">
        <v>7200</v>
      </c>
      <c r="AF117" s="63">
        <v>2090</v>
      </c>
      <c r="AG117" s="63">
        <v>2000</v>
      </c>
      <c r="AH117" s="63">
        <v>0</v>
      </c>
      <c r="AI117" s="63">
        <v>0</v>
      </c>
      <c r="AJ117" s="63">
        <v>0</v>
      </c>
      <c r="AK117" s="63">
        <v>0</v>
      </c>
      <c r="AL117" s="63">
        <v>0</v>
      </c>
      <c r="AM117" s="63">
        <v>0</v>
      </c>
      <c r="AN117" s="63">
        <v>0</v>
      </c>
      <c r="AO117" s="63">
        <v>0</v>
      </c>
      <c r="AP117" s="62">
        <f>Q117*AC117/1000000000</f>
        <v>0</v>
      </c>
      <c r="AQ117" s="62">
        <f>R117*AC117/1000000000</f>
        <v>0</v>
      </c>
      <c r="AR117" s="62">
        <f>S117*AC117/1000000000</f>
        <v>0</v>
      </c>
      <c r="AS117" s="62">
        <f>T117*AC117/1000000000</f>
        <v>0</v>
      </c>
      <c r="AT117" s="62">
        <f>U117*AC117/1000000000</f>
        <v>0.0309183063</v>
      </c>
      <c r="AU117" s="62">
        <f>V117*AC117/1000000000</f>
        <v>0.00097071054</v>
      </c>
      <c r="AV117" s="62">
        <f>W117*AC117/1000000000</f>
        <v>0</v>
      </c>
      <c r="AW117" s="62">
        <f>X117*AC117/1000000000</f>
        <v>0</v>
      </c>
      <c r="AX117" s="62">
        <f>Y117*AC117/1000000000</f>
        <v>0</v>
      </c>
      <c r="AY117" s="62">
        <f>Z117*AC117/1000000000</f>
        <v>0</v>
      </c>
      <c r="AZ117" s="62">
        <f>AA117*AC117/1000000000</f>
        <v>0</v>
      </c>
      <c r="BA117" s="62">
        <f>AB117*AC117/1000000000</f>
        <v>0</v>
      </c>
      <c r="BB117" s="56" t="str">
        <f>(AU117/AP117)^(1/5)*100</f>
        <v>0</v>
      </c>
      <c r="BC117" s="56">
        <f>(BA117/AU117)^(1/5)*100</f>
        <v>0</v>
      </c>
      <c r="BD117" s="62">
        <f>Q117*AC117*AD117/1000000000</f>
        <v>0</v>
      </c>
      <c r="BE117" s="62">
        <f>R117*AC117*AE117/1000000000</f>
        <v>0</v>
      </c>
      <c r="BF117" s="62">
        <f>S117*AC117*AF117/1000000000</f>
        <v>0</v>
      </c>
      <c r="BG117" s="62">
        <f>T117*AC117*AG117/1000000000</f>
        <v>0</v>
      </c>
      <c r="BH117" s="62">
        <f>U117*AC117*AH117/1000000000</f>
        <v>0</v>
      </c>
      <c r="BI117" s="62">
        <f>V117*AC117*AI117/1000000000</f>
        <v>0</v>
      </c>
      <c r="BJ117" s="62">
        <f>W117*AC117*AJ117/1000000000</f>
        <v>0</v>
      </c>
      <c r="BK117" s="62">
        <f>X117*AC117*AK117/1000000000</f>
        <v>0</v>
      </c>
      <c r="BL117" s="62">
        <f>Y117*AC117*AL117/1000000000</f>
        <v>0</v>
      </c>
      <c r="BM117" s="62">
        <f>Z117*AC117*AM117/1000000000</f>
        <v>0</v>
      </c>
      <c r="BN117" s="62">
        <f>AA117*AC117*AN117/1000000000</f>
        <v>0</v>
      </c>
      <c r="BO117" s="62">
        <f>AB117*AC117*AO117/1000000000</f>
        <v>0</v>
      </c>
      <c r="BP117" s="56" t="str">
        <f>(BI117/BD117)^(1/5)*100</f>
        <v>0</v>
      </c>
      <c r="BQ117" s="56" t="str">
        <f>(BO117/BI117)^(1/5)*100</f>
        <v>0</v>
      </c>
      <c r="BR117" s="56" t="str">
        <f>(J117/E117)^(1/5)*100</f>
        <v>0</v>
      </c>
      <c r="BS117" s="56" t="str">
        <f>(P117/J117)/(1/5)*100</f>
        <v>0</v>
      </c>
      <c r="BT117" s="62"/>
      <c r="BU117" s="61"/>
      <c r="BV117" s="61"/>
      <c r="BW117" s="61"/>
      <c r="BX117" s="61"/>
    </row>
    <row r="118" spans="1:80" s="46" customFormat="1">
      <c r="A118" s="60"/>
      <c r="B118" s="61" t="s">
        <v>194</v>
      </c>
      <c r="C118" s="61" t="s">
        <v>195</v>
      </c>
      <c r="D118" s="60" t="s">
        <v>43</v>
      </c>
      <c r="E118" s="62"/>
      <c r="F118" s="62"/>
      <c r="G118" s="62"/>
      <c r="H118" s="62"/>
      <c r="I118" s="56" t="str">
        <f>I114/I111*100</f>
        <v>0</v>
      </c>
      <c r="J118" s="56" t="str">
        <f>J114/J111*100</f>
        <v>0</v>
      </c>
      <c r="K118" s="56" t="str">
        <f>K114/K111*100</f>
        <v>0</v>
      </c>
      <c r="L118" s="66" t="str">
        <f>L114/L111*100</f>
        <v>0</v>
      </c>
      <c r="M118" s="62"/>
      <c r="N118" s="62"/>
      <c r="O118" s="62"/>
      <c r="P118" s="75"/>
      <c r="Q118" s="62">
        <v>0</v>
      </c>
      <c r="R118" s="62">
        <v>0</v>
      </c>
      <c r="S118" s="62">
        <v>0</v>
      </c>
      <c r="T118" s="62">
        <v>0</v>
      </c>
      <c r="U118" s="62">
        <v>46.772</v>
      </c>
      <c r="V118" s="62">
        <v>1.3002</v>
      </c>
      <c r="W118" s="62">
        <v>0</v>
      </c>
      <c r="X118" s="62">
        <v>0</v>
      </c>
      <c r="Y118" s="62">
        <v>0</v>
      </c>
      <c r="Z118" s="62">
        <v>0</v>
      </c>
      <c r="AA118" s="62">
        <v>0</v>
      </c>
      <c r="AB118" s="62">
        <v>0</v>
      </c>
      <c r="AC118" s="56">
        <v>121700</v>
      </c>
      <c r="AD118" s="63">
        <v>0</v>
      </c>
      <c r="AE118" s="63">
        <v>1200</v>
      </c>
      <c r="AF118" s="63">
        <v>9000</v>
      </c>
      <c r="AG118" s="63">
        <v>8900</v>
      </c>
      <c r="AH118" s="63">
        <v>0</v>
      </c>
      <c r="AI118" s="63">
        <v>0</v>
      </c>
      <c r="AJ118" s="63">
        <v>0</v>
      </c>
      <c r="AK118" s="63">
        <v>0</v>
      </c>
      <c r="AL118" s="63">
        <v>0</v>
      </c>
      <c r="AM118" s="63">
        <v>0</v>
      </c>
      <c r="AN118" s="63">
        <v>0</v>
      </c>
      <c r="AO118" s="63">
        <v>0</v>
      </c>
      <c r="AP118" s="62">
        <f>Q118*AC118/1000000000</f>
        <v>0</v>
      </c>
      <c r="AQ118" s="62">
        <f>R118*AC118/1000000000</f>
        <v>0</v>
      </c>
      <c r="AR118" s="62">
        <f>S118*AC118/1000000000</f>
        <v>0</v>
      </c>
      <c r="AS118" s="62">
        <f>T118*AC118/1000000000</f>
        <v>0</v>
      </c>
      <c r="AT118" s="62">
        <f>U118*AC118/1000000000</f>
        <v>0.0056921524</v>
      </c>
      <c r="AU118" s="62">
        <f>V118*AC118/1000000000</f>
        <v>0.00015823434</v>
      </c>
      <c r="AV118" s="62">
        <f>W118*AC118/1000000000</f>
        <v>0</v>
      </c>
      <c r="AW118" s="62">
        <f>X118*AC118/1000000000</f>
        <v>0</v>
      </c>
      <c r="AX118" s="62">
        <f>Y118*AC118/1000000000</f>
        <v>0</v>
      </c>
      <c r="AY118" s="62">
        <f>Z118*AC118/1000000000</f>
        <v>0</v>
      </c>
      <c r="AZ118" s="62">
        <f>AA118*AC118/1000000000</f>
        <v>0</v>
      </c>
      <c r="BA118" s="62">
        <f>AB118*AC118/1000000000</f>
        <v>0</v>
      </c>
      <c r="BB118" s="56" t="str">
        <f>(AU118/AP118)^(1/5)*100</f>
        <v>0</v>
      </c>
      <c r="BC118" s="56">
        <f>(BA118/AU118)^(1/5)*100</f>
        <v>0</v>
      </c>
      <c r="BD118" s="62">
        <f>Q118*AC118*AD118/1000000000</f>
        <v>0</v>
      </c>
      <c r="BE118" s="62">
        <f>R118*AC118*AE118/1000000000</f>
        <v>0</v>
      </c>
      <c r="BF118" s="62">
        <f>S118*AC118*AF118/1000000000</f>
        <v>0</v>
      </c>
      <c r="BG118" s="62">
        <f>T118*AC118*AG118/1000000000</f>
        <v>0</v>
      </c>
      <c r="BH118" s="62">
        <f>U118*AC118*AH118/1000000000</f>
        <v>0</v>
      </c>
      <c r="BI118" s="62">
        <f>V118*AC118*AI118/1000000000</f>
        <v>0</v>
      </c>
      <c r="BJ118" s="62">
        <f>W118*AC118*AJ118/1000000000</f>
        <v>0</v>
      </c>
      <c r="BK118" s="62">
        <f>X118*AC118*AK118/1000000000</f>
        <v>0</v>
      </c>
      <c r="BL118" s="62">
        <f>Y118*AC118*AL118/1000000000</f>
        <v>0</v>
      </c>
      <c r="BM118" s="62">
        <f>Z118*AC118*AM118/1000000000</f>
        <v>0</v>
      </c>
      <c r="BN118" s="62">
        <f>AA118*AC118*AN118/1000000000</f>
        <v>0</v>
      </c>
      <c r="BO118" s="62">
        <f>AB118*AC118*AO118/1000000000</f>
        <v>0</v>
      </c>
      <c r="BP118" s="56" t="str">
        <f>(BI118/BD118)^(1/5)*100</f>
        <v>0</v>
      </c>
      <c r="BQ118" s="56" t="str">
        <f>(BO118/BI118)^(1/5)*100</f>
        <v>0</v>
      </c>
      <c r="BR118" s="56" t="str">
        <f>(J118/E118)^(1/5)*100</f>
        <v>0</v>
      </c>
      <c r="BS118" s="56" t="str">
        <f>(P118/J118)/(1/5)*100</f>
        <v>0</v>
      </c>
      <c r="BT118" s="62"/>
      <c r="BU118" s="61"/>
      <c r="BV118" s="61"/>
      <c r="BW118" s="61"/>
      <c r="BX118" s="61"/>
    </row>
    <row r="119" spans="1:80" s="43" customFormat="1">
      <c r="A119" s="58"/>
      <c r="B119" s="61" t="s">
        <v>196</v>
      </c>
      <c r="C119" s="61" t="s">
        <v>197</v>
      </c>
      <c r="D119" s="58"/>
      <c r="E119" s="56"/>
      <c r="F119" s="56"/>
      <c r="G119" s="56"/>
      <c r="H119" s="56"/>
      <c r="I119" s="56" t="str">
        <f>I115/I112*100</f>
        <v>0</v>
      </c>
      <c r="J119" s="56" t="str">
        <f>J115/J112*100</f>
        <v>0</v>
      </c>
      <c r="K119" s="56" t="str">
        <f>K115/K112*100</f>
        <v>0</v>
      </c>
      <c r="L119" s="66" t="str">
        <f>L115/L112*100</f>
        <v>0</v>
      </c>
      <c r="M119" s="56"/>
      <c r="N119" s="56"/>
      <c r="O119" s="56"/>
      <c r="P119" s="74"/>
      <c r="Q119" s="56">
        <v>0</v>
      </c>
      <c r="R119" s="56">
        <v>0</v>
      </c>
      <c r="S119" s="56">
        <v>0</v>
      </c>
      <c r="T119" s="56">
        <v>0</v>
      </c>
      <c r="U119" s="56">
        <v>47.1805</v>
      </c>
      <c r="V119" s="56">
        <v>2.6805</v>
      </c>
      <c r="W119" s="56">
        <v>0</v>
      </c>
      <c r="X119" s="56">
        <v>0</v>
      </c>
      <c r="Y119" s="56">
        <v>0</v>
      </c>
      <c r="Z119" s="56">
        <v>0</v>
      </c>
      <c r="AA119" s="56">
        <v>0</v>
      </c>
      <c r="AB119" s="56">
        <v>0</v>
      </c>
      <c r="AC119" s="56">
        <v>0</v>
      </c>
      <c r="AD119" s="63">
        <v>0</v>
      </c>
      <c r="AE119" s="63">
        <v>0</v>
      </c>
      <c r="AF119" s="63">
        <v>0</v>
      </c>
      <c r="AG119" s="63">
        <v>0</v>
      </c>
      <c r="AH119" s="63">
        <v>0</v>
      </c>
      <c r="AI119" s="63">
        <v>0</v>
      </c>
      <c r="AJ119" s="63">
        <v>0</v>
      </c>
      <c r="AK119" s="63">
        <v>0</v>
      </c>
      <c r="AL119" s="63">
        <v>0</v>
      </c>
      <c r="AM119" s="63">
        <v>0</v>
      </c>
      <c r="AN119" s="63">
        <v>0</v>
      </c>
      <c r="AO119" s="63">
        <v>0</v>
      </c>
      <c r="AP119" s="62">
        <f>Q119*AC119/1000000000</f>
        <v>0</v>
      </c>
      <c r="AQ119" s="62">
        <f>R119*AC119/1000000000</f>
        <v>0</v>
      </c>
      <c r="AR119" s="62">
        <f>S119*AC119/1000000000</f>
        <v>0</v>
      </c>
      <c r="AS119" s="62">
        <f>T119*AC119/1000000000</f>
        <v>0</v>
      </c>
      <c r="AT119" s="62">
        <f>U119*AC119/1000000000</f>
        <v>0</v>
      </c>
      <c r="AU119" s="62">
        <f>V119*AC119/1000000000</f>
        <v>0</v>
      </c>
      <c r="AV119" s="62">
        <f>W119*AC119/1000000000</f>
        <v>0</v>
      </c>
      <c r="AW119" s="62">
        <f>X119*AC119/1000000000</f>
        <v>0</v>
      </c>
      <c r="AX119" s="62">
        <f>Y119*AC119/1000000000</f>
        <v>0</v>
      </c>
      <c r="AY119" s="62">
        <f>Z119*AC119/1000000000</f>
        <v>0</v>
      </c>
      <c r="AZ119" s="62">
        <f>AA119*AC119/1000000000</f>
        <v>0</v>
      </c>
      <c r="BA119" s="62">
        <f>AB119*AC119/1000000000</f>
        <v>0</v>
      </c>
      <c r="BB119" s="56" t="str">
        <f>(AU119/AP119)^(1/5)*100</f>
        <v>0</v>
      </c>
      <c r="BC119" s="56" t="str">
        <f>(BA119/AU119)^(1/5)*100</f>
        <v>0</v>
      </c>
      <c r="BD119" s="62">
        <f>Q119*AC119*AD119/1000000000</f>
        <v>0</v>
      </c>
      <c r="BE119" s="62">
        <f>R119*AC119*AE119/1000000000</f>
        <v>0</v>
      </c>
      <c r="BF119" s="62">
        <f>S119*AC119*AF119/1000000000</f>
        <v>0</v>
      </c>
      <c r="BG119" s="62">
        <f>T119*AC119*AG119/1000000000</f>
        <v>0</v>
      </c>
      <c r="BH119" s="62">
        <f>U119*AC119*AH119/1000000000</f>
        <v>0</v>
      </c>
      <c r="BI119" s="62">
        <f>V119*AC119*AI119/1000000000</f>
        <v>0</v>
      </c>
      <c r="BJ119" s="62">
        <f>W119*AC119*AJ119/1000000000</f>
        <v>0</v>
      </c>
      <c r="BK119" s="62">
        <f>X119*AC119*AK119/1000000000</f>
        <v>0</v>
      </c>
      <c r="BL119" s="62">
        <f>Y119*AC119*AL119/1000000000</f>
        <v>0</v>
      </c>
      <c r="BM119" s="62">
        <f>Z119*AC119*AM119/1000000000</f>
        <v>0</v>
      </c>
      <c r="BN119" s="62">
        <f>AA119*AC119*AN119/1000000000</f>
        <v>0</v>
      </c>
      <c r="BO119" s="62">
        <f>AB119*AC119*AO119/1000000000</f>
        <v>0</v>
      </c>
      <c r="BP119" s="56" t="str">
        <f>(BI119/BD119)^(1/5)*100</f>
        <v>0</v>
      </c>
      <c r="BQ119" s="56" t="str">
        <f>(BO119/BI119)^(1/5)*100</f>
        <v>0</v>
      </c>
      <c r="BR119" s="56"/>
      <c r="BS119" s="56"/>
      <c r="BT119" s="56"/>
      <c r="BU119" s="59"/>
      <c r="BV119" s="59"/>
      <c r="BW119" s="59"/>
      <c r="BX119" s="59"/>
    </row>
    <row r="120" spans="1:80" s="46" customFormat="1">
      <c r="A120" s="60"/>
      <c r="B120" s="61" t="s">
        <v>198</v>
      </c>
      <c r="C120" s="61" t="s">
        <v>199</v>
      </c>
      <c r="D120" s="60" t="s">
        <v>43</v>
      </c>
      <c r="E120" s="62"/>
      <c r="F120" s="62"/>
      <c r="G120" s="62"/>
      <c r="H120" s="62"/>
      <c r="I120" s="56" t="str">
        <f>I116/I113*100</f>
        <v>0</v>
      </c>
      <c r="J120" s="56" t="str">
        <f>J116/J113*100</f>
        <v>0</v>
      </c>
      <c r="K120" s="56" t="str">
        <f>K116/K113*100</f>
        <v>0</v>
      </c>
      <c r="L120" s="66" t="str">
        <f>L116/L113*100</f>
        <v>0</v>
      </c>
      <c r="M120" s="62"/>
      <c r="N120" s="62"/>
      <c r="O120" s="62"/>
      <c r="P120" s="75"/>
      <c r="Q120" s="62">
        <v>0</v>
      </c>
      <c r="R120" s="62">
        <v>0</v>
      </c>
      <c r="S120" s="62">
        <v>0</v>
      </c>
      <c r="T120" s="62">
        <v>0</v>
      </c>
      <c r="U120" s="62">
        <v>46.772</v>
      </c>
      <c r="V120" s="62">
        <v>1.3002</v>
      </c>
      <c r="W120" s="62">
        <v>0</v>
      </c>
      <c r="X120" s="62">
        <v>0</v>
      </c>
      <c r="Y120" s="62">
        <v>0</v>
      </c>
      <c r="Z120" s="62">
        <v>0</v>
      </c>
      <c r="AA120" s="62">
        <v>0</v>
      </c>
      <c r="AB120" s="62">
        <v>0</v>
      </c>
      <c r="AC120" s="56">
        <v>11574000</v>
      </c>
      <c r="AD120" s="63">
        <v>0</v>
      </c>
      <c r="AE120" s="63">
        <v>80</v>
      </c>
      <c r="AF120" s="63">
        <v>80</v>
      </c>
      <c r="AG120" s="63">
        <v>81</v>
      </c>
      <c r="AH120" s="63">
        <v>0</v>
      </c>
      <c r="AI120" s="63">
        <v>0</v>
      </c>
      <c r="AJ120" s="63">
        <v>0</v>
      </c>
      <c r="AK120" s="63">
        <v>0</v>
      </c>
      <c r="AL120" s="63">
        <v>0</v>
      </c>
      <c r="AM120" s="63">
        <v>0</v>
      </c>
      <c r="AN120" s="63">
        <v>0</v>
      </c>
      <c r="AO120" s="63">
        <v>0</v>
      </c>
      <c r="AP120" s="62">
        <f>Q120*AC120/1000000000</f>
        <v>0</v>
      </c>
      <c r="AQ120" s="62">
        <f>R120*AC120/1000000000</f>
        <v>0</v>
      </c>
      <c r="AR120" s="62">
        <f>S120*AC120/1000000000</f>
        <v>0</v>
      </c>
      <c r="AS120" s="62">
        <f>T120*AC120/1000000000</f>
        <v>0</v>
      </c>
      <c r="AT120" s="62">
        <f>U120*AC120/1000000000</f>
        <v>0.541339128</v>
      </c>
      <c r="AU120" s="62">
        <f>V120*AC120/1000000000</f>
        <v>0.0150485148</v>
      </c>
      <c r="AV120" s="62">
        <f>W120*AC120/1000000000</f>
        <v>0</v>
      </c>
      <c r="AW120" s="62">
        <f>X120*AC120/1000000000</f>
        <v>0</v>
      </c>
      <c r="AX120" s="62">
        <f>Y120*AC120/1000000000</f>
        <v>0</v>
      </c>
      <c r="AY120" s="62">
        <f>Z120*AC120/1000000000</f>
        <v>0</v>
      </c>
      <c r="AZ120" s="62">
        <f>AA120*AC120/1000000000</f>
        <v>0</v>
      </c>
      <c r="BA120" s="62">
        <f>AB120*AC120/1000000000</f>
        <v>0</v>
      </c>
      <c r="BB120" s="56" t="str">
        <f>(AU120/AP120)^(1/5)*100</f>
        <v>0</v>
      </c>
      <c r="BC120" s="56">
        <f>(BA120/AU120)^(1/5)*100</f>
        <v>0</v>
      </c>
      <c r="BD120" s="62">
        <f>Q120*AC120*AD120/1000000000</f>
        <v>0</v>
      </c>
      <c r="BE120" s="62">
        <f>R120*AC120*AE120/1000000000</f>
        <v>0</v>
      </c>
      <c r="BF120" s="62">
        <f>S120*AC120*AF120/1000000000</f>
        <v>0</v>
      </c>
      <c r="BG120" s="62">
        <f>T120*AC120*AG120/1000000000</f>
        <v>0</v>
      </c>
      <c r="BH120" s="62">
        <f>U120*AC120*AH120/1000000000</f>
        <v>0</v>
      </c>
      <c r="BI120" s="62">
        <f>V120*AC120*AI120/1000000000</f>
        <v>0</v>
      </c>
      <c r="BJ120" s="62">
        <f>W120*AC120*AJ120/1000000000</f>
        <v>0</v>
      </c>
      <c r="BK120" s="62">
        <f>X120*AC120*AK120/1000000000</f>
        <v>0</v>
      </c>
      <c r="BL120" s="62">
        <f>Y120*AC120*AL120/1000000000</f>
        <v>0</v>
      </c>
      <c r="BM120" s="62">
        <f>Z120*AC120*AM120/1000000000</f>
        <v>0</v>
      </c>
      <c r="BN120" s="62">
        <f>AA120*AC120*AN120/1000000000</f>
        <v>0</v>
      </c>
      <c r="BO120" s="62">
        <f>AB120*AC120*AO120/1000000000</f>
        <v>0</v>
      </c>
      <c r="BP120" s="56" t="str">
        <f>(BI120/BD120)^(1/5)*100</f>
        <v>0</v>
      </c>
      <c r="BQ120" s="56" t="str">
        <f>(BO120/BI120)^(1/5)*100</f>
        <v>0</v>
      </c>
      <c r="BR120" s="56" t="str">
        <f>(J120/E120)^(1/5)*100</f>
        <v>0</v>
      </c>
      <c r="BS120" s="56" t="str">
        <f>(P120/J120)/(1/5)*100</f>
        <v>0</v>
      </c>
      <c r="BT120" s="62"/>
      <c r="BU120" s="61"/>
      <c r="BV120" s="61"/>
      <c r="BW120" s="61"/>
      <c r="BX120" s="61"/>
    </row>
    <row r="121" spans="1:80" s="46" customFormat="1">
      <c r="A121" s="60"/>
      <c r="B121" s="61" t="s">
        <v>200</v>
      </c>
      <c r="C121" s="61" t="s">
        <v>201</v>
      </c>
      <c r="D121" s="60" t="s">
        <v>43</v>
      </c>
      <c r="E121" s="62"/>
      <c r="F121" s="62"/>
      <c r="G121" s="62"/>
      <c r="H121" s="62"/>
      <c r="I121" s="56" t="str">
        <f>I117/I114*100</f>
        <v>0</v>
      </c>
      <c r="J121" s="56" t="str">
        <f>J117/J114*100</f>
        <v>0</v>
      </c>
      <c r="K121" s="56" t="str">
        <f>K117/K114*100</f>
        <v>0</v>
      </c>
      <c r="L121" s="66" t="str">
        <f>L117/L114*100</f>
        <v>0</v>
      </c>
      <c r="M121" s="62"/>
      <c r="N121" s="62"/>
      <c r="O121" s="62"/>
      <c r="P121" s="75"/>
      <c r="Q121" s="62">
        <v>0</v>
      </c>
      <c r="R121" s="62">
        <v>0</v>
      </c>
      <c r="S121" s="62">
        <v>0</v>
      </c>
      <c r="T121" s="62">
        <v>0</v>
      </c>
      <c r="U121" s="62">
        <v>46.772</v>
      </c>
      <c r="V121" s="62">
        <v>1.3002</v>
      </c>
      <c r="W121" s="62">
        <v>0</v>
      </c>
      <c r="X121" s="62">
        <v>0</v>
      </c>
      <c r="Y121" s="62">
        <v>0</v>
      </c>
      <c r="Z121" s="62">
        <v>0</v>
      </c>
      <c r="AA121" s="62">
        <v>0</v>
      </c>
      <c r="AB121" s="62">
        <v>0</v>
      </c>
      <c r="AC121" s="56">
        <v>3532000</v>
      </c>
      <c r="AD121" s="63">
        <v>0</v>
      </c>
      <c r="AE121" s="63">
        <v>50</v>
      </c>
      <c r="AF121" s="63">
        <v>50</v>
      </c>
      <c r="AG121" s="63">
        <v>51</v>
      </c>
      <c r="AH121" s="63">
        <v>0</v>
      </c>
      <c r="AI121" s="63">
        <v>0</v>
      </c>
      <c r="AJ121" s="63">
        <v>0</v>
      </c>
      <c r="AK121" s="63">
        <v>0</v>
      </c>
      <c r="AL121" s="63">
        <v>0</v>
      </c>
      <c r="AM121" s="63">
        <v>0</v>
      </c>
      <c r="AN121" s="63">
        <v>0</v>
      </c>
      <c r="AO121" s="63">
        <v>0</v>
      </c>
      <c r="AP121" s="62">
        <f>Q121*AC121/1000000000</f>
        <v>0</v>
      </c>
      <c r="AQ121" s="62">
        <f>R121*AC121/1000000000</f>
        <v>0</v>
      </c>
      <c r="AR121" s="62">
        <f>S121*AC121/1000000000</f>
        <v>0</v>
      </c>
      <c r="AS121" s="62">
        <f>T121*AC121/1000000000</f>
        <v>0</v>
      </c>
      <c r="AT121" s="62">
        <f>U121*AC121/1000000000</f>
        <v>0.165198704</v>
      </c>
      <c r="AU121" s="62">
        <f>V121*AC121/1000000000</f>
        <v>0.0045923064</v>
      </c>
      <c r="AV121" s="62">
        <f>W121*AC121/1000000000</f>
        <v>0</v>
      </c>
      <c r="AW121" s="62">
        <f>X121*AC121/1000000000</f>
        <v>0</v>
      </c>
      <c r="AX121" s="62">
        <f>Y121*AC121/1000000000</f>
        <v>0</v>
      </c>
      <c r="AY121" s="62">
        <f>Z121*AC121/1000000000</f>
        <v>0</v>
      </c>
      <c r="AZ121" s="62">
        <f>AA121*AC121/1000000000</f>
        <v>0</v>
      </c>
      <c r="BA121" s="62">
        <f>AB121*AC121/1000000000</f>
        <v>0</v>
      </c>
      <c r="BB121" s="56" t="str">
        <f>(AU121/AP121)^(1/5)*100</f>
        <v>0</v>
      </c>
      <c r="BC121" s="56">
        <f>(BA121/AU121)^(1/5)*100</f>
        <v>0</v>
      </c>
      <c r="BD121" s="62">
        <f>Q121*AC121*AD121/1000000000</f>
        <v>0</v>
      </c>
      <c r="BE121" s="62">
        <f>R121*AC121*AE121/1000000000</f>
        <v>0</v>
      </c>
      <c r="BF121" s="62">
        <f>S121*AC121*AF121/1000000000</f>
        <v>0</v>
      </c>
      <c r="BG121" s="62">
        <f>T121*AC121*AG121/1000000000</f>
        <v>0</v>
      </c>
      <c r="BH121" s="62">
        <f>U121*AC121*AH121/1000000000</f>
        <v>0</v>
      </c>
      <c r="BI121" s="62">
        <f>V121*AC121*AI121/1000000000</f>
        <v>0</v>
      </c>
      <c r="BJ121" s="62">
        <f>W121*AC121*AJ121/1000000000</f>
        <v>0</v>
      </c>
      <c r="BK121" s="62">
        <f>X121*AC121*AK121/1000000000</f>
        <v>0</v>
      </c>
      <c r="BL121" s="62">
        <f>Y121*AC121*AL121/1000000000</f>
        <v>0</v>
      </c>
      <c r="BM121" s="62">
        <f>Z121*AC121*AM121/1000000000</f>
        <v>0</v>
      </c>
      <c r="BN121" s="62">
        <f>AA121*AC121*AN121/1000000000</f>
        <v>0</v>
      </c>
      <c r="BO121" s="62">
        <f>AB121*AC121*AO121/1000000000</f>
        <v>0</v>
      </c>
      <c r="BP121" s="56" t="str">
        <f>(BI121/BD121)^(1/5)*100</f>
        <v>0</v>
      </c>
      <c r="BQ121" s="56" t="str">
        <f>(BO121/BI121)^(1/5)*100</f>
        <v>0</v>
      </c>
      <c r="BR121" s="56" t="str">
        <f>(J121/E121)^(1/5)*100</f>
        <v>0</v>
      </c>
      <c r="BS121" s="56" t="str">
        <f>(P121/J121)/(1/5)*100</f>
        <v>0</v>
      </c>
      <c r="BT121" s="62"/>
      <c r="BU121" s="61"/>
      <c r="BV121" s="61"/>
      <c r="BW121" s="61"/>
      <c r="BX121" s="61"/>
    </row>
    <row r="122" spans="1:80" s="46" customFormat="1">
      <c r="A122" s="60"/>
      <c r="B122" s="61" t="s">
        <v>202</v>
      </c>
      <c r="C122" s="61" t="s">
        <v>203</v>
      </c>
      <c r="D122" s="60" t="s">
        <v>130</v>
      </c>
      <c r="E122" s="62"/>
      <c r="F122" s="62"/>
      <c r="G122" s="62"/>
      <c r="H122" s="62"/>
      <c r="I122" s="56" t="str">
        <f>I118/I115*100</f>
        <v>0</v>
      </c>
      <c r="J122" s="56" t="str">
        <f>J118/J115*100</f>
        <v>0</v>
      </c>
      <c r="K122" s="56" t="str">
        <f>K118/K115*100</f>
        <v>0</v>
      </c>
      <c r="L122" s="66" t="str">
        <f>L118/L115*100</f>
        <v>0</v>
      </c>
      <c r="M122" s="62"/>
      <c r="N122" s="62"/>
      <c r="O122" s="62"/>
      <c r="P122" s="75"/>
      <c r="Q122" s="62">
        <v>0</v>
      </c>
      <c r="R122" s="62">
        <v>0</v>
      </c>
      <c r="S122" s="62">
        <v>0</v>
      </c>
      <c r="T122" s="62">
        <v>0</v>
      </c>
      <c r="U122" s="62">
        <v>46.772</v>
      </c>
      <c r="V122" s="62">
        <v>1.3002</v>
      </c>
      <c r="W122" s="62">
        <v>0</v>
      </c>
      <c r="X122" s="62">
        <v>0</v>
      </c>
      <c r="Y122" s="62">
        <v>0</v>
      </c>
      <c r="Z122" s="62">
        <v>0</v>
      </c>
      <c r="AA122" s="62">
        <v>0</v>
      </c>
      <c r="AB122" s="62">
        <v>0</v>
      </c>
      <c r="AC122" s="56">
        <v>2456800</v>
      </c>
      <c r="AD122" s="63">
        <v>0</v>
      </c>
      <c r="AE122" s="63">
        <v>88</v>
      </c>
      <c r="AF122" s="63">
        <v>100</v>
      </c>
      <c r="AG122" s="63">
        <v>105</v>
      </c>
      <c r="AH122" s="63">
        <v>0</v>
      </c>
      <c r="AI122" s="63">
        <v>0</v>
      </c>
      <c r="AJ122" s="63">
        <v>0</v>
      </c>
      <c r="AK122" s="63">
        <v>0</v>
      </c>
      <c r="AL122" s="63">
        <v>0</v>
      </c>
      <c r="AM122" s="63">
        <v>0</v>
      </c>
      <c r="AN122" s="63">
        <v>0</v>
      </c>
      <c r="AO122" s="63">
        <v>0</v>
      </c>
      <c r="AP122" s="62">
        <f>Q122*AC122/1000000000</f>
        <v>0</v>
      </c>
      <c r="AQ122" s="62">
        <f>R122*AC122/1000000000</f>
        <v>0</v>
      </c>
      <c r="AR122" s="62">
        <f>S122*AC122/1000000000</f>
        <v>0</v>
      </c>
      <c r="AS122" s="62">
        <f>T122*AC122/1000000000</f>
        <v>0</v>
      </c>
      <c r="AT122" s="62">
        <f>U122*AC122/1000000000</f>
        <v>0.1149094496</v>
      </c>
      <c r="AU122" s="62">
        <f>V122*AC122/1000000000</f>
        <v>0.00319433136</v>
      </c>
      <c r="AV122" s="62">
        <f>W122*AC122/1000000000</f>
        <v>0</v>
      </c>
      <c r="AW122" s="62">
        <f>X122*AC122/1000000000</f>
        <v>0</v>
      </c>
      <c r="AX122" s="62">
        <f>Y122*AC122/1000000000</f>
        <v>0</v>
      </c>
      <c r="AY122" s="62">
        <f>Z122*AC122/1000000000</f>
        <v>0</v>
      </c>
      <c r="AZ122" s="62">
        <f>AA122*AC122/1000000000</f>
        <v>0</v>
      </c>
      <c r="BA122" s="62">
        <f>AB122*AC122/1000000000</f>
        <v>0</v>
      </c>
      <c r="BB122" s="56" t="str">
        <f>(AU122/AP122)^(1/5)*100</f>
        <v>0</v>
      </c>
      <c r="BC122" s="56">
        <f>(BA122/AU122)^(1/5)*100</f>
        <v>0</v>
      </c>
      <c r="BD122" s="62">
        <f>Q122*AC122*AD122/1000000000</f>
        <v>0</v>
      </c>
      <c r="BE122" s="62">
        <f>R122*AC122*AE122/1000000000</f>
        <v>0</v>
      </c>
      <c r="BF122" s="62">
        <f>S122*AC122*AF122/1000000000</f>
        <v>0</v>
      </c>
      <c r="BG122" s="62">
        <f>T122*AC122*AG122/1000000000</f>
        <v>0</v>
      </c>
      <c r="BH122" s="62">
        <f>U122*AC122*AH122/1000000000</f>
        <v>0</v>
      </c>
      <c r="BI122" s="62">
        <f>V122*AC122*AI122/1000000000</f>
        <v>0</v>
      </c>
      <c r="BJ122" s="62">
        <f>W122*AC122*AJ122/1000000000</f>
        <v>0</v>
      </c>
      <c r="BK122" s="62">
        <f>X122*AC122*AK122/1000000000</f>
        <v>0</v>
      </c>
      <c r="BL122" s="62">
        <f>Y122*AC122*AL122/1000000000</f>
        <v>0</v>
      </c>
      <c r="BM122" s="62">
        <f>Z122*AC122*AM122/1000000000</f>
        <v>0</v>
      </c>
      <c r="BN122" s="62">
        <f>AA122*AC122*AN122/1000000000</f>
        <v>0</v>
      </c>
      <c r="BO122" s="62">
        <f>AB122*AC122*AO122/1000000000</f>
        <v>0</v>
      </c>
      <c r="BP122" s="56" t="str">
        <f>(BI122/BD122)^(1/5)*100</f>
        <v>0</v>
      </c>
      <c r="BQ122" s="56" t="str">
        <f>(BO122/BI122)^(1/5)*100</f>
        <v>0</v>
      </c>
      <c r="BR122" s="56" t="str">
        <f>(J122/E122)^(1/5)*100</f>
        <v>0</v>
      </c>
      <c r="BS122" s="56" t="str">
        <f>(P122/J122)/(1/5)*100</f>
        <v>0</v>
      </c>
      <c r="BT122" s="62"/>
      <c r="BU122" s="61"/>
      <c r="BV122" s="61"/>
      <c r="BW122" s="61"/>
      <c r="BX122" s="61"/>
    </row>
    <row r="123" spans="1:80" s="43" customFormat="1">
      <c r="A123" s="58"/>
      <c r="B123" s="61" t="s">
        <v>204</v>
      </c>
      <c r="C123" s="61" t="s">
        <v>205</v>
      </c>
      <c r="D123" s="58"/>
      <c r="E123" s="56"/>
      <c r="F123" s="56"/>
      <c r="G123" s="56"/>
      <c r="H123" s="56"/>
      <c r="I123" s="56" t="str">
        <f>I119/I116*100</f>
        <v>0</v>
      </c>
      <c r="J123" s="56" t="str">
        <f>J119/J116*100</f>
        <v>0</v>
      </c>
      <c r="K123" s="56" t="str">
        <f>K119/K116*100</f>
        <v>0</v>
      </c>
      <c r="L123" s="66" t="str">
        <f>L119/L116*100</f>
        <v>0</v>
      </c>
      <c r="M123" s="56"/>
      <c r="N123" s="56"/>
      <c r="O123" s="56"/>
      <c r="P123" s="74"/>
      <c r="Q123" s="56">
        <v>0</v>
      </c>
      <c r="R123" s="56">
        <v>0</v>
      </c>
      <c r="S123" s="56">
        <v>0</v>
      </c>
      <c r="T123" s="56">
        <v>0</v>
      </c>
      <c r="U123" s="56">
        <v>46.772</v>
      </c>
      <c r="V123" s="56">
        <v>1.3002</v>
      </c>
      <c r="W123" s="56">
        <v>0</v>
      </c>
      <c r="X123" s="56">
        <v>0</v>
      </c>
      <c r="Y123" s="56">
        <v>0</v>
      </c>
      <c r="Z123" s="56">
        <v>0</v>
      </c>
      <c r="AA123" s="56">
        <v>0</v>
      </c>
      <c r="AB123" s="56">
        <v>0</v>
      </c>
      <c r="AC123" s="56">
        <v>1653600</v>
      </c>
      <c r="AD123" s="63">
        <v>0</v>
      </c>
      <c r="AE123" s="63">
        <v>57</v>
      </c>
      <c r="AF123" s="63">
        <v>50</v>
      </c>
      <c r="AG123" s="63">
        <v>52</v>
      </c>
      <c r="AH123" s="63">
        <v>0</v>
      </c>
      <c r="AI123" s="63">
        <v>0</v>
      </c>
      <c r="AJ123" s="63">
        <v>0</v>
      </c>
      <c r="AK123" s="63">
        <v>0</v>
      </c>
      <c r="AL123" s="63">
        <v>0</v>
      </c>
      <c r="AM123" s="63">
        <v>0</v>
      </c>
      <c r="AN123" s="63">
        <v>0</v>
      </c>
      <c r="AO123" s="63">
        <v>0</v>
      </c>
      <c r="AP123" s="62">
        <f>Q123*AC123/1000000000</f>
        <v>0</v>
      </c>
      <c r="AQ123" s="62">
        <f>R123*AC123/1000000000</f>
        <v>0</v>
      </c>
      <c r="AR123" s="62">
        <f>S123*AC123/1000000000</f>
        <v>0</v>
      </c>
      <c r="AS123" s="62">
        <f>T123*AC123/1000000000</f>
        <v>0</v>
      </c>
      <c r="AT123" s="62">
        <f>U123*AC123/1000000000</f>
        <v>0.0773421792</v>
      </c>
      <c r="AU123" s="62">
        <f>V123*AC123/1000000000</f>
        <v>0.00215001072</v>
      </c>
      <c r="AV123" s="62">
        <f>W123*AC123/1000000000</f>
        <v>0</v>
      </c>
      <c r="AW123" s="62">
        <f>X123*AC123/1000000000</f>
        <v>0</v>
      </c>
      <c r="AX123" s="62">
        <f>Y123*AC123/1000000000</f>
        <v>0</v>
      </c>
      <c r="AY123" s="62">
        <f>Z123*AC123/1000000000</f>
        <v>0</v>
      </c>
      <c r="AZ123" s="62">
        <f>AA123*AC123/1000000000</f>
        <v>0</v>
      </c>
      <c r="BA123" s="62">
        <f>AB123*AC123/1000000000</f>
        <v>0</v>
      </c>
      <c r="BB123" s="56" t="str">
        <f>(AU123/AP123)^(1/5)*100</f>
        <v>0</v>
      </c>
      <c r="BC123" s="56">
        <f>(BA123/AU123)^(1/5)*100</f>
        <v>0</v>
      </c>
      <c r="BD123" s="62">
        <f>Q123*AC123*AD123/1000000000</f>
        <v>0</v>
      </c>
      <c r="BE123" s="62">
        <f>R123*AC123*AE123/1000000000</f>
        <v>0</v>
      </c>
      <c r="BF123" s="62">
        <f>S123*AC123*AF123/1000000000</f>
        <v>0</v>
      </c>
      <c r="BG123" s="62">
        <f>T123*AC123*AG123/1000000000</f>
        <v>0</v>
      </c>
      <c r="BH123" s="62">
        <f>U123*AC123*AH123/1000000000</f>
        <v>0</v>
      </c>
      <c r="BI123" s="62">
        <f>V123*AC123*AI123/1000000000</f>
        <v>0</v>
      </c>
      <c r="BJ123" s="62">
        <f>W123*AC123*AJ123/1000000000</f>
        <v>0</v>
      </c>
      <c r="BK123" s="62">
        <f>X123*AC123*AK123/1000000000</f>
        <v>0</v>
      </c>
      <c r="BL123" s="62">
        <f>Y123*AC123*AL123/1000000000</f>
        <v>0</v>
      </c>
      <c r="BM123" s="62">
        <f>Z123*AC123*AM123/1000000000</f>
        <v>0</v>
      </c>
      <c r="BN123" s="62">
        <f>AA123*AC123*AN123/1000000000</f>
        <v>0</v>
      </c>
      <c r="BO123" s="62">
        <f>AB123*AC123*AO123/1000000000</f>
        <v>0</v>
      </c>
      <c r="BP123" s="56" t="str">
        <f>(BI123/BD123)^(1/5)*100</f>
        <v>0</v>
      </c>
      <c r="BQ123" s="56" t="str">
        <f>(BO123/BI123)^(1/5)*100</f>
        <v>0</v>
      </c>
      <c r="BR123" s="56"/>
      <c r="BS123" s="56"/>
      <c r="BT123" s="56"/>
      <c r="BU123" s="59"/>
      <c r="BV123" s="59"/>
      <c r="BW123" s="59"/>
      <c r="BX123" s="59"/>
    </row>
    <row r="124" spans="1:80" s="46" customFormat="1">
      <c r="A124" s="60"/>
      <c r="B124" s="61" t="s">
        <v>206</v>
      </c>
      <c r="C124" s="61" t="s">
        <v>207</v>
      </c>
      <c r="D124" s="60" t="s">
        <v>34</v>
      </c>
      <c r="E124" s="62"/>
      <c r="F124" s="62"/>
      <c r="G124" s="62"/>
      <c r="H124" s="62"/>
      <c r="I124" s="56" t="str">
        <f>I120/I117*100</f>
        <v>0</v>
      </c>
      <c r="J124" s="56" t="str">
        <f>J120/J117*100</f>
        <v>0</v>
      </c>
      <c r="K124" s="56" t="str">
        <f>K120/K117*100</f>
        <v>0</v>
      </c>
      <c r="L124" s="66" t="str">
        <f>L120/L117*100</f>
        <v>0</v>
      </c>
      <c r="M124" s="62"/>
      <c r="N124" s="62"/>
      <c r="O124" s="62"/>
      <c r="P124" s="75"/>
      <c r="Q124" s="62">
        <v>0</v>
      </c>
      <c r="R124" s="62">
        <v>0</v>
      </c>
      <c r="S124" s="62">
        <v>0</v>
      </c>
      <c r="T124" s="62">
        <v>0</v>
      </c>
      <c r="U124" s="62">
        <v>46.772</v>
      </c>
      <c r="V124" s="62">
        <v>1.3002</v>
      </c>
      <c r="W124" s="62">
        <v>0</v>
      </c>
      <c r="X124" s="62">
        <v>0</v>
      </c>
      <c r="Y124" s="62">
        <v>0</v>
      </c>
      <c r="Z124" s="62">
        <v>0</v>
      </c>
      <c r="AA124" s="62">
        <v>0</v>
      </c>
      <c r="AB124" s="62">
        <v>0</v>
      </c>
      <c r="AC124" s="56">
        <v>1237800</v>
      </c>
      <c r="AD124" s="63">
        <v>0</v>
      </c>
      <c r="AE124" s="63">
        <v>43</v>
      </c>
      <c r="AF124" s="63">
        <v>20</v>
      </c>
      <c r="AG124" s="63">
        <v>45</v>
      </c>
      <c r="AH124" s="63">
        <v>0</v>
      </c>
      <c r="AI124" s="63">
        <v>0</v>
      </c>
      <c r="AJ124" s="63">
        <v>0</v>
      </c>
      <c r="AK124" s="63">
        <v>0</v>
      </c>
      <c r="AL124" s="63">
        <v>0</v>
      </c>
      <c r="AM124" s="63">
        <v>0</v>
      </c>
      <c r="AN124" s="63">
        <v>0</v>
      </c>
      <c r="AO124" s="63">
        <v>0</v>
      </c>
      <c r="AP124" s="62">
        <f>Q124*AC124/1000000000</f>
        <v>0</v>
      </c>
      <c r="AQ124" s="62">
        <f>R124*AC124/1000000000</f>
        <v>0</v>
      </c>
      <c r="AR124" s="62">
        <f>S124*AC124/1000000000</f>
        <v>0</v>
      </c>
      <c r="AS124" s="62">
        <f>T124*AC124/1000000000</f>
        <v>0</v>
      </c>
      <c r="AT124" s="62">
        <f>U124*AC124/1000000000</f>
        <v>0.0578943816</v>
      </c>
      <c r="AU124" s="62">
        <f>V124*AC124/1000000000</f>
        <v>0.00160938756</v>
      </c>
      <c r="AV124" s="62">
        <f>W124*AC124/1000000000</f>
        <v>0</v>
      </c>
      <c r="AW124" s="62">
        <f>X124*AC124/1000000000</f>
        <v>0</v>
      </c>
      <c r="AX124" s="62">
        <f>Y124*AC124/1000000000</f>
        <v>0</v>
      </c>
      <c r="AY124" s="62">
        <f>Z124*AC124/1000000000</f>
        <v>0</v>
      </c>
      <c r="AZ124" s="62">
        <f>AA124*AC124/1000000000</f>
        <v>0</v>
      </c>
      <c r="BA124" s="62">
        <f>AB124*AC124/1000000000</f>
        <v>0</v>
      </c>
      <c r="BB124" s="56" t="str">
        <f>(AU124/AP124)^(1/5)*100</f>
        <v>0</v>
      </c>
      <c r="BC124" s="56">
        <f>(BA124/AU124)^(1/5)*100</f>
        <v>0</v>
      </c>
      <c r="BD124" s="62">
        <f>Q124*AC124*AD124/1000000000</f>
        <v>0</v>
      </c>
      <c r="BE124" s="62">
        <f>R124*AC124*AE124/1000000000</f>
        <v>0</v>
      </c>
      <c r="BF124" s="62">
        <f>S124*AC124*AF124/1000000000</f>
        <v>0</v>
      </c>
      <c r="BG124" s="62">
        <f>T124*AC124*AG124/1000000000</f>
        <v>0</v>
      </c>
      <c r="BH124" s="62">
        <f>U124*AC124*AH124/1000000000</f>
        <v>0</v>
      </c>
      <c r="BI124" s="62">
        <f>V124*AC124*AI124/1000000000</f>
        <v>0</v>
      </c>
      <c r="BJ124" s="62">
        <f>W124*AC124*AJ124/1000000000</f>
        <v>0</v>
      </c>
      <c r="BK124" s="62">
        <f>X124*AC124*AK124/1000000000</f>
        <v>0</v>
      </c>
      <c r="BL124" s="62">
        <f>Y124*AC124*AL124/1000000000</f>
        <v>0</v>
      </c>
      <c r="BM124" s="62">
        <f>Z124*AC124*AM124/1000000000</f>
        <v>0</v>
      </c>
      <c r="BN124" s="62">
        <f>AA124*AC124*AN124/1000000000</f>
        <v>0</v>
      </c>
      <c r="BO124" s="62">
        <f>AB124*AC124*AO124/1000000000</f>
        <v>0</v>
      </c>
      <c r="BP124" s="56" t="str">
        <f>(BI124/BD124)^(1/5)*100</f>
        <v>0</v>
      </c>
      <c r="BQ124" s="56" t="str">
        <f>(BO124/BI124)^(1/5)*100</f>
        <v>0</v>
      </c>
      <c r="BR124" s="56" t="str">
        <f>(J124/E124)^(1/5)*100</f>
        <v>0</v>
      </c>
      <c r="BS124" s="56" t="str">
        <f>(P124/J124)/(1/5)*100</f>
        <v>0</v>
      </c>
      <c r="BT124" s="62"/>
      <c r="BU124" s="61"/>
      <c r="BV124" s="61"/>
      <c r="BW124" s="61"/>
      <c r="BX124" s="61"/>
    </row>
    <row r="125" spans="1:80" s="46" customFormat="1">
      <c r="A125" s="60"/>
      <c r="B125" s="61" t="s">
        <v>208</v>
      </c>
      <c r="C125" s="61" t="s">
        <v>209</v>
      </c>
      <c r="D125" s="60" t="s">
        <v>34</v>
      </c>
      <c r="E125" s="62"/>
      <c r="F125" s="62"/>
      <c r="G125" s="62"/>
      <c r="H125" s="62"/>
      <c r="I125" s="56" t="str">
        <f>I121/I118*100</f>
        <v>0</v>
      </c>
      <c r="J125" s="56" t="str">
        <f>J121/J118*100</f>
        <v>0</v>
      </c>
      <c r="K125" s="56" t="str">
        <f>K121/K118*100</f>
        <v>0</v>
      </c>
      <c r="L125" s="66" t="str">
        <f>L121/L118*100</f>
        <v>0</v>
      </c>
      <c r="M125" s="62"/>
      <c r="N125" s="62"/>
      <c r="O125" s="62"/>
      <c r="P125" s="75"/>
      <c r="Q125" s="62">
        <v>0</v>
      </c>
      <c r="R125" s="62">
        <v>0</v>
      </c>
      <c r="S125" s="62">
        <v>0</v>
      </c>
      <c r="T125" s="62">
        <v>0</v>
      </c>
      <c r="U125" s="62">
        <v>46.772</v>
      </c>
      <c r="V125" s="62">
        <v>1.3002</v>
      </c>
      <c r="W125" s="62">
        <v>0</v>
      </c>
      <c r="X125" s="62">
        <v>0</v>
      </c>
      <c r="Y125" s="62">
        <v>0</v>
      </c>
      <c r="Z125" s="62">
        <v>0</v>
      </c>
      <c r="AA125" s="62">
        <v>0</v>
      </c>
      <c r="AB125" s="62">
        <v>0</v>
      </c>
      <c r="AC125" s="56">
        <v>0</v>
      </c>
      <c r="AD125" s="63">
        <v>0</v>
      </c>
      <c r="AE125" s="63">
        <v>0</v>
      </c>
      <c r="AF125" s="63">
        <v>0</v>
      </c>
      <c r="AG125" s="63">
        <v>0</v>
      </c>
      <c r="AH125" s="63">
        <v>0</v>
      </c>
      <c r="AI125" s="63">
        <v>0</v>
      </c>
      <c r="AJ125" s="63">
        <v>0</v>
      </c>
      <c r="AK125" s="63">
        <v>0</v>
      </c>
      <c r="AL125" s="63">
        <v>0</v>
      </c>
      <c r="AM125" s="63">
        <v>0</v>
      </c>
      <c r="AN125" s="63">
        <v>0</v>
      </c>
      <c r="AO125" s="63">
        <v>0</v>
      </c>
      <c r="AP125" s="62">
        <f>Q125*AC125/1000000000</f>
        <v>0</v>
      </c>
      <c r="AQ125" s="62">
        <f>R125*AC125/1000000000</f>
        <v>0</v>
      </c>
      <c r="AR125" s="62">
        <f>S125*AC125/1000000000</f>
        <v>0</v>
      </c>
      <c r="AS125" s="62">
        <f>T125*AC125/1000000000</f>
        <v>0</v>
      </c>
      <c r="AT125" s="62">
        <f>U125*AC125/1000000000</f>
        <v>0</v>
      </c>
      <c r="AU125" s="62">
        <f>V125*AC125/1000000000</f>
        <v>0</v>
      </c>
      <c r="AV125" s="62">
        <f>W125*AC125/1000000000</f>
        <v>0</v>
      </c>
      <c r="AW125" s="62">
        <f>X125*AC125/1000000000</f>
        <v>0</v>
      </c>
      <c r="AX125" s="62">
        <f>Y125*AC125/1000000000</f>
        <v>0</v>
      </c>
      <c r="AY125" s="62">
        <f>Z125*AC125/1000000000</f>
        <v>0</v>
      </c>
      <c r="AZ125" s="62">
        <f>AA125*AC125/1000000000</f>
        <v>0</v>
      </c>
      <c r="BA125" s="62">
        <f>AB125*AC125/1000000000</f>
        <v>0</v>
      </c>
      <c r="BB125" s="56" t="str">
        <f>(AU125/AP125)^(1/5)*100</f>
        <v>0</v>
      </c>
      <c r="BC125" s="56" t="str">
        <f>(BA125/AU125)^(1/5)*100</f>
        <v>0</v>
      </c>
      <c r="BD125" s="62">
        <f>Q125*AC125*AD125/1000000000</f>
        <v>0</v>
      </c>
      <c r="BE125" s="62">
        <f>R125*AC125*AE125/1000000000</f>
        <v>0</v>
      </c>
      <c r="BF125" s="62">
        <f>S125*AC125*AF125/1000000000</f>
        <v>0</v>
      </c>
      <c r="BG125" s="62">
        <f>T125*AC125*AG125/1000000000</f>
        <v>0</v>
      </c>
      <c r="BH125" s="62">
        <f>U125*AC125*AH125/1000000000</f>
        <v>0</v>
      </c>
      <c r="BI125" s="62">
        <f>V125*AC125*AI125/1000000000</f>
        <v>0</v>
      </c>
      <c r="BJ125" s="62">
        <f>W125*AC125*AJ125/1000000000</f>
        <v>0</v>
      </c>
      <c r="BK125" s="62">
        <f>X125*AC125*AK125/1000000000</f>
        <v>0</v>
      </c>
      <c r="BL125" s="62">
        <f>Y125*AC125*AL125/1000000000</f>
        <v>0</v>
      </c>
      <c r="BM125" s="62">
        <f>Z125*AC125*AM125/1000000000</f>
        <v>0</v>
      </c>
      <c r="BN125" s="62">
        <f>AA125*AC125*AN125/1000000000</f>
        <v>0</v>
      </c>
      <c r="BO125" s="62">
        <f>AB125*AC125*AO125/1000000000</f>
        <v>0</v>
      </c>
      <c r="BP125" s="56" t="str">
        <f>(BI125/BD125)^(1/5)*100</f>
        <v>0</v>
      </c>
      <c r="BQ125" s="56" t="str">
        <f>(BO125/BI125)^(1/5)*100</f>
        <v>0</v>
      </c>
      <c r="BR125" s="56" t="str">
        <f>(J125/E125)^(1/5)*100</f>
        <v>0</v>
      </c>
      <c r="BS125" s="56" t="str">
        <f>(P125/J125)/(1/5)*100</f>
        <v>0</v>
      </c>
      <c r="BT125" s="62"/>
      <c r="BU125" s="61"/>
      <c r="BV125" s="61"/>
      <c r="BW125" s="61"/>
      <c r="BX125" s="61"/>
    </row>
    <row r="126" spans="1:80" s="43" customFormat="1">
      <c r="A126" s="58" t="s">
        <v>135</v>
      </c>
      <c r="B126" s="59" t="s">
        <v>210</v>
      </c>
      <c r="C126" s="59" t="s">
        <v>211</v>
      </c>
      <c r="D126" s="58" t="s">
        <v>212</v>
      </c>
      <c r="E126" s="56"/>
      <c r="F126" s="56"/>
      <c r="G126" s="56"/>
      <c r="H126" s="56"/>
      <c r="I126" s="56" t="str">
        <f>I122/I119*100</f>
        <v>0</v>
      </c>
      <c r="J126" s="56" t="str">
        <f>J122/J119*100</f>
        <v>0</v>
      </c>
      <c r="K126" s="56" t="str">
        <f>K122/K119*100</f>
        <v>0</v>
      </c>
      <c r="L126" s="66" t="str">
        <f>L122/L119*100</f>
        <v>0</v>
      </c>
      <c r="M126" s="56"/>
      <c r="N126" s="56"/>
      <c r="O126" s="56"/>
      <c r="P126" s="74"/>
      <c r="Q126" s="56">
        <v>0</v>
      </c>
      <c r="R126" s="56">
        <v>0</v>
      </c>
      <c r="S126" s="56">
        <v>0</v>
      </c>
      <c r="T126" s="56">
        <v>0</v>
      </c>
      <c r="U126" s="56">
        <v>192.901</v>
      </c>
      <c r="V126" s="56">
        <v>10.104</v>
      </c>
      <c r="W126" s="56">
        <v>0</v>
      </c>
      <c r="X126" s="56">
        <v>0</v>
      </c>
      <c r="Y126" s="56">
        <v>0</v>
      </c>
      <c r="Z126" s="56">
        <v>0</v>
      </c>
      <c r="AA126" s="56">
        <v>0</v>
      </c>
      <c r="AB126" s="56">
        <v>0</v>
      </c>
      <c r="AC126" s="56">
        <v>24429800</v>
      </c>
      <c r="AD126" s="56">
        <v>0</v>
      </c>
      <c r="AE126" s="56">
        <v>272</v>
      </c>
      <c r="AF126" s="56">
        <v>267</v>
      </c>
      <c r="AG126" s="56">
        <v>262</v>
      </c>
      <c r="AH126" s="56">
        <v>0</v>
      </c>
      <c r="AI126" s="56">
        <v>0</v>
      </c>
      <c r="AJ126" s="56">
        <v>0</v>
      </c>
      <c r="AK126" s="56">
        <v>0</v>
      </c>
      <c r="AL126" s="56">
        <v>0</v>
      </c>
      <c r="AM126" s="56">
        <v>0</v>
      </c>
      <c r="AN126" s="56">
        <v>0</v>
      </c>
      <c r="AO126" s="56">
        <v>0</v>
      </c>
      <c r="AP126" s="56">
        <f>SUM(AP127:AP131)</f>
        <v>0</v>
      </c>
      <c r="AQ126" s="56">
        <f>SUM(AQ127:AQ131)</f>
        <v>0</v>
      </c>
      <c r="AR126" s="56">
        <f>SUM(AR127:AR131)</f>
        <v>0</v>
      </c>
      <c r="AS126" s="56">
        <f>SUM(AS127:AS131)</f>
        <v>0</v>
      </c>
      <c r="AT126" s="56">
        <f>SUM(AT127:AT131)</f>
        <v>0.99795178996</v>
      </c>
      <c r="AU126" s="56">
        <f>SUM(AU127:AU131)</f>
        <v>0.04936773984</v>
      </c>
      <c r="AV126" s="56">
        <f>SUM(AV127:AV131)</f>
        <v>0</v>
      </c>
      <c r="AW126" s="56">
        <f>SUM(AW127:AW131)</f>
        <v>0</v>
      </c>
      <c r="AX126" s="56">
        <f>SUM(AX127:AX131)</f>
        <v>0</v>
      </c>
      <c r="AY126" s="56">
        <f>SUM(AY127:AY131)</f>
        <v>0</v>
      </c>
      <c r="AZ126" s="56">
        <f>SUM(AZ127:AZ131)</f>
        <v>0</v>
      </c>
      <c r="BA126" s="56">
        <f>SUM(BA127:BA131)</f>
        <v>0</v>
      </c>
      <c r="BB126" s="56" t="str">
        <f>(AU126/AP126)^(1/5)*100</f>
        <v>0</v>
      </c>
      <c r="BC126" s="56">
        <f>(BA126/AU126)^(1/5)*100</f>
        <v>0</v>
      </c>
      <c r="BD126" s="56">
        <f>SUM(BD127:BD131)</f>
        <v>0</v>
      </c>
      <c r="BE126" s="56">
        <f>SUM(BE127:BE131)</f>
        <v>0</v>
      </c>
      <c r="BF126" s="56">
        <f>SUM(BF127:BF131)</f>
        <v>0</v>
      </c>
      <c r="BG126" s="56">
        <f>SUM(BG127:BG131)</f>
        <v>0</v>
      </c>
      <c r="BH126" s="56">
        <f>SUM(BH127:BH131)</f>
        <v>0</v>
      </c>
      <c r="BI126" s="56">
        <f>SUM(BI127:BI131)</f>
        <v>0</v>
      </c>
      <c r="BJ126" s="56">
        <f>SUM(BJ127:BJ131)</f>
        <v>0</v>
      </c>
      <c r="BK126" s="56">
        <f>SUM(BK127:BK131)</f>
        <v>0</v>
      </c>
      <c r="BL126" s="56">
        <f>SUM(BL127:BL131)</f>
        <v>0</v>
      </c>
      <c r="BM126" s="56">
        <f>SUM(BM127:BM131)</f>
        <v>0</v>
      </c>
      <c r="BN126" s="56">
        <f>SUM(BN127:BN131)</f>
        <v>0</v>
      </c>
      <c r="BO126" s="56">
        <f>SUM(BO127:BO131)</f>
        <v>0</v>
      </c>
      <c r="BP126" s="56" t="str">
        <f>(BI126/BD126)^(1/5)*100</f>
        <v>0</v>
      </c>
      <c r="BQ126" s="56" t="str">
        <f>(BO126/BI126)^(1/5)*100</f>
        <v>0</v>
      </c>
      <c r="BR126" s="56">
        <f>SUM(BR127:BR131)</f>
        <v>0</v>
      </c>
      <c r="BS126" s="56">
        <f>SUM(BS127:BS131)</f>
        <v>0</v>
      </c>
      <c r="BT126" s="56"/>
      <c r="BU126" s="59"/>
      <c r="BV126" s="59"/>
      <c r="BW126" s="59"/>
      <c r="BX126" s="59"/>
    </row>
    <row r="127" spans="1:80" s="46" customFormat="1">
      <c r="A127" s="60"/>
      <c r="B127" s="61" t="s">
        <v>213</v>
      </c>
      <c r="C127" s="61" t="s">
        <v>97</v>
      </c>
      <c r="D127" s="60" t="s">
        <v>43</v>
      </c>
      <c r="E127" s="62"/>
      <c r="F127" s="62"/>
      <c r="G127" s="62"/>
      <c r="H127" s="62"/>
      <c r="I127" s="56" t="str">
        <f>I123/I120*100</f>
        <v>0</v>
      </c>
      <c r="J127" s="56" t="str">
        <f>J123/J120*100</f>
        <v>0</v>
      </c>
      <c r="K127" s="56" t="str">
        <f>K123/K120*100</f>
        <v>0</v>
      </c>
      <c r="L127" s="66" t="str">
        <f>L123/L120*100</f>
        <v>0</v>
      </c>
      <c r="M127" s="62"/>
      <c r="N127" s="62"/>
      <c r="O127" s="62"/>
      <c r="P127" s="75"/>
      <c r="Q127" s="62">
        <v>0</v>
      </c>
      <c r="R127" s="62">
        <v>0</v>
      </c>
      <c r="S127" s="62">
        <v>0</v>
      </c>
      <c r="T127" s="62">
        <v>0</v>
      </c>
      <c r="U127" s="62">
        <v>2.9802</v>
      </c>
      <c r="V127" s="62">
        <v>2.0208</v>
      </c>
      <c r="W127" s="62">
        <v>0</v>
      </c>
      <c r="X127" s="62">
        <v>0</v>
      </c>
      <c r="Y127" s="62">
        <v>0</v>
      </c>
      <c r="Z127" s="62">
        <v>0</v>
      </c>
      <c r="AA127" s="62">
        <v>0</v>
      </c>
      <c r="AB127" s="62">
        <v>0</v>
      </c>
      <c r="AC127" s="56">
        <v>3640000</v>
      </c>
      <c r="AD127" s="63">
        <v>0</v>
      </c>
      <c r="AE127" s="63">
        <v>164</v>
      </c>
      <c r="AF127" s="63">
        <v>164</v>
      </c>
      <c r="AG127" s="63">
        <v>165</v>
      </c>
      <c r="AH127" s="63">
        <v>0</v>
      </c>
      <c r="AI127" s="63">
        <v>0</v>
      </c>
      <c r="AJ127" s="63">
        <v>0</v>
      </c>
      <c r="AK127" s="63">
        <v>0</v>
      </c>
      <c r="AL127" s="63">
        <v>0</v>
      </c>
      <c r="AM127" s="63">
        <v>0</v>
      </c>
      <c r="AN127" s="63">
        <v>0</v>
      </c>
      <c r="AO127" s="63">
        <v>0</v>
      </c>
      <c r="AP127" s="62">
        <f>Q127*AC127/1000000000</f>
        <v>0</v>
      </c>
      <c r="AQ127" s="62">
        <f>R127*AC127/1000000000</f>
        <v>0</v>
      </c>
      <c r="AR127" s="62">
        <f>S127*AC127/1000000000</f>
        <v>0</v>
      </c>
      <c r="AS127" s="62">
        <f>T127*AC127/1000000000</f>
        <v>0</v>
      </c>
      <c r="AT127" s="62">
        <f>U127*AC127/1000000000</f>
        <v>0.010847928</v>
      </c>
      <c r="AU127" s="62">
        <f>V127*AC127/1000000000</f>
        <v>0.007355712</v>
      </c>
      <c r="AV127" s="62">
        <f>W127*AC127/1000000000</f>
        <v>0</v>
      </c>
      <c r="AW127" s="62">
        <f>X127*AC127/1000000000</f>
        <v>0</v>
      </c>
      <c r="AX127" s="62">
        <f>Y127*AC127/1000000000</f>
        <v>0</v>
      </c>
      <c r="AY127" s="62">
        <f>Z127*AC127/1000000000</f>
        <v>0</v>
      </c>
      <c r="AZ127" s="62">
        <f>AA127*AC127/1000000000</f>
        <v>0</v>
      </c>
      <c r="BA127" s="62">
        <f>AB127*AC127/1000000000</f>
        <v>0</v>
      </c>
      <c r="BB127" s="56">
        <f>SUM(BB128:BB132)</f>
        <v>0</v>
      </c>
      <c r="BC127" s="56">
        <f>SUM(BC128:BC132)</f>
        <v>0</v>
      </c>
      <c r="BD127" s="62">
        <f>Q127*AC127*AD127/1000000000</f>
        <v>0</v>
      </c>
      <c r="BE127" s="62">
        <f>R127*AC127*AE127/1000000000</f>
        <v>0</v>
      </c>
      <c r="BF127" s="62">
        <f>S127*AC127*AF127/1000000000</f>
        <v>0</v>
      </c>
      <c r="BG127" s="62">
        <f>T127*AC127*AG127/1000000000</f>
        <v>0</v>
      </c>
      <c r="BH127" s="62">
        <f>U127*AC127*AH127/1000000000</f>
        <v>0</v>
      </c>
      <c r="BI127" s="62">
        <f>V127*AC127*AI127/1000000000</f>
        <v>0</v>
      </c>
      <c r="BJ127" s="62">
        <f>W127*AC127*AJ127/1000000000</f>
        <v>0</v>
      </c>
      <c r="BK127" s="62">
        <f>X127*AC127*AK127/1000000000</f>
        <v>0</v>
      </c>
      <c r="BL127" s="62">
        <f>Y127*AC127*AL127/1000000000</f>
        <v>0</v>
      </c>
      <c r="BM127" s="62">
        <f>Z127*AC127*AM127/1000000000</f>
        <v>0</v>
      </c>
      <c r="BN127" s="62">
        <f>AA127*AC127*AN127/1000000000</f>
        <v>0</v>
      </c>
      <c r="BO127" s="62">
        <f>AB127*AC127*AO127/1000000000</f>
        <v>0</v>
      </c>
      <c r="BP127" s="56" t="str">
        <f>(BI127/BD127)^(1/5)*100</f>
        <v>0</v>
      </c>
      <c r="BQ127" s="56" t="str">
        <f>(BO127/BI127)^(1/5)*100</f>
        <v>0</v>
      </c>
      <c r="BR127" s="56" t="str">
        <f>(J127/E127)^(1/5)*100</f>
        <v>0</v>
      </c>
      <c r="BS127" s="56" t="str">
        <f>(P127/J127)/(1/5)*100</f>
        <v>0</v>
      </c>
      <c r="BT127" s="62"/>
      <c r="BU127" s="61"/>
      <c r="BV127" s="61"/>
      <c r="BW127" s="61"/>
      <c r="BX127" s="61"/>
    </row>
    <row r="128" spans="1:80" s="43" customFormat="1">
      <c r="A128" s="58"/>
      <c r="B128" s="61" t="s">
        <v>214</v>
      </c>
      <c r="C128" s="61" t="s">
        <v>215</v>
      </c>
      <c r="D128" s="58"/>
      <c r="E128" s="56"/>
      <c r="F128" s="56"/>
      <c r="G128" s="56"/>
      <c r="H128" s="56"/>
      <c r="I128" s="56" t="str">
        <f>I124/I121*100</f>
        <v>0</v>
      </c>
      <c r="J128" s="56" t="str">
        <f>J124/J121*100</f>
        <v>0</v>
      </c>
      <c r="K128" s="56" t="str">
        <f>K124/K121*100</f>
        <v>0</v>
      </c>
      <c r="L128" s="66" t="str">
        <f>L124/L121*100</f>
        <v>0</v>
      </c>
      <c r="M128" s="56"/>
      <c r="N128" s="56"/>
      <c r="O128" s="56"/>
      <c r="P128" s="74"/>
      <c r="Q128" s="56">
        <v>0</v>
      </c>
      <c r="R128" s="56">
        <v>0</v>
      </c>
      <c r="S128" s="56">
        <v>0</v>
      </c>
      <c r="T128" s="56">
        <v>0</v>
      </c>
      <c r="U128" s="56">
        <v>47.4802</v>
      </c>
      <c r="V128" s="56">
        <v>2.0208</v>
      </c>
      <c r="W128" s="56">
        <v>0</v>
      </c>
      <c r="X128" s="56">
        <v>0</v>
      </c>
      <c r="Y128" s="56">
        <v>0</v>
      </c>
      <c r="Z128" s="56">
        <v>0</v>
      </c>
      <c r="AA128" s="56">
        <v>0</v>
      </c>
      <c r="AB128" s="56">
        <v>0</v>
      </c>
      <c r="AC128" s="56">
        <v>79000</v>
      </c>
      <c r="AD128" s="63">
        <v>0</v>
      </c>
      <c r="AE128" s="63">
        <v>0</v>
      </c>
      <c r="AF128" s="63">
        <v>0</v>
      </c>
      <c r="AG128" s="63">
        <v>0</v>
      </c>
      <c r="AH128" s="63">
        <v>0</v>
      </c>
      <c r="AI128" s="63">
        <v>0</v>
      </c>
      <c r="AJ128" s="63">
        <v>0</v>
      </c>
      <c r="AK128" s="63">
        <v>0</v>
      </c>
      <c r="AL128" s="63">
        <v>0</v>
      </c>
      <c r="AM128" s="63">
        <v>0</v>
      </c>
      <c r="AN128" s="63">
        <v>0</v>
      </c>
      <c r="AO128" s="63">
        <v>0</v>
      </c>
      <c r="AP128" s="62">
        <f>Q128*AC128/1000000000</f>
        <v>0</v>
      </c>
      <c r="AQ128" s="62">
        <f>R128*AC128/1000000000</f>
        <v>0</v>
      </c>
      <c r="AR128" s="62">
        <f>S128*AC128/1000000000</f>
        <v>0</v>
      </c>
      <c r="AS128" s="62">
        <f>T128*AC128/1000000000</f>
        <v>0</v>
      </c>
      <c r="AT128" s="62">
        <f>U128*AC128/1000000000</f>
        <v>0.0037509358</v>
      </c>
      <c r="AU128" s="62">
        <f>V128*AC128/1000000000</f>
        <v>0.0001596432</v>
      </c>
      <c r="AV128" s="62">
        <f>W128*AC128/1000000000</f>
        <v>0</v>
      </c>
      <c r="AW128" s="62">
        <f>X128*AC128/1000000000</f>
        <v>0</v>
      </c>
      <c r="AX128" s="62">
        <f>Y128*AC128/1000000000</f>
        <v>0</v>
      </c>
      <c r="AY128" s="62">
        <f>Z128*AC128/1000000000</f>
        <v>0</v>
      </c>
      <c r="AZ128" s="62">
        <f>AA128*AC128/1000000000</f>
        <v>0</v>
      </c>
      <c r="BA128" s="62">
        <f>AB128*AC128/1000000000</f>
        <v>0</v>
      </c>
      <c r="BB128" s="56">
        <f>SUM(BB129:BB133)</f>
        <v>0</v>
      </c>
      <c r="BC128" s="56">
        <f>SUM(BC129:BC133)</f>
        <v>0</v>
      </c>
      <c r="BD128" s="62">
        <f>Q128*AC128*AD128/1000000000</f>
        <v>0</v>
      </c>
      <c r="BE128" s="62">
        <f>R128*AC128*AE128/1000000000</f>
        <v>0</v>
      </c>
      <c r="BF128" s="62">
        <f>S128*AC128*AF128/1000000000</f>
        <v>0</v>
      </c>
      <c r="BG128" s="62">
        <f>T128*AC128*AG128/1000000000</f>
        <v>0</v>
      </c>
      <c r="BH128" s="62">
        <f>U128*AC128*AH128/1000000000</f>
        <v>0</v>
      </c>
      <c r="BI128" s="62">
        <f>V128*AC128*AI128/1000000000</f>
        <v>0</v>
      </c>
      <c r="BJ128" s="62">
        <f>W128*AC128*AJ128/1000000000</f>
        <v>0</v>
      </c>
      <c r="BK128" s="62">
        <f>X128*AC128*AK128/1000000000</f>
        <v>0</v>
      </c>
      <c r="BL128" s="62">
        <f>Y128*AC128*AL128/1000000000</f>
        <v>0</v>
      </c>
      <c r="BM128" s="62">
        <f>Z128*AC128*AM128/1000000000</f>
        <v>0</v>
      </c>
      <c r="BN128" s="62">
        <f>AA128*AC128*AN128/1000000000</f>
        <v>0</v>
      </c>
      <c r="BO128" s="62">
        <f>AB128*AC128*AO128/1000000000</f>
        <v>0</v>
      </c>
      <c r="BP128" s="56" t="str">
        <f>(BI128/BD128)^(1/5)*100</f>
        <v>0</v>
      </c>
      <c r="BQ128" s="56" t="str">
        <f>(BO128/BI128)^(1/5)*100</f>
        <v>0</v>
      </c>
      <c r="BR128" s="56"/>
      <c r="BS128" s="56"/>
      <c r="BT128" s="56"/>
      <c r="BU128" s="59"/>
      <c r="BV128" s="59"/>
      <c r="BW128" s="59"/>
      <c r="BX128" s="59"/>
    </row>
    <row r="129" spans="1:80" s="46" customFormat="1">
      <c r="A129" s="60"/>
      <c r="B129" s="61" t="s">
        <v>216</v>
      </c>
      <c r="C129" s="61" t="s">
        <v>209</v>
      </c>
      <c r="D129" s="60" t="s">
        <v>34</v>
      </c>
      <c r="E129" s="62"/>
      <c r="F129" s="62"/>
      <c r="G129" s="62"/>
      <c r="H129" s="62"/>
      <c r="I129" s="56" t="str">
        <f>I125/I122*100</f>
        <v>0</v>
      </c>
      <c r="J129" s="56" t="str">
        <f>J125/J122*100</f>
        <v>0</v>
      </c>
      <c r="K129" s="56" t="str">
        <f>K125/K122*100</f>
        <v>0</v>
      </c>
      <c r="L129" s="66" t="str">
        <f>L125/L122*100</f>
        <v>0</v>
      </c>
      <c r="M129" s="62"/>
      <c r="N129" s="62"/>
      <c r="O129" s="62"/>
      <c r="P129" s="75"/>
      <c r="Q129" s="62">
        <v>0</v>
      </c>
      <c r="R129" s="62">
        <v>0</v>
      </c>
      <c r="S129" s="62">
        <v>0</v>
      </c>
      <c r="T129" s="62">
        <v>0</v>
      </c>
      <c r="U129" s="62">
        <v>47.4802</v>
      </c>
      <c r="V129" s="62">
        <v>2.0208</v>
      </c>
      <c r="W129" s="62">
        <v>0</v>
      </c>
      <c r="X129" s="62">
        <v>0</v>
      </c>
      <c r="Y129" s="62">
        <v>0</v>
      </c>
      <c r="Z129" s="62">
        <v>0</v>
      </c>
      <c r="AA129" s="62">
        <v>0</v>
      </c>
      <c r="AB129" s="62">
        <v>0</v>
      </c>
      <c r="AC129" s="56">
        <v>15750000</v>
      </c>
      <c r="AD129" s="63">
        <v>0</v>
      </c>
      <c r="AE129" s="63">
        <v>23</v>
      </c>
      <c r="AF129" s="63">
        <v>21</v>
      </c>
      <c r="AG129" s="63">
        <v>22</v>
      </c>
      <c r="AH129" s="63">
        <v>0</v>
      </c>
      <c r="AI129" s="63">
        <v>0</v>
      </c>
      <c r="AJ129" s="63">
        <v>0</v>
      </c>
      <c r="AK129" s="63">
        <v>0</v>
      </c>
      <c r="AL129" s="63">
        <v>0</v>
      </c>
      <c r="AM129" s="63">
        <v>0</v>
      </c>
      <c r="AN129" s="63">
        <v>0</v>
      </c>
      <c r="AO129" s="63">
        <v>0</v>
      </c>
      <c r="AP129" s="62">
        <f>Q129*AC129/1000000000</f>
        <v>0</v>
      </c>
      <c r="AQ129" s="62">
        <f>R129*AC129/1000000000</f>
        <v>0</v>
      </c>
      <c r="AR129" s="62">
        <f>S129*AC129/1000000000</f>
        <v>0</v>
      </c>
      <c r="AS129" s="62">
        <f>T129*AC129/1000000000</f>
        <v>0</v>
      </c>
      <c r="AT129" s="62">
        <f>U129*AC129/1000000000</f>
        <v>0.74781315</v>
      </c>
      <c r="AU129" s="62">
        <f>V129*AC129/1000000000</f>
        <v>0.0318276</v>
      </c>
      <c r="AV129" s="62">
        <f>W129*AC129/1000000000</f>
        <v>0</v>
      </c>
      <c r="AW129" s="62">
        <f>X129*AC129/1000000000</f>
        <v>0</v>
      </c>
      <c r="AX129" s="62">
        <f>Y129*AC129/1000000000</f>
        <v>0</v>
      </c>
      <c r="AY129" s="62">
        <f>Z129*AC129/1000000000</f>
        <v>0</v>
      </c>
      <c r="AZ129" s="62">
        <f>AA129*AC129/1000000000</f>
        <v>0</v>
      </c>
      <c r="BA129" s="62">
        <f>AB129*AC129/1000000000</f>
        <v>0</v>
      </c>
      <c r="BB129" s="56" t="str">
        <f>(AU129/AP129)^(1/5)*100</f>
        <v>0</v>
      </c>
      <c r="BC129" s="56">
        <f>(BA129/AU129)^(1/5)*100</f>
        <v>0</v>
      </c>
      <c r="BD129" s="62">
        <f>Q129*AC129*AD129/1000000000</f>
        <v>0</v>
      </c>
      <c r="BE129" s="62">
        <f>R129*AC129*AE129/1000000000</f>
        <v>0</v>
      </c>
      <c r="BF129" s="62">
        <f>S129*AC129*AF129/1000000000</f>
        <v>0</v>
      </c>
      <c r="BG129" s="62">
        <f>T129*AC129*AG129/1000000000</f>
        <v>0</v>
      </c>
      <c r="BH129" s="62">
        <f>U129*AC129*AH129/1000000000</f>
        <v>0</v>
      </c>
      <c r="BI129" s="62">
        <f>V129*AC129*AI129/1000000000</f>
        <v>0</v>
      </c>
      <c r="BJ129" s="62">
        <f>W129*AC129*AJ129/1000000000</f>
        <v>0</v>
      </c>
      <c r="BK129" s="62">
        <f>X129*AC129*AK129/1000000000</f>
        <v>0</v>
      </c>
      <c r="BL129" s="62">
        <f>Y129*AC129*AL129/1000000000</f>
        <v>0</v>
      </c>
      <c r="BM129" s="62">
        <f>Z129*AC129*AM129/1000000000</f>
        <v>0</v>
      </c>
      <c r="BN129" s="62">
        <f>AA129*AC129*AN129/1000000000</f>
        <v>0</v>
      </c>
      <c r="BO129" s="62">
        <f>AB129*AC129*AO129/1000000000</f>
        <v>0</v>
      </c>
      <c r="BP129" s="56" t="str">
        <f>(BI129/BD129)^(1/5)*100</f>
        <v>0</v>
      </c>
      <c r="BQ129" s="56" t="str">
        <f>(BO129/BI129)^(1/5)*100</f>
        <v>0</v>
      </c>
      <c r="BR129" s="56" t="str">
        <f>(J129/E129)^(1/5)*100</f>
        <v>0</v>
      </c>
      <c r="BS129" s="56" t="str">
        <f>(P129/J129)/(1/5)*100</f>
        <v>0</v>
      </c>
      <c r="BT129" s="62"/>
      <c r="BU129" s="61"/>
      <c r="BV129" s="61"/>
      <c r="BW129" s="61"/>
      <c r="BX129" s="61"/>
    </row>
    <row r="130" spans="1:80" s="46" customFormat="1">
      <c r="A130" s="60"/>
      <c r="B130" s="61" t="s">
        <v>217</v>
      </c>
      <c r="C130" s="61" t="s">
        <v>218</v>
      </c>
      <c r="D130" s="60" t="s">
        <v>34</v>
      </c>
      <c r="E130" s="62"/>
      <c r="F130" s="62"/>
      <c r="G130" s="62"/>
      <c r="H130" s="62"/>
      <c r="I130" s="56" t="str">
        <f>I126/I123*100</f>
        <v>0</v>
      </c>
      <c r="J130" s="56" t="str">
        <f>J126/J123*100</f>
        <v>0</v>
      </c>
      <c r="K130" s="56" t="str">
        <f>K126/K123*100</f>
        <v>0</v>
      </c>
      <c r="L130" s="66" t="str">
        <f>L126/L123*100</f>
        <v>0</v>
      </c>
      <c r="M130" s="62"/>
      <c r="N130" s="62"/>
      <c r="O130" s="62"/>
      <c r="P130" s="75"/>
      <c r="Q130" s="62">
        <v>0</v>
      </c>
      <c r="R130" s="62">
        <v>0</v>
      </c>
      <c r="S130" s="62">
        <v>0</v>
      </c>
      <c r="T130" s="62">
        <v>0</v>
      </c>
      <c r="U130" s="62">
        <v>47.4802</v>
      </c>
      <c r="V130" s="62">
        <v>2.0208</v>
      </c>
      <c r="W130" s="62">
        <v>0</v>
      </c>
      <c r="X130" s="62">
        <v>0</v>
      </c>
      <c r="Y130" s="62">
        <v>0</v>
      </c>
      <c r="Z130" s="62">
        <v>0</v>
      </c>
      <c r="AA130" s="62">
        <v>0</v>
      </c>
      <c r="AB130" s="62">
        <v>0</v>
      </c>
      <c r="AC130" s="56">
        <v>519700</v>
      </c>
      <c r="AD130" s="63">
        <v>0</v>
      </c>
      <c r="AE130" s="63">
        <v>10</v>
      </c>
      <c r="AF130" s="63">
        <v>10</v>
      </c>
      <c r="AG130" s="63">
        <v>10</v>
      </c>
      <c r="AH130" s="63">
        <v>0</v>
      </c>
      <c r="AI130" s="63">
        <v>0</v>
      </c>
      <c r="AJ130" s="63">
        <v>0</v>
      </c>
      <c r="AK130" s="63">
        <v>0</v>
      </c>
      <c r="AL130" s="63">
        <v>0</v>
      </c>
      <c r="AM130" s="63">
        <v>0</v>
      </c>
      <c r="AN130" s="63">
        <v>0</v>
      </c>
      <c r="AO130" s="63">
        <v>0</v>
      </c>
      <c r="AP130" s="62">
        <f>Q130*AC130/1000000000</f>
        <v>0</v>
      </c>
      <c r="AQ130" s="62">
        <f>R130*AC130/1000000000</f>
        <v>0</v>
      </c>
      <c r="AR130" s="62">
        <f>S130*AC130/1000000000</f>
        <v>0</v>
      </c>
      <c r="AS130" s="62">
        <f>T130*AC130/1000000000</f>
        <v>0</v>
      </c>
      <c r="AT130" s="62">
        <f>U130*AC130/1000000000</f>
        <v>0.02467545994</v>
      </c>
      <c r="AU130" s="62">
        <f>V130*AC130/1000000000</f>
        <v>0.00105020976</v>
      </c>
      <c r="AV130" s="62">
        <f>W130*AC130/1000000000</f>
        <v>0</v>
      </c>
      <c r="AW130" s="62">
        <f>X130*AC130/1000000000</f>
        <v>0</v>
      </c>
      <c r="AX130" s="62">
        <f>Y130*AC130/1000000000</f>
        <v>0</v>
      </c>
      <c r="AY130" s="62">
        <f>Z130*AC130/1000000000</f>
        <v>0</v>
      </c>
      <c r="AZ130" s="62">
        <f>AA130*AC130/1000000000</f>
        <v>0</v>
      </c>
      <c r="BA130" s="62">
        <f>AB130*AC130/1000000000</f>
        <v>0</v>
      </c>
      <c r="BB130" s="56" t="str">
        <f>(AU130/AP130)^(1/5)*100</f>
        <v>0</v>
      </c>
      <c r="BC130" s="56">
        <f>(BA130/AU130)^(1/5)*100</f>
        <v>0</v>
      </c>
      <c r="BD130" s="62">
        <f>Q130*AC130*AD130/1000000000</f>
        <v>0</v>
      </c>
      <c r="BE130" s="62">
        <f>R130*AC130*AE130/1000000000</f>
        <v>0</v>
      </c>
      <c r="BF130" s="62">
        <f>S130*AC130*AF130/1000000000</f>
        <v>0</v>
      </c>
      <c r="BG130" s="62">
        <f>T130*AC130*AG130/1000000000</f>
        <v>0</v>
      </c>
      <c r="BH130" s="62">
        <f>U130*AC130*AH130/1000000000</f>
        <v>0</v>
      </c>
      <c r="BI130" s="62">
        <f>V130*AC130*AI130/1000000000</f>
        <v>0</v>
      </c>
      <c r="BJ130" s="62">
        <f>W130*AC130*AJ130/1000000000</f>
        <v>0</v>
      </c>
      <c r="BK130" s="62">
        <f>X130*AC130*AK130/1000000000</f>
        <v>0</v>
      </c>
      <c r="BL130" s="62">
        <f>Y130*AC130*AL130/1000000000</f>
        <v>0</v>
      </c>
      <c r="BM130" s="62">
        <f>Z130*AC130*AM130/1000000000</f>
        <v>0</v>
      </c>
      <c r="BN130" s="62">
        <f>AA130*AC130*AN130/1000000000</f>
        <v>0</v>
      </c>
      <c r="BO130" s="62">
        <f>AB130*AC130*AO130/1000000000</f>
        <v>0</v>
      </c>
      <c r="BP130" s="56" t="str">
        <f>(BI130/BD130)^(1/5)*100</f>
        <v>0</v>
      </c>
      <c r="BQ130" s="56" t="str">
        <f>(BO130/BI130)^(1/5)*100</f>
        <v>0</v>
      </c>
      <c r="BR130" s="56" t="str">
        <f>(J130/E130)^(1/5)*100</f>
        <v>0</v>
      </c>
      <c r="BS130" s="56" t="str">
        <f>(P130/J130)/(1/5)*100</f>
        <v>0</v>
      </c>
      <c r="BT130" s="62"/>
      <c r="BU130" s="61"/>
      <c r="BV130" s="61"/>
      <c r="BW130" s="61"/>
      <c r="BX130" s="61"/>
    </row>
    <row r="131" spans="1:80" s="46" customFormat="1">
      <c r="A131" s="60"/>
      <c r="B131" s="61" t="s">
        <v>219</v>
      </c>
      <c r="C131" s="61" t="s">
        <v>220</v>
      </c>
      <c r="D131" s="60" t="s">
        <v>212</v>
      </c>
      <c r="E131" s="62"/>
      <c r="F131" s="62"/>
      <c r="G131" s="62"/>
      <c r="H131" s="62"/>
      <c r="I131" s="56" t="str">
        <f>I127/I124*100</f>
        <v>0</v>
      </c>
      <c r="J131" s="56" t="str">
        <f>J127/J124*100</f>
        <v>0</v>
      </c>
      <c r="K131" s="56" t="str">
        <f>K127/K124*100</f>
        <v>0</v>
      </c>
      <c r="L131" s="56" t="str">
        <f>L127/L124*100</f>
        <v>0</v>
      </c>
      <c r="M131" s="62"/>
      <c r="N131" s="62"/>
      <c r="O131" s="62"/>
      <c r="P131" s="67"/>
      <c r="Q131" s="62">
        <v>0</v>
      </c>
      <c r="R131" s="62">
        <v>0</v>
      </c>
      <c r="S131" s="62">
        <v>0</v>
      </c>
      <c r="T131" s="62">
        <v>0</v>
      </c>
      <c r="U131" s="62">
        <v>47.4802</v>
      </c>
      <c r="V131" s="62">
        <v>2.0208</v>
      </c>
      <c r="W131" s="62">
        <v>0</v>
      </c>
      <c r="X131" s="62">
        <v>0</v>
      </c>
      <c r="Y131" s="62">
        <v>0</v>
      </c>
      <c r="Z131" s="62">
        <v>0</v>
      </c>
      <c r="AA131" s="62">
        <v>0</v>
      </c>
      <c r="AB131" s="62">
        <v>0</v>
      </c>
      <c r="AC131" s="56">
        <v>4441100</v>
      </c>
      <c r="AD131" s="63">
        <v>0</v>
      </c>
      <c r="AE131" s="63">
        <v>75</v>
      </c>
      <c r="AF131" s="63">
        <v>72</v>
      </c>
      <c r="AG131" s="63">
        <v>65</v>
      </c>
      <c r="AH131" s="63">
        <v>0</v>
      </c>
      <c r="AI131" s="63">
        <v>0</v>
      </c>
      <c r="AJ131" s="63">
        <v>0</v>
      </c>
      <c r="AK131" s="63">
        <v>0</v>
      </c>
      <c r="AL131" s="63">
        <v>0</v>
      </c>
      <c r="AM131" s="63">
        <v>0</v>
      </c>
      <c r="AN131" s="63">
        <v>0</v>
      </c>
      <c r="AO131" s="63">
        <v>0</v>
      </c>
      <c r="AP131" s="62">
        <f>Q131*AC131/1000000000</f>
        <v>0</v>
      </c>
      <c r="AQ131" s="62">
        <f>R131*AC131/1000000000</f>
        <v>0</v>
      </c>
      <c r="AR131" s="62">
        <f>S131*AC131/1000000000</f>
        <v>0</v>
      </c>
      <c r="AS131" s="62">
        <f>T131*AC131/1000000000</f>
        <v>0</v>
      </c>
      <c r="AT131" s="62">
        <f>U131*AC131/1000000000</f>
        <v>0.21086431622</v>
      </c>
      <c r="AU131" s="62">
        <f>V131*AC131/1000000000</f>
        <v>0.00897457488</v>
      </c>
      <c r="AV131" s="62">
        <f>W131*AC131/1000000000</f>
        <v>0</v>
      </c>
      <c r="AW131" s="62">
        <f>X131*AC131/1000000000</f>
        <v>0</v>
      </c>
      <c r="AX131" s="62">
        <f>Y131*AC131/1000000000</f>
        <v>0</v>
      </c>
      <c r="AY131" s="62">
        <f>Z131*AC131/1000000000</f>
        <v>0</v>
      </c>
      <c r="AZ131" s="62">
        <f>AA131*AC131/1000000000</f>
        <v>0</v>
      </c>
      <c r="BA131" s="62">
        <f>AB131*AC131/1000000000</f>
        <v>0</v>
      </c>
      <c r="BB131" s="56" t="str">
        <f>(AU131/AP131)^(1/5)*100</f>
        <v>0</v>
      </c>
      <c r="BC131" s="56">
        <f>(BA131/AU131)^(1/5)*100</f>
        <v>0</v>
      </c>
      <c r="BD131" s="62">
        <f>Q131*AC131*AD131/1000000000</f>
        <v>0</v>
      </c>
      <c r="BE131" s="62">
        <f>R131*AC131*AE131/1000000000</f>
        <v>0</v>
      </c>
      <c r="BF131" s="62">
        <f>S131*AC131*AF131/1000000000</f>
        <v>0</v>
      </c>
      <c r="BG131" s="62">
        <f>T131*AC131*AG131/1000000000</f>
        <v>0</v>
      </c>
      <c r="BH131" s="62">
        <f>U131*AC131*AH131/1000000000</f>
        <v>0</v>
      </c>
      <c r="BI131" s="62">
        <f>V131*AC131*AI131/1000000000</f>
        <v>0</v>
      </c>
      <c r="BJ131" s="62">
        <f>W131*AC131*AJ131/1000000000</f>
        <v>0</v>
      </c>
      <c r="BK131" s="62">
        <f>X131*AC131*AK131/1000000000</f>
        <v>0</v>
      </c>
      <c r="BL131" s="62">
        <f>Y131*AC131*AL131/1000000000</f>
        <v>0</v>
      </c>
      <c r="BM131" s="62">
        <f>Z131*AC131*AM131/1000000000</f>
        <v>0</v>
      </c>
      <c r="BN131" s="62">
        <f>AA131*AC131*AN131/1000000000</f>
        <v>0</v>
      </c>
      <c r="BO131" s="62">
        <f>AB131*AC131*AO131/1000000000</f>
        <v>0</v>
      </c>
      <c r="BP131" s="56" t="str">
        <f>(BI131/BD131)^(1/5)*100</f>
        <v>0</v>
      </c>
      <c r="BQ131" s="56" t="str">
        <f>(BO131/BI131)^(1/5)*100</f>
        <v>0</v>
      </c>
      <c r="BR131" s="56" t="str">
        <f>(J131/E131)^(1/5)*100</f>
        <v>0</v>
      </c>
      <c r="BS131" s="56" t="str">
        <f>(P131/J131)/(1/5)*100</f>
        <v>0</v>
      </c>
      <c r="BT131" s="62"/>
      <c r="BU131" s="61"/>
      <c r="BV131" s="61"/>
      <c r="BW131" s="61"/>
      <c r="BX131" s="61"/>
    </row>
    <row r="132" spans="1:80" s="43" customFormat="1">
      <c r="A132" s="58" t="s">
        <v>221</v>
      </c>
      <c r="B132" s="59" t="s">
        <v>222</v>
      </c>
      <c r="C132" s="59" t="s">
        <v>223</v>
      </c>
      <c r="D132" s="58" t="s">
        <v>43</v>
      </c>
      <c r="E132" s="56"/>
      <c r="F132" s="56"/>
      <c r="G132" s="56"/>
      <c r="H132" s="56"/>
      <c r="I132" s="56" t="str">
        <f>I128/I125*100</f>
        <v>0</v>
      </c>
      <c r="J132" s="56" t="str">
        <f>J128/J125*100</f>
        <v>0</v>
      </c>
      <c r="K132" s="56" t="str">
        <f>K128/K125*100</f>
        <v>0</v>
      </c>
      <c r="L132" s="56" t="str">
        <f>L128/L125*100</f>
        <v>0</v>
      </c>
      <c r="M132" s="56"/>
      <c r="N132" s="56"/>
      <c r="O132" s="56"/>
      <c r="P132" s="66"/>
      <c r="Q132" s="56">
        <v>0</v>
      </c>
      <c r="R132" s="56">
        <v>0</v>
      </c>
      <c r="S132" s="56">
        <v>0</v>
      </c>
      <c r="T132" s="56">
        <v>0</v>
      </c>
      <c r="U132" s="56">
        <v>140.5353</v>
      </c>
      <c r="V132" s="56">
        <v>4.0683</v>
      </c>
      <c r="W132" s="56">
        <v>0</v>
      </c>
      <c r="X132" s="56">
        <v>0</v>
      </c>
      <c r="Y132" s="56">
        <v>0</v>
      </c>
      <c r="Z132" s="56">
        <v>0</v>
      </c>
      <c r="AA132" s="56">
        <v>0</v>
      </c>
      <c r="AB132" s="56">
        <v>0</v>
      </c>
      <c r="AC132" s="56">
        <v>379500</v>
      </c>
      <c r="AD132" s="56">
        <v>0</v>
      </c>
      <c r="AE132" s="56">
        <v>27989</v>
      </c>
      <c r="AF132" s="56">
        <v>29575</v>
      </c>
      <c r="AG132" s="56">
        <v>29906</v>
      </c>
      <c r="AH132" s="56">
        <v>0</v>
      </c>
      <c r="AI132" s="56">
        <v>0</v>
      </c>
      <c r="AJ132" s="56">
        <v>0</v>
      </c>
      <c r="AK132" s="56">
        <v>0</v>
      </c>
      <c r="AL132" s="56">
        <v>0</v>
      </c>
      <c r="AM132" s="56">
        <v>0</v>
      </c>
      <c r="AN132" s="56">
        <v>0</v>
      </c>
      <c r="AO132" s="56">
        <v>0</v>
      </c>
      <c r="AP132" s="56">
        <f>SUM(AP133:AP135)</f>
        <v>0</v>
      </c>
      <c r="AQ132" s="56">
        <f>SUM(AQ133:AQ135)</f>
        <v>0</v>
      </c>
      <c r="AR132" s="56">
        <f>SUM(AR133:AR135)</f>
        <v>0</v>
      </c>
      <c r="AS132" s="56">
        <f>SUM(AS133:AS135)</f>
        <v>0</v>
      </c>
      <c r="AT132" s="56">
        <f>SUM(AT133:AT135)</f>
        <v>0.01777771545</v>
      </c>
      <c r="AU132" s="56">
        <f>SUM(AU133:AU135)</f>
        <v>0.00051463995</v>
      </c>
      <c r="AV132" s="56">
        <f>SUM(AV133:AV135)</f>
        <v>0</v>
      </c>
      <c r="AW132" s="56">
        <f>SUM(AW133:AW135)</f>
        <v>0</v>
      </c>
      <c r="AX132" s="56">
        <f>SUM(AX133:AX135)</f>
        <v>0</v>
      </c>
      <c r="AY132" s="56">
        <f>SUM(AY133:AY135)</f>
        <v>0</v>
      </c>
      <c r="AZ132" s="56">
        <f>SUM(AZ133:AZ135)</f>
        <v>0</v>
      </c>
      <c r="BA132" s="56">
        <f>SUM(BA133:BA135)</f>
        <v>0</v>
      </c>
      <c r="BB132" s="56" t="str">
        <f>(AU132/AP132)^(1/5)*100</f>
        <v>0</v>
      </c>
      <c r="BC132" s="56">
        <f>(BA132/AU132)^(1/5)*100</f>
        <v>0</v>
      </c>
      <c r="BD132" s="56">
        <f>SUM(BD133:BD135)</f>
        <v>0</v>
      </c>
      <c r="BE132" s="56">
        <f>SUM(BE133:BE135)</f>
        <v>0</v>
      </c>
      <c r="BF132" s="56">
        <f>SUM(BF133:BF135)</f>
        <v>0</v>
      </c>
      <c r="BG132" s="56">
        <f>SUM(BG133:BG135)</f>
        <v>0</v>
      </c>
      <c r="BH132" s="56">
        <f>SUM(BH133:BH135)</f>
        <v>0</v>
      </c>
      <c r="BI132" s="56">
        <f>SUM(BI133:BI135)</f>
        <v>0</v>
      </c>
      <c r="BJ132" s="56">
        <f>SUM(BJ133:BJ135)</f>
        <v>0</v>
      </c>
      <c r="BK132" s="56">
        <f>SUM(BK133:BK135)</f>
        <v>0</v>
      </c>
      <c r="BL132" s="56">
        <f>SUM(BL133:BL135)</f>
        <v>0</v>
      </c>
      <c r="BM132" s="56">
        <f>SUM(BM133:BM135)</f>
        <v>0</v>
      </c>
      <c r="BN132" s="56">
        <f>SUM(BN133:BN135)</f>
        <v>0</v>
      </c>
      <c r="BO132" s="56">
        <f>SUM(BO133:BO135)</f>
        <v>0</v>
      </c>
      <c r="BP132" s="56" t="str">
        <f>(BI132/BD132)^(1/5)*100</f>
        <v>0</v>
      </c>
      <c r="BQ132" s="56" t="str">
        <f>(BO132/BI132)^(1/5)*100</f>
        <v>0</v>
      </c>
      <c r="BR132" s="56">
        <f>SUM(BR133:BR135)</f>
        <v>0</v>
      </c>
      <c r="BS132" s="56">
        <f>SUM(BS133:BS135)</f>
        <v>0</v>
      </c>
      <c r="BT132" s="56"/>
      <c r="BU132" s="59"/>
      <c r="BV132" s="59"/>
      <c r="BW132" s="59"/>
      <c r="BX132" s="59"/>
    </row>
    <row r="133" spans="1:80" s="43" customFormat="1">
      <c r="A133" s="58"/>
      <c r="B133" s="61" t="s">
        <v>224</v>
      </c>
      <c r="C133" s="61" t="s">
        <v>225</v>
      </c>
      <c r="D133" s="58"/>
      <c r="E133" s="56">
        <f>SUM(E134:E140)</f>
        <v>0</v>
      </c>
      <c r="F133" s="56">
        <f>SUM(F134:F140)</f>
        <v>0</v>
      </c>
      <c r="G133" s="56">
        <f>SUM(G134:G140)</f>
        <v>0</v>
      </c>
      <c r="H133" s="56">
        <f>SUM(H134:H140)</f>
        <v>0</v>
      </c>
      <c r="I133" s="56" t="str">
        <f>I129/I126*100</f>
        <v>0</v>
      </c>
      <c r="J133" s="56" t="str">
        <f>J129/J126*100</f>
        <v>0</v>
      </c>
      <c r="K133" s="56" t="str">
        <f>K129/K126*100</f>
        <v>0</v>
      </c>
      <c r="L133" s="56" t="str">
        <f>L129/L126*100</f>
        <v>0</v>
      </c>
      <c r="M133" s="56">
        <f>SUM(M134:M140)</f>
        <v>0</v>
      </c>
      <c r="N133" s="56">
        <f>SUM(N134:N140)</f>
        <v>0</v>
      </c>
      <c r="O133" s="56">
        <f>SUM(O134:O140)</f>
        <v>0</v>
      </c>
      <c r="P133" s="66">
        <f>SUM(P134:P140)</f>
        <v>0</v>
      </c>
      <c r="Q133" s="56">
        <v>0</v>
      </c>
      <c r="R133" s="56">
        <v>0</v>
      </c>
      <c r="S133" s="56">
        <v>0</v>
      </c>
      <c r="T133" s="56">
        <v>0</v>
      </c>
      <c r="U133" s="56">
        <v>46.8451</v>
      </c>
      <c r="V133" s="56">
        <v>1.3561</v>
      </c>
      <c r="W133" s="56">
        <v>0</v>
      </c>
      <c r="X133" s="56">
        <v>0</v>
      </c>
      <c r="Y133" s="56">
        <v>0</v>
      </c>
      <c r="Z133" s="56">
        <v>0</v>
      </c>
      <c r="AA133" s="56">
        <v>0</v>
      </c>
      <c r="AB133" s="56">
        <v>0</v>
      </c>
      <c r="AC133" s="56">
        <v>126500</v>
      </c>
      <c r="AD133" s="63">
        <v>0</v>
      </c>
      <c r="AE133" s="63">
        <v>20246</v>
      </c>
      <c r="AF133" s="63">
        <v>21832</v>
      </c>
      <c r="AG133" s="63">
        <v>22163</v>
      </c>
      <c r="AH133" s="63">
        <v>0</v>
      </c>
      <c r="AI133" s="63">
        <v>0</v>
      </c>
      <c r="AJ133" s="63">
        <v>0</v>
      </c>
      <c r="AK133" s="63">
        <v>0</v>
      </c>
      <c r="AL133" s="63">
        <v>0</v>
      </c>
      <c r="AM133" s="63">
        <v>0</v>
      </c>
      <c r="AN133" s="63">
        <v>0</v>
      </c>
      <c r="AO133" s="63">
        <v>0</v>
      </c>
      <c r="AP133" s="62">
        <f>Q133*AC133/1000000000</f>
        <v>0</v>
      </c>
      <c r="AQ133" s="62">
        <f>R133*AC133/1000000000</f>
        <v>0</v>
      </c>
      <c r="AR133" s="62">
        <f>S133*AC133/1000000000</f>
        <v>0</v>
      </c>
      <c r="AS133" s="62">
        <f>T133*AC133/1000000000</f>
        <v>0</v>
      </c>
      <c r="AT133" s="62">
        <f>U133*AC133/1000000000</f>
        <v>0.00592590515</v>
      </c>
      <c r="AU133" s="62">
        <f>V133*AC133/1000000000</f>
        <v>0.00017154665</v>
      </c>
      <c r="AV133" s="62">
        <f>W133*AC133/1000000000</f>
        <v>0</v>
      </c>
      <c r="AW133" s="62">
        <f>X133*AC133/1000000000</f>
        <v>0</v>
      </c>
      <c r="AX133" s="62">
        <f>Y133*AC133/1000000000</f>
        <v>0</v>
      </c>
      <c r="AY133" s="62">
        <f>Z133*AC133/1000000000</f>
        <v>0</v>
      </c>
      <c r="AZ133" s="62">
        <f>AA133*AC133/1000000000</f>
        <v>0</v>
      </c>
      <c r="BA133" s="62">
        <f>AB133*AC133/1000000000</f>
        <v>0</v>
      </c>
      <c r="BB133" s="56" t="str">
        <f>(AU133/AP133)^(1/5)*100</f>
        <v>0</v>
      </c>
      <c r="BC133" s="56">
        <f>(BA133/AU133)^(1/5)*100</f>
        <v>0</v>
      </c>
      <c r="BD133" s="62">
        <f>Q133*AC133*AD133/1000000000</f>
        <v>0</v>
      </c>
      <c r="BE133" s="62">
        <f>R133*AC133*AE133/1000000000</f>
        <v>0</v>
      </c>
      <c r="BF133" s="62">
        <f>S133*AC133*AF133/1000000000</f>
        <v>0</v>
      </c>
      <c r="BG133" s="62">
        <f>T133*AC133*AG133/1000000000</f>
        <v>0</v>
      </c>
      <c r="BH133" s="62">
        <f>U133*AC133*AH133/1000000000</f>
        <v>0</v>
      </c>
      <c r="BI133" s="62">
        <f>V133*AC133*AI133/1000000000</f>
        <v>0</v>
      </c>
      <c r="BJ133" s="62">
        <f>W133*AC133*AJ133/1000000000</f>
        <v>0</v>
      </c>
      <c r="BK133" s="62">
        <f>X133*AC133*AK133/1000000000</f>
        <v>0</v>
      </c>
      <c r="BL133" s="62">
        <f>Y133*AC133*AL133/1000000000</f>
        <v>0</v>
      </c>
      <c r="BM133" s="62">
        <f>Z133*AC133*AM133/1000000000</f>
        <v>0</v>
      </c>
      <c r="BN133" s="62">
        <f>AA133*AC133*AN133/1000000000</f>
        <v>0</v>
      </c>
      <c r="BO133" s="62">
        <f>AB133*AC133*AO133/1000000000</f>
        <v>0</v>
      </c>
      <c r="BP133" s="56" t="str">
        <f>(BI133/BD133)^(1/5)*100</f>
        <v>0</v>
      </c>
      <c r="BQ133" s="56" t="str">
        <f>(BO133/BI133)^(1/5)*100</f>
        <v>0</v>
      </c>
      <c r="BR133" s="56" t="str">
        <f>(J133/E133)^(1/5)*100</f>
        <v>0</v>
      </c>
      <c r="BS133" s="56" t="str">
        <f>(P133/J133)/(1/5)*100</f>
        <v>0</v>
      </c>
      <c r="BT133" s="56"/>
      <c r="BU133" s="59"/>
      <c r="BV133" s="59"/>
      <c r="BW133" s="59"/>
      <c r="BX133" s="59"/>
    </row>
    <row r="134" spans="1:80" s="46" customFormat="1">
      <c r="A134" s="60"/>
      <c r="B134" s="61" t="s">
        <v>226</v>
      </c>
      <c r="C134" s="61" t="s">
        <v>227</v>
      </c>
      <c r="D134" s="60" t="s">
        <v>43</v>
      </c>
      <c r="E134" s="56"/>
      <c r="F134" s="62"/>
      <c r="G134" s="62"/>
      <c r="H134" s="62"/>
      <c r="I134" s="56" t="str">
        <f>I130/I127*100</f>
        <v>0</v>
      </c>
      <c r="J134" s="56" t="str">
        <f>J130/J127*100</f>
        <v>0</v>
      </c>
      <c r="K134" s="56" t="str">
        <f>K130/K127*100</f>
        <v>0</v>
      </c>
      <c r="L134" s="56" t="str">
        <f>L130/L127*100</f>
        <v>0</v>
      </c>
      <c r="M134" s="62"/>
      <c r="N134" s="62"/>
      <c r="O134" s="62"/>
      <c r="P134" s="67"/>
      <c r="Q134" s="62">
        <v>0</v>
      </c>
      <c r="R134" s="62">
        <v>0</v>
      </c>
      <c r="S134" s="62">
        <v>0</v>
      </c>
      <c r="T134" s="62">
        <v>0</v>
      </c>
      <c r="U134" s="62">
        <v>46.8451</v>
      </c>
      <c r="V134" s="62">
        <v>1.3561</v>
      </c>
      <c r="W134" s="62">
        <v>0</v>
      </c>
      <c r="X134" s="62">
        <v>0</v>
      </c>
      <c r="Y134" s="62">
        <v>0</v>
      </c>
      <c r="Z134" s="62">
        <v>0</v>
      </c>
      <c r="AA134" s="62">
        <v>0</v>
      </c>
      <c r="AB134" s="62">
        <v>0</v>
      </c>
      <c r="AC134" s="56">
        <v>126500</v>
      </c>
      <c r="AD134" s="63">
        <v>0</v>
      </c>
      <c r="AE134" s="63">
        <v>4143</v>
      </c>
      <c r="AF134" s="63">
        <v>4143</v>
      </c>
      <c r="AG134" s="63">
        <v>4143</v>
      </c>
      <c r="AH134" s="63">
        <v>0</v>
      </c>
      <c r="AI134" s="63">
        <v>0</v>
      </c>
      <c r="AJ134" s="63">
        <v>0</v>
      </c>
      <c r="AK134" s="63">
        <v>0</v>
      </c>
      <c r="AL134" s="63">
        <v>0</v>
      </c>
      <c r="AM134" s="63">
        <v>0</v>
      </c>
      <c r="AN134" s="63">
        <v>0</v>
      </c>
      <c r="AO134" s="63">
        <v>0</v>
      </c>
      <c r="AP134" s="62">
        <f>Q134*AC134/1000000000</f>
        <v>0</v>
      </c>
      <c r="AQ134" s="62">
        <f>R134*AC134/1000000000</f>
        <v>0</v>
      </c>
      <c r="AR134" s="62">
        <f>S134*AC134/1000000000</f>
        <v>0</v>
      </c>
      <c r="AS134" s="62">
        <f>T134*AC134/1000000000</f>
        <v>0</v>
      </c>
      <c r="AT134" s="62">
        <f>U134*AC134/1000000000</f>
        <v>0.00592590515</v>
      </c>
      <c r="AU134" s="62">
        <f>V134*AC134/1000000000</f>
        <v>0.00017154665</v>
      </c>
      <c r="AV134" s="62">
        <f>W134*AC134/1000000000</f>
        <v>0</v>
      </c>
      <c r="AW134" s="62">
        <f>X134*AC134/1000000000</f>
        <v>0</v>
      </c>
      <c r="AX134" s="62">
        <f>Y134*AC134/1000000000</f>
        <v>0</v>
      </c>
      <c r="AY134" s="62">
        <f>Z134*AC134/1000000000</f>
        <v>0</v>
      </c>
      <c r="AZ134" s="62">
        <f>AA134*AC134/1000000000</f>
        <v>0</v>
      </c>
      <c r="BA134" s="62">
        <f>AB134*AC134/1000000000</f>
        <v>0</v>
      </c>
      <c r="BB134" s="56" t="str">
        <f>(AU134/AP134)^(1/5)*100</f>
        <v>0</v>
      </c>
      <c r="BC134" s="56">
        <f>(BA134/AU134)^(1/5)*100</f>
        <v>0</v>
      </c>
      <c r="BD134" s="62">
        <f>Q134*AC134*AD134/1000000000</f>
        <v>0</v>
      </c>
      <c r="BE134" s="62">
        <f>R134*AC134*AE134/1000000000</f>
        <v>0</v>
      </c>
      <c r="BF134" s="62">
        <f>S134*AC134*AF134/1000000000</f>
        <v>0</v>
      </c>
      <c r="BG134" s="62">
        <f>T134*AC134*AG134/1000000000</f>
        <v>0</v>
      </c>
      <c r="BH134" s="62">
        <f>U134*AC134*AH134/1000000000</f>
        <v>0</v>
      </c>
      <c r="BI134" s="62">
        <f>V134*AC134*AI134/1000000000</f>
        <v>0</v>
      </c>
      <c r="BJ134" s="62">
        <f>W134*AC134*AJ134/1000000000</f>
        <v>0</v>
      </c>
      <c r="BK134" s="62">
        <f>X134*AC134*AK134/1000000000</f>
        <v>0</v>
      </c>
      <c r="BL134" s="62">
        <f>Y134*AC134*AL134/1000000000</f>
        <v>0</v>
      </c>
      <c r="BM134" s="62">
        <f>Z134*AC134*AM134/1000000000</f>
        <v>0</v>
      </c>
      <c r="BN134" s="62">
        <f>AA134*AC134*AN134/1000000000</f>
        <v>0</v>
      </c>
      <c r="BO134" s="62">
        <f>AB134*AC134*AO134/1000000000</f>
        <v>0</v>
      </c>
      <c r="BP134" s="56" t="str">
        <f>(BI134/BD134)^(1/5)*100</f>
        <v>0</v>
      </c>
      <c r="BQ134" s="56" t="str">
        <f>(BO134/BI134)^(1/5)*100</f>
        <v>0</v>
      </c>
      <c r="BR134" s="56" t="str">
        <f>(J134/E134)^(1/5)*100</f>
        <v>0</v>
      </c>
      <c r="BS134" s="56" t="str">
        <f>(P134/J134)/(1/5)*100</f>
        <v>0</v>
      </c>
      <c r="BT134" s="62"/>
      <c r="BU134" s="61"/>
      <c r="BV134" s="61"/>
      <c r="BW134" s="61"/>
      <c r="BX134" s="61"/>
    </row>
    <row r="135" spans="1:80" s="46" customFormat="1">
      <c r="A135" s="60"/>
      <c r="B135" s="61" t="s">
        <v>228</v>
      </c>
      <c r="C135" s="61" t="s">
        <v>229</v>
      </c>
      <c r="D135" s="60" t="s">
        <v>43</v>
      </c>
      <c r="E135" s="56"/>
      <c r="F135" s="62"/>
      <c r="G135" s="62"/>
      <c r="H135" s="62"/>
      <c r="I135" s="56" t="str">
        <f>I131/I128*100</f>
        <v>0</v>
      </c>
      <c r="J135" s="56" t="str">
        <f>J131/J128*100</f>
        <v>0</v>
      </c>
      <c r="K135" s="56" t="str">
        <f>K131/K128*100</f>
        <v>0</v>
      </c>
      <c r="L135" s="56" t="str">
        <f>L131/L128*100</f>
        <v>0</v>
      </c>
      <c r="M135" s="62"/>
      <c r="N135" s="62"/>
      <c r="O135" s="62"/>
      <c r="P135" s="67"/>
      <c r="Q135" s="62">
        <v>0</v>
      </c>
      <c r="R135" s="62">
        <v>0</v>
      </c>
      <c r="S135" s="62">
        <v>0</v>
      </c>
      <c r="T135" s="62">
        <v>0</v>
      </c>
      <c r="U135" s="62">
        <v>46.8451</v>
      </c>
      <c r="V135" s="62">
        <v>1.3561</v>
      </c>
      <c r="W135" s="62">
        <v>0</v>
      </c>
      <c r="X135" s="62">
        <v>0</v>
      </c>
      <c r="Y135" s="62">
        <v>0</v>
      </c>
      <c r="Z135" s="62">
        <v>0</v>
      </c>
      <c r="AA135" s="62">
        <v>0</v>
      </c>
      <c r="AB135" s="62">
        <v>0</v>
      </c>
      <c r="AC135" s="56">
        <v>126500</v>
      </c>
      <c r="AD135" s="63">
        <v>0</v>
      </c>
      <c r="AE135" s="63">
        <v>3600</v>
      </c>
      <c r="AF135" s="63">
        <v>3600</v>
      </c>
      <c r="AG135" s="63">
        <v>3600</v>
      </c>
      <c r="AH135" s="63">
        <v>0</v>
      </c>
      <c r="AI135" s="63">
        <v>0</v>
      </c>
      <c r="AJ135" s="63">
        <v>0</v>
      </c>
      <c r="AK135" s="63">
        <v>0</v>
      </c>
      <c r="AL135" s="63">
        <v>0</v>
      </c>
      <c r="AM135" s="63">
        <v>0</v>
      </c>
      <c r="AN135" s="63">
        <v>0</v>
      </c>
      <c r="AO135" s="63">
        <v>0</v>
      </c>
      <c r="AP135" s="62">
        <f>Q135*AC135/1000000000</f>
        <v>0</v>
      </c>
      <c r="AQ135" s="62">
        <f>R135*AC135/1000000000</f>
        <v>0</v>
      </c>
      <c r="AR135" s="62">
        <f>S135*AC135/1000000000</f>
        <v>0</v>
      </c>
      <c r="AS135" s="62">
        <f>T135*AC135/1000000000</f>
        <v>0</v>
      </c>
      <c r="AT135" s="62">
        <f>U135*AC135/1000000000</f>
        <v>0.00592590515</v>
      </c>
      <c r="AU135" s="62">
        <f>V135*AC135/1000000000</f>
        <v>0.00017154665</v>
      </c>
      <c r="AV135" s="62">
        <f>W135*AC135/1000000000</f>
        <v>0</v>
      </c>
      <c r="AW135" s="62">
        <f>X135*AC135/1000000000</f>
        <v>0</v>
      </c>
      <c r="AX135" s="62">
        <f>Y135*AC135/1000000000</f>
        <v>0</v>
      </c>
      <c r="AY135" s="62">
        <f>Z135*AC135/1000000000</f>
        <v>0</v>
      </c>
      <c r="AZ135" s="62">
        <f>AA135*AC135/1000000000</f>
        <v>0</v>
      </c>
      <c r="BA135" s="62">
        <f>AB135*AC135/1000000000</f>
        <v>0</v>
      </c>
      <c r="BB135" s="56" t="str">
        <f>(AU135/AP135)^(1/5)*100</f>
        <v>0</v>
      </c>
      <c r="BC135" s="56">
        <f>(BA135/AU135)^(1/5)*100</f>
        <v>0</v>
      </c>
      <c r="BD135" s="62">
        <f>Q135*AC135*AD135/1000000000</f>
        <v>0</v>
      </c>
      <c r="BE135" s="62">
        <f>R135*AC135*AE135/1000000000</f>
        <v>0</v>
      </c>
      <c r="BF135" s="62">
        <f>S135*AC135*AF135/1000000000</f>
        <v>0</v>
      </c>
      <c r="BG135" s="62">
        <f>T135*AC135*AG135/1000000000</f>
        <v>0</v>
      </c>
      <c r="BH135" s="62">
        <f>U135*AC135*AH135/1000000000</f>
        <v>0</v>
      </c>
      <c r="BI135" s="62">
        <f>V135*AC135*AI135/1000000000</f>
        <v>0</v>
      </c>
      <c r="BJ135" s="62">
        <f>W135*AC135*AJ135/1000000000</f>
        <v>0</v>
      </c>
      <c r="BK135" s="62">
        <f>X135*AC135*AK135/1000000000</f>
        <v>0</v>
      </c>
      <c r="BL135" s="62">
        <f>Y135*AC135*AL135/1000000000</f>
        <v>0</v>
      </c>
      <c r="BM135" s="62">
        <f>Z135*AC135*AM135/1000000000</f>
        <v>0</v>
      </c>
      <c r="BN135" s="62">
        <f>AA135*AC135*AN135/1000000000</f>
        <v>0</v>
      </c>
      <c r="BO135" s="62">
        <f>AB135*AC135*AO135/1000000000</f>
        <v>0</v>
      </c>
      <c r="BP135" s="56" t="str">
        <f>(BI135/BD135)^(1/5)*100</f>
        <v>0</v>
      </c>
      <c r="BQ135" s="56" t="str">
        <f>(BO135/BI135)^(1/5)*100</f>
        <v>0</v>
      </c>
      <c r="BR135" s="56" t="str">
        <f>(J135/E135)^(1/5)*100</f>
        <v>0</v>
      </c>
      <c r="BS135" s="56" t="str">
        <f>(P135/J135)/(1/5)*100</f>
        <v>0</v>
      </c>
      <c r="BT135" s="62"/>
      <c r="BU135" s="61"/>
      <c r="BV135" s="61"/>
      <c r="BW135" s="61"/>
      <c r="BX135" s="61"/>
    </row>
    <row r="136" spans="1:80" s="43" customFormat="1">
      <c r="A136" s="58" t="s">
        <v>230</v>
      </c>
      <c r="B136" s="58"/>
      <c r="C136" s="59" t="s">
        <v>231</v>
      </c>
      <c r="D136" s="58"/>
      <c r="E136" s="56">
        <f>SUM(E137:E140)</f>
        <v>0</v>
      </c>
      <c r="F136" s="56">
        <f>SUM(F137:F140)</f>
        <v>0</v>
      </c>
      <c r="G136" s="56">
        <f>SUM(G137:G140)</f>
        <v>0</v>
      </c>
      <c r="H136" s="56">
        <f>SUM(H137:H140)</f>
        <v>0</v>
      </c>
      <c r="I136" s="56" t="str">
        <f>I132/I129*100</f>
        <v>0</v>
      </c>
      <c r="J136" s="56" t="str">
        <f>J132/J129*100</f>
        <v>0</v>
      </c>
      <c r="K136" s="56" t="str">
        <f>K132/K129*100</f>
        <v>0</v>
      </c>
      <c r="L136" s="56" t="str">
        <f>L132/L129*100</f>
        <v>0</v>
      </c>
      <c r="M136" s="56">
        <f>SUM(M137:M140)</f>
        <v>0</v>
      </c>
      <c r="N136" s="56">
        <f>SUM(N137:N140)</f>
        <v>0</v>
      </c>
      <c r="O136" s="56">
        <f>SUM(O137:O140)</f>
        <v>0</v>
      </c>
      <c r="P136" s="66">
        <f>SUM(P137:P140)</f>
        <v>0</v>
      </c>
      <c r="Q136" s="56">
        <f>SUM(Q137:Q140)</f>
        <v>0.4</v>
      </c>
      <c r="R136" s="56">
        <f>SUM(R137:R140)</f>
        <v>7.1</v>
      </c>
      <c r="S136" s="56">
        <f>SUM(S137:S140)</f>
        <v>10.11826</v>
      </c>
      <c r="T136" s="56">
        <f>SUM(T137:T140)</f>
        <v>10</v>
      </c>
      <c r="U136" s="56">
        <f>SUM(U137:U140)</f>
        <v>843.454</v>
      </c>
      <c r="V136" s="56">
        <f>SUM(V137:V140)</f>
        <v>5.3944</v>
      </c>
      <c r="W136" s="56">
        <f>SUM(W137:W140)</f>
        <v>5.4</v>
      </c>
      <c r="X136" s="56">
        <f>SUM(X137:X140)</f>
        <v>2.56</v>
      </c>
      <c r="Y136" s="56">
        <f>SUM(Y137:Y140)</f>
        <v>0</v>
      </c>
      <c r="Z136" s="56">
        <f>SUM(Z137:Z140)</f>
        <v>1.28</v>
      </c>
      <c r="AA136" s="56">
        <f>SUM(AA137:AA140)</f>
        <v>0</v>
      </c>
      <c r="AB136" s="56">
        <f>SUM(AB137:AB140)</f>
        <v>6.33</v>
      </c>
      <c r="AC136" s="56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56">
        <f>SUM(AP137:AP140)</f>
        <v>0.01172</v>
      </c>
      <c r="AQ136" s="56">
        <f>SUM(AQ137:AQ140)</f>
        <v>0.20803</v>
      </c>
      <c r="AR136" s="56">
        <f>SUM(AR137:AR140)</f>
        <v>0.296465018</v>
      </c>
      <c r="AS136" s="56">
        <f>SUM(AS137:AS140)</f>
        <v>0.293</v>
      </c>
      <c r="AT136" s="56">
        <f>SUM(AT137:AT140)</f>
        <v>20.712623</v>
      </c>
      <c r="AU136" s="56">
        <f>SUM(AU137:AU140)</f>
        <v>0.1321628</v>
      </c>
      <c r="AV136" s="56">
        <f>SUM(AV137:AV140)</f>
        <v>0.15822</v>
      </c>
      <c r="AW136" s="56">
        <f>SUM(AW137:AW140)</f>
        <v>0.075008</v>
      </c>
      <c r="AX136" s="56">
        <f>SUM(AX137:AX140)</f>
        <v>0</v>
      </c>
      <c r="AY136" s="56">
        <f>SUM(AY137:AY140)</f>
        <v>0.02816</v>
      </c>
      <c r="AZ136" s="56">
        <f>SUM(AZ137:AZ140)</f>
        <v>0</v>
      </c>
      <c r="BA136" s="56">
        <f>SUM(BA137:BA140)</f>
        <v>0.185469</v>
      </c>
      <c r="BB136" s="56">
        <f>(AU136/AP136)^(1/5)*100</f>
        <v>162.34403046896</v>
      </c>
      <c r="BC136" s="56">
        <f>(BA136/AU136)^(1/5)*100</f>
        <v>107.01198496693</v>
      </c>
      <c r="BD136" s="56">
        <f>SUM(BD137:BD140)</f>
        <v>0</v>
      </c>
      <c r="BE136" s="56">
        <f>SUM(BE137:BE140)</f>
        <v>14.14604</v>
      </c>
      <c r="BF136" s="56">
        <f>SUM(BF137:BF140)</f>
        <v>18.380831116</v>
      </c>
      <c r="BG136" s="56">
        <f>SUM(BG137:BG140)</f>
        <v>12.306</v>
      </c>
      <c r="BH136" s="56">
        <f>SUM(BH137:BH140)</f>
        <v>0</v>
      </c>
      <c r="BI136" s="56">
        <f>SUM(BI137:BI140)</f>
        <v>0</v>
      </c>
      <c r="BJ136" s="56">
        <f>SUM(BJ137:BJ140)</f>
        <v>0</v>
      </c>
      <c r="BK136" s="56">
        <f>SUM(BK137:BK140)</f>
        <v>0</v>
      </c>
      <c r="BL136" s="56">
        <f>SUM(BL137:BL140)</f>
        <v>0</v>
      </c>
      <c r="BM136" s="56">
        <f>SUM(BM137:BM140)</f>
        <v>0</v>
      </c>
      <c r="BN136" s="56">
        <f>SUM(BN137:BN140)</f>
        <v>0</v>
      </c>
      <c r="BO136" s="56">
        <f>SUM(BO137:BO140)</f>
        <v>0</v>
      </c>
      <c r="BP136" s="56" t="str">
        <f>(BI136/BD136)^(1/5)*100</f>
        <v>0</v>
      </c>
      <c r="BQ136" s="56" t="str">
        <f>(BO136/BI136)^(1/5)*100</f>
        <v>0</v>
      </c>
      <c r="BR136" s="56" t="str">
        <f>(J136/E136)^(1/5)*100</f>
        <v>0</v>
      </c>
      <c r="BS136" s="56" t="str">
        <f>(P136/J136)/(1/5)*100</f>
        <v>0</v>
      </c>
      <c r="BT136" s="56"/>
      <c r="BU136" s="56"/>
      <c r="BV136" s="56"/>
      <c r="BW136" s="56"/>
      <c r="BX136" s="56"/>
      <c r="BY136" s="44"/>
      <c r="BZ136" s="44"/>
      <c r="CA136" s="44"/>
      <c r="CB136" s="44"/>
    </row>
    <row r="137" spans="1:80" s="46" customFormat="1">
      <c r="A137" s="60"/>
      <c r="B137" s="60" t="s">
        <v>232</v>
      </c>
      <c r="C137" s="61" t="s">
        <v>233</v>
      </c>
      <c r="D137" s="60" t="s">
        <v>43</v>
      </c>
      <c r="E137" s="56"/>
      <c r="F137" s="62"/>
      <c r="G137" s="62"/>
      <c r="H137" s="62"/>
      <c r="I137" s="56" t="str">
        <f>I133/I130*100</f>
        <v>0</v>
      </c>
      <c r="J137" s="56" t="str">
        <f>J133/J130*100</f>
        <v>0</v>
      </c>
      <c r="K137" s="56" t="str">
        <f>K133/K130*100</f>
        <v>0</v>
      </c>
      <c r="L137" s="56" t="str">
        <f>L133/L130*100</f>
        <v>0</v>
      </c>
      <c r="M137" s="62"/>
      <c r="N137" s="62"/>
      <c r="O137" s="62"/>
      <c r="P137" s="67"/>
      <c r="Q137" s="62">
        <v>0.4</v>
      </c>
      <c r="R137" s="62">
        <v>7.1</v>
      </c>
      <c r="S137" s="62">
        <v>10.11826</v>
      </c>
      <c r="T137" s="62">
        <v>10</v>
      </c>
      <c r="U137" s="62">
        <v>218.3635</v>
      </c>
      <c r="V137" s="62">
        <v>1.3486</v>
      </c>
      <c r="W137" s="62">
        <v>5.4</v>
      </c>
      <c r="X137" s="62">
        <v>2.56</v>
      </c>
      <c r="Y137" s="62">
        <v>0</v>
      </c>
      <c r="Z137" s="62">
        <v>0</v>
      </c>
      <c r="AA137" s="62">
        <v>0</v>
      </c>
      <c r="AB137" s="62">
        <v>6.33</v>
      </c>
      <c r="AC137" s="56">
        <v>29300000</v>
      </c>
      <c r="AD137" s="63">
        <v>0</v>
      </c>
      <c r="AE137" s="63">
        <v>68</v>
      </c>
      <c r="AF137" s="63">
        <v>62</v>
      </c>
      <c r="AG137" s="63">
        <v>42</v>
      </c>
      <c r="AH137" s="63">
        <v>0</v>
      </c>
      <c r="AI137" s="63">
        <v>0</v>
      </c>
      <c r="AJ137" s="63">
        <v>0</v>
      </c>
      <c r="AK137" s="63">
        <v>0</v>
      </c>
      <c r="AL137" s="63">
        <v>0</v>
      </c>
      <c r="AM137" s="63">
        <v>0</v>
      </c>
      <c r="AN137" s="63">
        <v>0</v>
      </c>
      <c r="AO137" s="63">
        <v>0</v>
      </c>
      <c r="AP137" s="62">
        <f>Q137*AC137/1000000000</f>
        <v>0.01172</v>
      </c>
      <c r="AQ137" s="62">
        <f>R137*AC137/1000000000</f>
        <v>0.20803</v>
      </c>
      <c r="AR137" s="62">
        <f>S137*AC137/1000000000</f>
        <v>0.296465018</v>
      </c>
      <c r="AS137" s="62">
        <f>T137*AC137/1000000000</f>
        <v>0.293</v>
      </c>
      <c r="AT137" s="62">
        <f>U137*AC137/1000000000</f>
        <v>6.39805055</v>
      </c>
      <c r="AU137" s="62">
        <f>V137*AC137/1000000000</f>
        <v>0.03951398</v>
      </c>
      <c r="AV137" s="62">
        <f>W137*AC137/1000000000</f>
        <v>0.15822</v>
      </c>
      <c r="AW137" s="62">
        <f>X137*AC137/1000000000</f>
        <v>0.075008</v>
      </c>
      <c r="AX137" s="62">
        <f>Y137*AC137/1000000000</f>
        <v>0</v>
      </c>
      <c r="AY137" s="62">
        <f>Z137*AC137/1000000000</f>
        <v>0</v>
      </c>
      <c r="AZ137" s="62">
        <f>AA137*AC137/1000000000</f>
        <v>0</v>
      </c>
      <c r="BA137" s="62">
        <f>AB137*AC137/1000000000</f>
        <v>0.185469</v>
      </c>
      <c r="BB137" s="56">
        <f>(AU137/AP137)^(1/5)*100</f>
        <v>127.51598583364</v>
      </c>
      <c r="BC137" s="56">
        <f>(BA137/AU137)^(1/5)*100</f>
        <v>136.23983561308</v>
      </c>
      <c r="BD137" s="62">
        <f>Q137*AC137*AD137/1000000000</f>
        <v>0</v>
      </c>
      <c r="BE137" s="62">
        <f>R137*AC137*AE137/1000000000</f>
        <v>14.14604</v>
      </c>
      <c r="BF137" s="62">
        <f>S137*AC137*AF137/1000000000</f>
        <v>18.380831116</v>
      </c>
      <c r="BG137" s="62">
        <f>T137*AC137*AG137/1000000000</f>
        <v>12.306</v>
      </c>
      <c r="BH137" s="62">
        <f>U137*AC137*AH137/1000000000</f>
        <v>0</v>
      </c>
      <c r="BI137" s="62">
        <f>V137*AC137*AI137/1000000000</f>
        <v>0</v>
      </c>
      <c r="BJ137" s="62">
        <f>W137*AC137*AJ137/1000000000</f>
        <v>0</v>
      </c>
      <c r="BK137" s="62">
        <f>X137*AC137*AK137/1000000000</f>
        <v>0</v>
      </c>
      <c r="BL137" s="62">
        <f>Y137*AC137*AL137/1000000000</f>
        <v>0</v>
      </c>
      <c r="BM137" s="62">
        <f>Z137*AC137*AM137/1000000000</f>
        <v>0</v>
      </c>
      <c r="BN137" s="62">
        <f>AA137*AC137*AN137/1000000000</f>
        <v>0</v>
      </c>
      <c r="BO137" s="62">
        <f>AB137*AC137*AO137/1000000000</f>
        <v>0</v>
      </c>
      <c r="BP137" s="56" t="str">
        <f>(BI137/BD137)^(1/5)*100</f>
        <v>0</v>
      </c>
      <c r="BQ137" s="56" t="str">
        <f>(BO137/BI137)^(1/5)*100</f>
        <v>0</v>
      </c>
      <c r="BR137" s="56" t="str">
        <f>(J137/E137)^(1/5)*100</f>
        <v>0</v>
      </c>
      <c r="BS137" s="56" t="str">
        <f>(P137/J137)/(1/5)*100</f>
        <v>0</v>
      </c>
      <c r="BT137" s="56"/>
      <c r="BU137" s="56"/>
      <c r="BV137" s="56"/>
      <c r="BW137" s="56"/>
      <c r="BX137" s="56"/>
      <c r="BY137" s="44"/>
      <c r="BZ137" s="44"/>
      <c r="CA137" s="44"/>
      <c r="CB137" s="47"/>
    </row>
    <row r="138" spans="1:80" s="46" customFormat="1">
      <c r="A138" s="60"/>
      <c r="B138" s="60" t="s">
        <v>234</v>
      </c>
      <c r="C138" s="61" t="s">
        <v>235</v>
      </c>
      <c r="D138" s="60" t="s">
        <v>43</v>
      </c>
      <c r="E138" s="56"/>
      <c r="F138" s="62"/>
      <c r="G138" s="62"/>
      <c r="H138" s="62"/>
      <c r="I138" s="56" t="str">
        <f>I134/I131*100</f>
        <v>0</v>
      </c>
      <c r="J138" s="56" t="str">
        <f>J134/J131*100</f>
        <v>0</v>
      </c>
      <c r="K138" s="56" t="str">
        <f>K134/K131*100</f>
        <v>0</v>
      </c>
      <c r="L138" s="56" t="str">
        <f>L134/L131*100</f>
        <v>0</v>
      </c>
      <c r="M138" s="62"/>
      <c r="N138" s="62"/>
      <c r="O138" s="62"/>
      <c r="P138" s="67"/>
      <c r="Q138" s="62">
        <v>0</v>
      </c>
      <c r="R138" s="62">
        <v>0</v>
      </c>
      <c r="S138" s="62">
        <v>0</v>
      </c>
      <c r="T138" s="62">
        <v>0</v>
      </c>
      <c r="U138" s="62">
        <v>208.3635</v>
      </c>
      <c r="V138" s="62">
        <v>1.3486</v>
      </c>
      <c r="W138" s="62">
        <v>0</v>
      </c>
      <c r="X138" s="62">
        <v>0</v>
      </c>
      <c r="Y138" s="62">
        <v>0</v>
      </c>
      <c r="Z138" s="62">
        <v>0</v>
      </c>
      <c r="AA138" s="62">
        <v>0</v>
      </c>
      <c r="AB138" s="62">
        <v>0</v>
      </c>
      <c r="AC138" s="56">
        <v>30200000</v>
      </c>
      <c r="AD138" s="63">
        <v>0</v>
      </c>
      <c r="AE138" s="63">
        <v>32</v>
      </c>
      <c r="AF138" s="63">
        <v>32</v>
      </c>
      <c r="AG138" s="63">
        <v>25</v>
      </c>
      <c r="AH138" s="63">
        <v>0</v>
      </c>
      <c r="AI138" s="63">
        <v>0</v>
      </c>
      <c r="AJ138" s="63">
        <v>0</v>
      </c>
      <c r="AK138" s="63">
        <v>0</v>
      </c>
      <c r="AL138" s="63">
        <v>0</v>
      </c>
      <c r="AM138" s="63">
        <v>0</v>
      </c>
      <c r="AN138" s="63">
        <v>0</v>
      </c>
      <c r="AO138" s="63">
        <v>0</v>
      </c>
      <c r="AP138" s="62">
        <f>Q138*AC138/1000000000</f>
        <v>0</v>
      </c>
      <c r="AQ138" s="62">
        <f>R138*AC138/1000000000</f>
        <v>0</v>
      </c>
      <c r="AR138" s="62">
        <f>S138*AC138/1000000000</f>
        <v>0</v>
      </c>
      <c r="AS138" s="62">
        <f>T138*AC138/1000000000</f>
        <v>0</v>
      </c>
      <c r="AT138" s="62">
        <f>U138*AC138/1000000000</f>
        <v>6.2925777</v>
      </c>
      <c r="AU138" s="62">
        <f>V138*AC138/1000000000</f>
        <v>0.04072772</v>
      </c>
      <c r="AV138" s="62">
        <f>W138*AC138/1000000000</f>
        <v>0</v>
      </c>
      <c r="AW138" s="62">
        <f>X138*AC138/1000000000</f>
        <v>0</v>
      </c>
      <c r="AX138" s="62">
        <f>Y138*AC138/1000000000</f>
        <v>0</v>
      </c>
      <c r="AY138" s="62">
        <f>Z138*AC138/1000000000</f>
        <v>0</v>
      </c>
      <c r="AZ138" s="62">
        <f>AA138*AC138/1000000000</f>
        <v>0</v>
      </c>
      <c r="BA138" s="62">
        <f>AB138*AC138/1000000000</f>
        <v>0</v>
      </c>
      <c r="BB138" s="56" t="str">
        <f>(AU138/AP138)^(1/5)*100</f>
        <v>0</v>
      </c>
      <c r="BC138" s="56">
        <f>(BA138/AU138)^(1/5)*100</f>
        <v>0</v>
      </c>
      <c r="BD138" s="62">
        <f>Q138*AC138*AD138/1000000000</f>
        <v>0</v>
      </c>
      <c r="BE138" s="62">
        <f>R138*AC138*AE138/1000000000</f>
        <v>0</v>
      </c>
      <c r="BF138" s="62">
        <f>S138*AC138*AF138/1000000000</f>
        <v>0</v>
      </c>
      <c r="BG138" s="62">
        <f>T138*AC138*AG138/1000000000</f>
        <v>0</v>
      </c>
      <c r="BH138" s="62">
        <f>U138*AC138*AH138/1000000000</f>
        <v>0</v>
      </c>
      <c r="BI138" s="62">
        <f>V138*AC138*AI138/1000000000</f>
        <v>0</v>
      </c>
      <c r="BJ138" s="62">
        <f>W138*AC138*AJ138/1000000000</f>
        <v>0</v>
      </c>
      <c r="BK138" s="62">
        <f>X138*AC138*AK138/1000000000</f>
        <v>0</v>
      </c>
      <c r="BL138" s="62">
        <f>Y138*AC138*AL138/1000000000</f>
        <v>0</v>
      </c>
      <c r="BM138" s="62">
        <f>Z138*AC138*AM138/1000000000</f>
        <v>0</v>
      </c>
      <c r="BN138" s="62">
        <f>AA138*AC138*AN138/1000000000</f>
        <v>0</v>
      </c>
      <c r="BO138" s="62">
        <f>AB138*AC138*AO138/1000000000</f>
        <v>0</v>
      </c>
      <c r="BP138" s="56" t="str">
        <f>(BI138/BD138)^(1/5)*100</f>
        <v>0</v>
      </c>
      <c r="BQ138" s="56" t="str">
        <f>(BO138/BI138)^(1/5)*100</f>
        <v>0</v>
      </c>
      <c r="BR138" s="56" t="str">
        <f>(J138/E138)^(1/5)*100</f>
        <v>0</v>
      </c>
      <c r="BS138" s="56" t="str">
        <f>(P138/J138)/(1/5)*100</f>
        <v>0</v>
      </c>
      <c r="BT138" s="56"/>
      <c r="BU138" s="56"/>
      <c r="BV138" s="56"/>
      <c r="BW138" s="56"/>
      <c r="BX138" s="56"/>
      <c r="BY138" s="44"/>
      <c r="BZ138" s="44"/>
      <c r="CA138" s="44"/>
      <c r="CB138" s="47"/>
    </row>
    <row r="139" spans="1:80" s="46" customFormat="1">
      <c r="A139" s="60"/>
      <c r="B139" s="60" t="s">
        <v>236</v>
      </c>
      <c r="C139" s="61" t="s">
        <v>237</v>
      </c>
      <c r="D139" s="60" t="s">
        <v>43</v>
      </c>
      <c r="E139" s="56"/>
      <c r="F139" s="62"/>
      <c r="G139" s="62"/>
      <c r="H139" s="62"/>
      <c r="I139" s="56" t="str">
        <f>I135/I132*100</f>
        <v>0</v>
      </c>
      <c r="J139" s="56" t="str">
        <f>J135/J132*100</f>
        <v>0</v>
      </c>
      <c r="K139" s="56" t="str">
        <f>K135/K132*100</f>
        <v>0</v>
      </c>
      <c r="L139" s="56" t="str">
        <f>L135/L132*100</f>
        <v>0</v>
      </c>
      <c r="M139" s="62"/>
      <c r="N139" s="62"/>
      <c r="O139" s="62"/>
      <c r="P139" s="67"/>
      <c r="Q139" s="62">
        <v>0</v>
      </c>
      <c r="R139" s="62">
        <v>0</v>
      </c>
      <c r="S139" s="62">
        <v>0</v>
      </c>
      <c r="T139" s="62">
        <v>0</v>
      </c>
      <c r="U139" s="62">
        <v>208.3635</v>
      </c>
      <c r="V139" s="62">
        <v>1.3486</v>
      </c>
      <c r="W139" s="62">
        <v>0</v>
      </c>
      <c r="X139" s="62">
        <v>0</v>
      </c>
      <c r="Y139" s="62">
        <v>0</v>
      </c>
      <c r="Z139" s="62">
        <v>1.28</v>
      </c>
      <c r="AA139" s="62">
        <v>0</v>
      </c>
      <c r="AB139" s="62">
        <v>0</v>
      </c>
      <c r="AC139" s="56">
        <v>22000000</v>
      </c>
      <c r="AD139" s="63">
        <v>0</v>
      </c>
      <c r="AE139" s="63">
        <v>55</v>
      </c>
      <c r="AF139" s="63">
        <v>21</v>
      </c>
      <c r="AG139" s="63">
        <v>51</v>
      </c>
      <c r="AH139" s="63">
        <v>0</v>
      </c>
      <c r="AI139" s="63">
        <v>0</v>
      </c>
      <c r="AJ139" s="63">
        <v>0</v>
      </c>
      <c r="AK139" s="63">
        <v>0</v>
      </c>
      <c r="AL139" s="63">
        <v>0</v>
      </c>
      <c r="AM139" s="63">
        <v>0</v>
      </c>
      <c r="AN139" s="63">
        <v>0</v>
      </c>
      <c r="AO139" s="63">
        <v>0</v>
      </c>
      <c r="AP139" s="62">
        <f>Q139*AC139/1000000000</f>
        <v>0</v>
      </c>
      <c r="AQ139" s="62">
        <f>R139*AC139/1000000000</f>
        <v>0</v>
      </c>
      <c r="AR139" s="62">
        <f>S139*AC139/1000000000</f>
        <v>0</v>
      </c>
      <c r="AS139" s="62">
        <f>T139*AC139/1000000000</f>
        <v>0</v>
      </c>
      <c r="AT139" s="62">
        <f>U139*AC139/1000000000</f>
        <v>4.583997</v>
      </c>
      <c r="AU139" s="62">
        <f>V139*AC139/1000000000</f>
        <v>0.0296692</v>
      </c>
      <c r="AV139" s="62">
        <f>W139*AC139/1000000000</f>
        <v>0</v>
      </c>
      <c r="AW139" s="62">
        <f>X139*AC139/1000000000</f>
        <v>0</v>
      </c>
      <c r="AX139" s="62">
        <f>Y139*AC139/1000000000</f>
        <v>0</v>
      </c>
      <c r="AY139" s="62">
        <f>Z139*AC139/1000000000</f>
        <v>0.02816</v>
      </c>
      <c r="AZ139" s="62">
        <f>AA139*AC139/1000000000</f>
        <v>0</v>
      </c>
      <c r="BA139" s="62">
        <f>AB139*AC139/1000000000</f>
        <v>0</v>
      </c>
      <c r="BB139" s="56" t="str">
        <f>(AU139/AP139)^(1/5)*100</f>
        <v>0</v>
      </c>
      <c r="BC139" s="56">
        <f>(BA139/AU139)^(1/5)*100</f>
        <v>0</v>
      </c>
      <c r="BD139" s="62">
        <f>Q139*AC139*AD139/1000000000</f>
        <v>0</v>
      </c>
      <c r="BE139" s="62">
        <f>R139*AC139*AE139/1000000000</f>
        <v>0</v>
      </c>
      <c r="BF139" s="62">
        <f>S139*AC139*AF139/1000000000</f>
        <v>0</v>
      </c>
      <c r="BG139" s="62">
        <f>T139*AC139*AG139/1000000000</f>
        <v>0</v>
      </c>
      <c r="BH139" s="62">
        <f>U139*AC139*AH139/1000000000</f>
        <v>0</v>
      </c>
      <c r="BI139" s="62">
        <f>V139*AC139*AI139/1000000000</f>
        <v>0</v>
      </c>
      <c r="BJ139" s="62">
        <f>W139*AC139*AJ139/1000000000</f>
        <v>0</v>
      </c>
      <c r="BK139" s="62">
        <f>X139*AC139*AK139/1000000000</f>
        <v>0</v>
      </c>
      <c r="BL139" s="62">
        <f>Y139*AC139*AL139/1000000000</f>
        <v>0</v>
      </c>
      <c r="BM139" s="62">
        <f>Z139*AC139*AM139/1000000000</f>
        <v>0</v>
      </c>
      <c r="BN139" s="62">
        <f>AA139*AC139*AN139/1000000000</f>
        <v>0</v>
      </c>
      <c r="BO139" s="62">
        <f>AB139*AC139*AO139/1000000000</f>
        <v>0</v>
      </c>
      <c r="BP139" s="56" t="str">
        <f>(BI139/BD139)^(1/5)*100</f>
        <v>0</v>
      </c>
      <c r="BQ139" s="56" t="str">
        <f>(BO139/BI139)^(1/5)*100</f>
        <v>0</v>
      </c>
      <c r="BR139" s="56" t="str">
        <f>(J139/E139)^(1/5)*100</f>
        <v>0</v>
      </c>
      <c r="BS139" s="56" t="str">
        <f>(P139/J139)/(1/5)*100</f>
        <v>0</v>
      </c>
      <c r="BT139" s="56"/>
      <c r="BU139" s="56"/>
      <c r="BV139" s="56"/>
      <c r="BW139" s="56"/>
      <c r="BX139" s="56"/>
      <c r="BY139" s="44"/>
      <c r="BZ139" s="44"/>
      <c r="CA139" s="44"/>
      <c r="CB139" s="47"/>
    </row>
    <row r="140" spans="1:80" s="46" customFormat="1">
      <c r="A140" s="60"/>
      <c r="B140" s="60" t="s">
        <v>238</v>
      </c>
      <c r="C140" s="61" t="s">
        <v>239</v>
      </c>
      <c r="D140" s="60" t="s">
        <v>43</v>
      </c>
      <c r="E140" s="56"/>
      <c r="F140" s="62"/>
      <c r="G140" s="62"/>
      <c r="H140" s="62"/>
      <c r="I140" s="56" t="str">
        <f>I136/I133*100</f>
        <v>0</v>
      </c>
      <c r="J140" s="56" t="str">
        <f>J136/J133*100</f>
        <v>0</v>
      </c>
      <c r="K140" s="56" t="str">
        <f>K136/K133*100</f>
        <v>0</v>
      </c>
      <c r="L140" s="56" t="str">
        <f>L136/L133*100</f>
        <v>0</v>
      </c>
      <c r="M140" s="62"/>
      <c r="N140" s="62"/>
      <c r="O140" s="62"/>
      <c r="P140" s="67"/>
      <c r="Q140" s="62">
        <v>0</v>
      </c>
      <c r="R140" s="62">
        <v>0</v>
      </c>
      <c r="S140" s="62">
        <v>0</v>
      </c>
      <c r="T140" s="62">
        <v>0</v>
      </c>
      <c r="U140" s="62">
        <v>208.3635</v>
      </c>
      <c r="V140" s="62">
        <v>1.3486</v>
      </c>
      <c r="W140" s="62">
        <v>0</v>
      </c>
      <c r="X140" s="62">
        <v>0</v>
      </c>
      <c r="Y140" s="62">
        <v>0</v>
      </c>
      <c r="Z140" s="62">
        <v>0</v>
      </c>
      <c r="AA140" s="62">
        <v>0</v>
      </c>
      <c r="AB140" s="62">
        <v>0</v>
      </c>
      <c r="AC140" s="56">
        <v>16500000</v>
      </c>
      <c r="AD140" s="63">
        <v>0</v>
      </c>
      <c r="AE140" s="63">
        <v>11</v>
      </c>
      <c r="AF140" s="63">
        <v>15</v>
      </c>
      <c r="AG140" s="63">
        <v>11</v>
      </c>
      <c r="AH140" s="63">
        <v>0</v>
      </c>
      <c r="AI140" s="63">
        <v>0</v>
      </c>
      <c r="AJ140" s="63">
        <v>0</v>
      </c>
      <c r="AK140" s="63">
        <v>0</v>
      </c>
      <c r="AL140" s="63">
        <v>0</v>
      </c>
      <c r="AM140" s="63">
        <v>0</v>
      </c>
      <c r="AN140" s="63">
        <v>0</v>
      </c>
      <c r="AO140" s="63">
        <v>0</v>
      </c>
      <c r="AP140" s="62">
        <f>Q140*AC140/1000000000</f>
        <v>0</v>
      </c>
      <c r="AQ140" s="62">
        <f>R140*AC140/1000000000</f>
        <v>0</v>
      </c>
      <c r="AR140" s="62">
        <f>S140*AC140/1000000000</f>
        <v>0</v>
      </c>
      <c r="AS140" s="62">
        <f>T140*AC140/1000000000</f>
        <v>0</v>
      </c>
      <c r="AT140" s="62">
        <f>U140*AC140/1000000000</f>
        <v>3.43799775</v>
      </c>
      <c r="AU140" s="62">
        <f>V140*AC140/1000000000</f>
        <v>0.0222519</v>
      </c>
      <c r="AV140" s="62">
        <f>W140*AC140/1000000000</f>
        <v>0</v>
      </c>
      <c r="AW140" s="62">
        <f>X140*AC140/1000000000</f>
        <v>0</v>
      </c>
      <c r="AX140" s="62">
        <f>Y140*AC140/1000000000</f>
        <v>0</v>
      </c>
      <c r="AY140" s="62">
        <f>Z140*AC140/1000000000</f>
        <v>0</v>
      </c>
      <c r="AZ140" s="62">
        <f>AA140*AC140/1000000000</f>
        <v>0</v>
      </c>
      <c r="BA140" s="62">
        <f>AB140*AC140/1000000000</f>
        <v>0</v>
      </c>
      <c r="BB140" s="56" t="str">
        <f>(AU140/AP140)^(1/5)*100</f>
        <v>0</v>
      </c>
      <c r="BC140" s="56">
        <f>(BA140/AU140)^(1/5)*100</f>
        <v>0</v>
      </c>
      <c r="BD140" s="62">
        <f>Q140*AC140*AD140/1000000000</f>
        <v>0</v>
      </c>
      <c r="BE140" s="62">
        <f>R140*AC140*AE140/1000000000</f>
        <v>0</v>
      </c>
      <c r="BF140" s="62">
        <f>S140*AC140*AF140/1000000000</f>
        <v>0</v>
      </c>
      <c r="BG140" s="62">
        <f>T140*AC140*AG140/1000000000</f>
        <v>0</v>
      </c>
      <c r="BH140" s="62">
        <f>U140*AC140*AH140/1000000000</f>
        <v>0</v>
      </c>
      <c r="BI140" s="62">
        <f>V140*AC140*AI140/1000000000</f>
        <v>0</v>
      </c>
      <c r="BJ140" s="62">
        <f>W140*AC140*AJ140/1000000000</f>
        <v>0</v>
      </c>
      <c r="BK140" s="62">
        <f>X140*AC140*AK140/1000000000</f>
        <v>0</v>
      </c>
      <c r="BL140" s="62">
        <f>Y140*AC140*AL140/1000000000</f>
        <v>0</v>
      </c>
      <c r="BM140" s="62">
        <f>Z140*AC140*AM140/1000000000</f>
        <v>0</v>
      </c>
      <c r="BN140" s="62">
        <f>AA140*AC140*AN140/1000000000</f>
        <v>0</v>
      </c>
      <c r="BO140" s="62">
        <f>AB140*AC140*AO140/1000000000</f>
        <v>0</v>
      </c>
      <c r="BP140" s="56" t="str">
        <f>(BI140/BD140)^(1/5)*100</f>
        <v>0</v>
      </c>
      <c r="BQ140" s="56" t="str">
        <f>(BO140/BI140)^(1/5)*100</f>
        <v>0</v>
      </c>
      <c r="BR140" s="56" t="str">
        <f>(J140/E140)^(1/5)*100</f>
        <v>0</v>
      </c>
      <c r="BS140" s="56" t="str">
        <f>(P140/J140)/(1/5)*100</f>
        <v>0</v>
      </c>
      <c r="BT140" s="56"/>
      <c r="BU140" s="56"/>
      <c r="BV140" s="56"/>
      <c r="BW140" s="56"/>
      <c r="BX140" s="56"/>
      <c r="BY140" s="44"/>
      <c r="BZ140" s="44"/>
      <c r="CA140" s="44"/>
      <c r="CB140" s="47"/>
    </row>
    <row r="141" spans="1:80" s="43" customFormat="1">
      <c r="A141" s="58"/>
      <c r="B141" s="58"/>
      <c r="C141" s="59" t="s">
        <v>240</v>
      </c>
      <c r="D141" s="58"/>
      <c r="E141" s="56">
        <f>SUM(E142:E172)</f>
        <v>0</v>
      </c>
      <c r="F141" s="56">
        <f>SUM(F142:F172)</f>
        <v>0</v>
      </c>
      <c r="G141" s="56">
        <f>SUM(G142:G172)</f>
        <v>0</v>
      </c>
      <c r="H141" s="56">
        <f>SUM(H142:H172)</f>
        <v>0</v>
      </c>
      <c r="I141" s="56" t="str">
        <f>I137/I134*100</f>
        <v>0</v>
      </c>
      <c r="J141" s="56" t="str">
        <f>J137/J134*100</f>
        <v>0</v>
      </c>
      <c r="K141" s="56" t="str">
        <f>K137/K134*100</f>
        <v>0</v>
      </c>
      <c r="L141" s="56" t="str">
        <f>L137/L134*100</f>
        <v>0</v>
      </c>
      <c r="M141" s="56">
        <f>SUM(M142:M172)</f>
        <v>0</v>
      </c>
      <c r="N141" s="56">
        <f>SUM(N142:N172)</f>
        <v>0</v>
      </c>
      <c r="O141" s="56">
        <f>SUM(O142:O172)</f>
        <v>0</v>
      </c>
      <c r="P141" s="66">
        <f>SUM(P142:P172)</f>
        <v>0</v>
      </c>
      <c r="Q141" s="56">
        <f>SUM(Q142:Q172)</f>
        <v>0</v>
      </c>
      <c r="R141" s="56">
        <f>SUM(R142:R172)</f>
        <v>5</v>
      </c>
      <c r="S141" s="56">
        <f>SUM(S142:S172)</f>
        <v>305</v>
      </c>
      <c r="T141" s="56">
        <f>SUM(T142:T172)</f>
        <v>460</v>
      </c>
      <c r="U141" s="56">
        <f>SUM(U142:U172)</f>
        <v>0</v>
      </c>
      <c r="V141" s="56">
        <f>SUM(V142:V172)</f>
        <v>4128.3</v>
      </c>
      <c r="W141" s="56">
        <f>SUM(W142:W172)</f>
        <v>560</v>
      </c>
      <c r="X141" s="56">
        <f>SUM(X142:X172)</f>
        <v>620</v>
      </c>
      <c r="Y141" s="56">
        <f>SUM(Y142:Y172)</f>
        <v>670</v>
      </c>
      <c r="Z141" s="56">
        <f>SUM(Z142:Z172)</f>
        <v>670</v>
      </c>
      <c r="AA141" s="56">
        <f>SUM(AA142:AA172)</f>
        <v>670</v>
      </c>
      <c r="AB141" s="56">
        <f>SUM(AB142:AB172)</f>
        <v>5320</v>
      </c>
      <c r="AC141" s="56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56">
        <f>SUM(AP142:AP172)</f>
        <v>0</v>
      </c>
      <c r="AQ141" s="56">
        <f>SUM(AQ142:AQ172)</f>
        <v>1.25</v>
      </c>
      <c r="AR141" s="56">
        <f>SUM(AR142:AR172)</f>
        <v>3.05</v>
      </c>
      <c r="AS141" s="56">
        <f>SUM(AS142:AS172)</f>
        <v>5.2</v>
      </c>
      <c r="AT141" s="56">
        <f>SUM(AT142:AT172)</f>
        <v>0</v>
      </c>
      <c r="AU141" s="56">
        <f>SUM(AU142:AU172)</f>
        <v>26.97</v>
      </c>
      <c r="AV141" s="56">
        <f>SUM(AV142:AV172)</f>
        <v>5.8</v>
      </c>
      <c r="AW141" s="56">
        <f>SUM(AW142:AW172)</f>
        <v>8.6</v>
      </c>
      <c r="AX141" s="56">
        <f>SUM(AX142:AX172)</f>
        <v>8.9</v>
      </c>
      <c r="AY141" s="56">
        <f>SUM(AY142:AY172)</f>
        <v>8.9</v>
      </c>
      <c r="AZ141" s="56">
        <f>SUM(AZ142:AZ172)</f>
        <v>8.9</v>
      </c>
      <c r="BA141" s="56">
        <f>SUM(BA142:BA172)</f>
        <v>141.9</v>
      </c>
      <c r="BB141" s="56" t="str">
        <f>(AU141/AP141)^(1/5)*100</f>
        <v>0</v>
      </c>
      <c r="BC141" s="56">
        <f>(BA141/AU141)^(1/5)*100</f>
        <v>139.38636414976</v>
      </c>
      <c r="BD141" s="56">
        <f>SUM(BD142:BD172)</f>
        <v>0</v>
      </c>
      <c r="BE141" s="56">
        <f>SUM(BE142:BE172)</f>
        <v>0</v>
      </c>
      <c r="BF141" s="56">
        <f>SUM(BF142:BF172)</f>
        <v>0</v>
      </c>
      <c r="BG141" s="56">
        <f>SUM(BG142:BG172)</f>
        <v>0</v>
      </c>
      <c r="BH141" s="56">
        <f>SUM(BH142:BH172)</f>
        <v>0</v>
      </c>
      <c r="BI141" s="56">
        <f>SUM(BI142:BI172)</f>
        <v>0</v>
      </c>
      <c r="BJ141" s="56">
        <f>SUM(BJ142:BJ172)</f>
        <v>0</v>
      </c>
      <c r="BK141" s="56">
        <f>SUM(BK142:BK172)</f>
        <v>0</v>
      </c>
      <c r="BL141" s="56">
        <f>SUM(BL142:BL172)</f>
        <v>0</v>
      </c>
      <c r="BM141" s="56">
        <f>SUM(BM142:BM172)</f>
        <v>0</v>
      </c>
      <c r="BN141" s="56">
        <f>SUM(BN142:BN172)</f>
        <v>0</v>
      </c>
      <c r="BO141" s="56">
        <f>SUM(BO142:BO172)</f>
        <v>0</v>
      </c>
      <c r="BP141" s="56" t="str">
        <f>(BI141/BD141)^(1/5)*100</f>
        <v>0</v>
      </c>
      <c r="BQ141" s="56" t="str">
        <f>(BO141/BI141)^(1/5)*100</f>
        <v>0</v>
      </c>
      <c r="BR141" s="56" t="str">
        <f>(J141/E141)^(1/5)*100</f>
        <v>0</v>
      </c>
      <c r="BS141" s="56" t="str">
        <f>(P141/J141)/(1/5)*100</f>
        <v>0</v>
      </c>
      <c r="BT141" s="56"/>
      <c r="BU141" s="56"/>
      <c r="BV141" s="56"/>
      <c r="BW141" s="56"/>
      <c r="BX141" s="56"/>
    </row>
    <row r="142" spans="1:80" s="46" customFormat="1">
      <c r="A142" s="60"/>
      <c r="B142" s="64" t="s">
        <v>241</v>
      </c>
      <c r="C142" s="61" t="s">
        <v>242</v>
      </c>
      <c r="D142" s="76" t="s">
        <v>43</v>
      </c>
      <c r="E142" s="62"/>
      <c r="F142" s="62"/>
      <c r="G142" s="62"/>
      <c r="H142" s="62"/>
      <c r="I142" s="56" t="str">
        <f>I138/I135*100</f>
        <v>0</v>
      </c>
      <c r="J142" s="56" t="str">
        <f>J138/J135*100</f>
        <v>0</v>
      </c>
      <c r="K142" s="56" t="str">
        <f>K138/K135*100</f>
        <v>0</v>
      </c>
      <c r="L142" s="56" t="str">
        <f>L138/L135*100</f>
        <v>0</v>
      </c>
      <c r="M142" s="62"/>
      <c r="N142" s="62"/>
      <c r="O142" s="62"/>
      <c r="P142" s="67"/>
      <c r="Q142" s="62">
        <v>0</v>
      </c>
      <c r="R142" s="62">
        <v>0</v>
      </c>
      <c r="S142" s="62">
        <v>0</v>
      </c>
      <c r="T142" s="62">
        <v>0</v>
      </c>
      <c r="U142" s="62">
        <v>0</v>
      </c>
      <c r="V142" s="62">
        <v>0</v>
      </c>
      <c r="W142" s="62">
        <v>0</v>
      </c>
      <c r="X142" s="62">
        <v>0</v>
      </c>
      <c r="Y142" s="62">
        <v>0</v>
      </c>
      <c r="Z142" s="62">
        <v>0</v>
      </c>
      <c r="AA142" s="62">
        <v>0</v>
      </c>
      <c r="AB142" s="62">
        <v>0</v>
      </c>
      <c r="AC142" s="56">
        <v>109000000</v>
      </c>
      <c r="AD142" s="63">
        <v>0</v>
      </c>
      <c r="AE142" s="63">
        <v>0</v>
      </c>
      <c r="AF142" s="63">
        <v>0</v>
      </c>
      <c r="AG142" s="63">
        <v>0</v>
      </c>
      <c r="AH142" s="63">
        <v>0</v>
      </c>
      <c r="AI142" s="63">
        <v>0</v>
      </c>
      <c r="AJ142" s="63">
        <v>0</v>
      </c>
      <c r="AK142" s="63">
        <v>0</v>
      </c>
      <c r="AL142" s="63">
        <v>0</v>
      </c>
      <c r="AM142" s="63">
        <v>0</v>
      </c>
      <c r="AN142" s="63">
        <v>0</v>
      </c>
      <c r="AO142" s="63">
        <v>0</v>
      </c>
      <c r="AP142" s="62">
        <f>Q142*AC142/1000000000</f>
        <v>0</v>
      </c>
      <c r="AQ142" s="62">
        <f>R142*AC142/1000000000</f>
        <v>0</v>
      </c>
      <c r="AR142" s="62">
        <f>S142*AC142/1000000000</f>
        <v>0</v>
      </c>
      <c r="AS142" s="62">
        <f>T142*AC142/1000000000</f>
        <v>0</v>
      </c>
      <c r="AT142" s="62">
        <f>U142*AC142/1000000000</f>
        <v>0</v>
      </c>
      <c r="AU142" s="62">
        <f>V142*AC142/1000000000</f>
        <v>0</v>
      </c>
      <c r="AV142" s="62">
        <f>W142*AC142/1000000000</f>
        <v>0</v>
      </c>
      <c r="AW142" s="62">
        <f>X142*AC142/1000000000</f>
        <v>0</v>
      </c>
      <c r="AX142" s="62">
        <f>Y142*AC142/1000000000</f>
        <v>0</v>
      </c>
      <c r="AY142" s="62">
        <f>Z142*AC142/1000000000</f>
        <v>0</v>
      </c>
      <c r="AZ142" s="62">
        <f>AA142*AC142/1000000000</f>
        <v>0</v>
      </c>
      <c r="BA142" s="62">
        <f>AB142*AC142/1000000000</f>
        <v>0</v>
      </c>
      <c r="BB142" s="56" t="str">
        <f>(AU142/AP142)^(1/5)*100</f>
        <v>0</v>
      </c>
      <c r="BC142" s="56" t="str">
        <f>(BA142/AU142)^(1/5)*100</f>
        <v>0</v>
      </c>
      <c r="BD142" s="62">
        <f>Q142*AC142*AD142/1000000000</f>
        <v>0</v>
      </c>
      <c r="BE142" s="62">
        <f>R142*AC142*AE142/1000000000</f>
        <v>0</v>
      </c>
      <c r="BF142" s="62">
        <f>S142*AC142*AF142/1000000000</f>
        <v>0</v>
      </c>
      <c r="BG142" s="62">
        <f>T142*AC142*AG142/1000000000</f>
        <v>0</v>
      </c>
      <c r="BH142" s="62">
        <f>U142*AC142*AH142/1000000000</f>
        <v>0</v>
      </c>
      <c r="BI142" s="62">
        <f>V142*AC142*AI142/1000000000</f>
        <v>0</v>
      </c>
      <c r="BJ142" s="62">
        <f>W142*AC142*AJ142/1000000000</f>
        <v>0</v>
      </c>
      <c r="BK142" s="62">
        <f>X142*AC142*AK142/1000000000</f>
        <v>0</v>
      </c>
      <c r="BL142" s="62">
        <f>Y142*AC142*AL142/1000000000</f>
        <v>0</v>
      </c>
      <c r="BM142" s="62">
        <f>Z142*AC142*AM142/1000000000</f>
        <v>0</v>
      </c>
      <c r="BN142" s="62">
        <f>AA142*AC142*AN142/1000000000</f>
        <v>0</v>
      </c>
      <c r="BO142" s="62">
        <f>AB142*AC142*AO142/1000000000</f>
        <v>0</v>
      </c>
      <c r="BP142" s="56" t="str">
        <f>(BI142/BD142)^(1/5)*100</f>
        <v>0</v>
      </c>
      <c r="BQ142" s="56" t="str">
        <f>(BO142/BI142)^(1/5)*100</f>
        <v>0</v>
      </c>
      <c r="BR142" s="56" t="str">
        <f>(J142/E142)^(1/5)*100</f>
        <v>0</v>
      </c>
      <c r="BS142" s="56" t="str">
        <f>(P142/J142)/(1/5)*100</f>
        <v>0</v>
      </c>
      <c r="BT142" s="56"/>
      <c r="BU142" s="56"/>
      <c r="BV142" s="56"/>
      <c r="BW142" s="56"/>
      <c r="BX142" s="62"/>
    </row>
    <row r="143" spans="1:80" s="46" customFormat="1">
      <c r="A143" s="60"/>
      <c r="B143" s="64" t="s">
        <v>243</v>
      </c>
      <c r="C143" s="61" t="s">
        <v>244</v>
      </c>
      <c r="D143" s="76" t="s">
        <v>245</v>
      </c>
      <c r="E143" s="62"/>
      <c r="F143" s="62"/>
      <c r="G143" s="62"/>
      <c r="H143" s="62"/>
      <c r="I143" s="56" t="str">
        <f>I139/I136*100</f>
        <v>0</v>
      </c>
      <c r="J143" s="56" t="str">
        <f>J139/J136*100</f>
        <v>0</v>
      </c>
      <c r="K143" s="56" t="str">
        <f>K139/K136*100</f>
        <v>0</v>
      </c>
      <c r="L143" s="56" t="str">
        <f>L139/L136*100</f>
        <v>0</v>
      </c>
      <c r="M143" s="62"/>
      <c r="N143" s="62"/>
      <c r="O143" s="62"/>
      <c r="P143" s="67"/>
      <c r="Q143" s="62">
        <v>0</v>
      </c>
      <c r="R143" s="62">
        <v>0</v>
      </c>
      <c r="S143" s="62">
        <v>0</v>
      </c>
      <c r="T143" s="62">
        <v>0</v>
      </c>
      <c r="U143" s="62">
        <v>0</v>
      </c>
      <c r="V143" s="62">
        <v>0</v>
      </c>
      <c r="W143" s="62">
        <v>0</v>
      </c>
      <c r="X143" s="62">
        <v>0</v>
      </c>
      <c r="Y143" s="62">
        <v>0</v>
      </c>
      <c r="Z143" s="62">
        <v>0</v>
      </c>
      <c r="AA143" s="62">
        <v>0</v>
      </c>
      <c r="AB143" s="62">
        <v>0</v>
      </c>
      <c r="AC143" s="56">
        <v>50000000</v>
      </c>
      <c r="AD143" s="63">
        <v>0</v>
      </c>
      <c r="AE143" s="63">
        <v>0</v>
      </c>
      <c r="AF143" s="63">
        <v>0</v>
      </c>
      <c r="AG143" s="63">
        <v>0</v>
      </c>
      <c r="AH143" s="63">
        <v>0</v>
      </c>
      <c r="AI143" s="63">
        <v>0</v>
      </c>
      <c r="AJ143" s="63">
        <v>0</v>
      </c>
      <c r="AK143" s="63">
        <v>0</v>
      </c>
      <c r="AL143" s="63">
        <v>0</v>
      </c>
      <c r="AM143" s="63">
        <v>0</v>
      </c>
      <c r="AN143" s="63">
        <v>0</v>
      </c>
      <c r="AO143" s="63">
        <v>0</v>
      </c>
      <c r="AP143" s="62">
        <f>Q143*AC143/1000000000</f>
        <v>0</v>
      </c>
      <c r="AQ143" s="62">
        <f>R143*AC143/1000000000</f>
        <v>0</v>
      </c>
      <c r="AR143" s="62">
        <f>S143*AC143/1000000000</f>
        <v>0</v>
      </c>
      <c r="AS143" s="62">
        <f>T143*AC143/1000000000</f>
        <v>0</v>
      </c>
      <c r="AT143" s="62">
        <f>U143*AC143/1000000000</f>
        <v>0</v>
      </c>
      <c r="AU143" s="62">
        <f>V143*AC143/1000000000</f>
        <v>0</v>
      </c>
      <c r="AV143" s="62">
        <f>W143*AC143/1000000000</f>
        <v>0</v>
      </c>
      <c r="AW143" s="62">
        <f>X143*AC143/1000000000</f>
        <v>0</v>
      </c>
      <c r="AX143" s="62">
        <f>Y143*AC143/1000000000</f>
        <v>0</v>
      </c>
      <c r="AY143" s="62">
        <f>Z143*AC143/1000000000</f>
        <v>0</v>
      </c>
      <c r="AZ143" s="62">
        <f>AA143*AC143/1000000000</f>
        <v>0</v>
      </c>
      <c r="BA143" s="62">
        <f>AB143*AC143/1000000000</f>
        <v>0</v>
      </c>
      <c r="BB143" s="56" t="str">
        <f>(AU143/AP143)^(1/5)*100</f>
        <v>0</v>
      </c>
      <c r="BC143" s="56" t="str">
        <f>(BA143/AU143)^(1/5)*100</f>
        <v>0</v>
      </c>
      <c r="BD143" s="62">
        <f>Q143*AC143*AD143/1000000000</f>
        <v>0</v>
      </c>
      <c r="BE143" s="62">
        <f>R143*AC143*AE143/1000000000</f>
        <v>0</v>
      </c>
      <c r="BF143" s="62">
        <f>S143*AC143*AF143/1000000000</f>
        <v>0</v>
      </c>
      <c r="BG143" s="62">
        <f>T143*AC143*AG143/1000000000</f>
        <v>0</v>
      </c>
      <c r="BH143" s="62">
        <f>U143*AC143*AH143/1000000000</f>
        <v>0</v>
      </c>
      <c r="BI143" s="62">
        <f>V143*AC143*AI143/1000000000</f>
        <v>0</v>
      </c>
      <c r="BJ143" s="62">
        <f>W143*AC143*AJ143/1000000000</f>
        <v>0</v>
      </c>
      <c r="BK143" s="62">
        <f>X143*AC143*AK143/1000000000</f>
        <v>0</v>
      </c>
      <c r="BL143" s="62">
        <f>Y143*AC143*AL143/1000000000</f>
        <v>0</v>
      </c>
      <c r="BM143" s="62">
        <f>Z143*AC143*AM143/1000000000</f>
        <v>0</v>
      </c>
      <c r="BN143" s="62">
        <f>AA143*AC143*AN143/1000000000</f>
        <v>0</v>
      </c>
      <c r="BO143" s="62">
        <f>AB143*AC143*AO143/1000000000</f>
        <v>0</v>
      </c>
      <c r="BP143" s="56" t="str">
        <f>(BI143/BD143)^(1/5)*100</f>
        <v>0</v>
      </c>
      <c r="BQ143" s="56" t="str">
        <f>(BO143/BI143)^(1/5)*100</f>
        <v>0</v>
      </c>
      <c r="BR143" s="56" t="str">
        <f>(J143/E143)^(1/5)*100</f>
        <v>0</v>
      </c>
      <c r="BS143" s="56" t="str">
        <f>(P143/J143)/(1/5)*100</f>
        <v>0</v>
      </c>
      <c r="BT143" s="56"/>
      <c r="BU143" s="56"/>
      <c r="BV143" s="56"/>
      <c r="BW143" s="56"/>
      <c r="BX143" s="62"/>
    </row>
    <row r="144" spans="1:80" s="46" customFormat="1">
      <c r="A144" s="60"/>
      <c r="B144" s="64" t="s">
        <v>246</v>
      </c>
      <c r="C144" s="61" t="s">
        <v>247</v>
      </c>
      <c r="D144" s="76" t="s">
        <v>248</v>
      </c>
      <c r="E144" s="62"/>
      <c r="F144" s="62"/>
      <c r="G144" s="62"/>
      <c r="H144" s="62"/>
      <c r="I144" s="56" t="str">
        <f>I140/I137*100</f>
        <v>0</v>
      </c>
      <c r="J144" s="56" t="str">
        <f>J140/J137*100</f>
        <v>0</v>
      </c>
      <c r="K144" s="56" t="str">
        <f>K140/K137*100</f>
        <v>0</v>
      </c>
      <c r="L144" s="56" t="str">
        <f>L140/L137*100</f>
        <v>0</v>
      </c>
      <c r="M144" s="62"/>
      <c r="N144" s="62"/>
      <c r="O144" s="62"/>
      <c r="P144" s="67"/>
      <c r="Q144" s="62">
        <v>0</v>
      </c>
      <c r="R144" s="62">
        <v>0</v>
      </c>
      <c r="S144" s="62">
        <v>0</v>
      </c>
      <c r="T144" s="62">
        <v>0</v>
      </c>
      <c r="U144" s="62">
        <v>0</v>
      </c>
      <c r="V144" s="62">
        <v>15</v>
      </c>
      <c r="W144" s="62">
        <v>0</v>
      </c>
      <c r="X144" s="62">
        <v>0</v>
      </c>
      <c r="Y144" s="62">
        <v>0</v>
      </c>
      <c r="Z144" s="62">
        <v>0</v>
      </c>
      <c r="AA144" s="62">
        <v>0</v>
      </c>
      <c r="AB144" s="62">
        <v>0</v>
      </c>
      <c r="AC144" s="56">
        <v>70000000</v>
      </c>
      <c r="AD144" s="63">
        <v>0</v>
      </c>
      <c r="AE144" s="63">
        <v>0</v>
      </c>
      <c r="AF144" s="63">
        <v>0</v>
      </c>
      <c r="AG144" s="63">
        <v>0</v>
      </c>
      <c r="AH144" s="63">
        <v>0</v>
      </c>
      <c r="AI144" s="63">
        <v>0</v>
      </c>
      <c r="AJ144" s="63">
        <v>0</v>
      </c>
      <c r="AK144" s="63">
        <v>0</v>
      </c>
      <c r="AL144" s="63">
        <v>0</v>
      </c>
      <c r="AM144" s="63">
        <v>0</v>
      </c>
      <c r="AN144" s="63">
        <v>0</v>
      </c>
      <c r="AO144" s="63">
        <v>0</v>
      </c>
      <c r="AP144" s="62">
        <f>Q144*AC144/1000000000</f>
        <v>0</v>
      </c>
      <c r="AQ144" s="62">
        <f>R144*AC144/1000000000</f>
        <v>0</v>
      </c>
      <c r="AR144" s="62">
        <f>S144*AC144/1000000000</f>
        <v>0</v>
      </c>
      <c r="AS144" s="62">
        <f>T144*AC144/1000000000</f>
        <v>0</v>
      </c>
      <c r="AT144" s="62">
        <f>U144*AC144/1000000000</f>
        <v>0</v>
      </c>
      <c r="AU144" s="62">
        <f>V144*AC144/1000000000</f>
        <v>1.05</v>
      </c>
      <c r="AV144" s="62">
        <f>W144*AC144/1000000000</f>
        <v>0</v>
      </c>
      <c r="AW144" s="62">
        <f>X144*AC144/1000000000</f>
        <v>0</v>
      </c>
      <c r="AX144" s="62">
        <f>Y144*AC144/1000000000</f>
        <v>0</v>
      </c>
      <c r="AY144" s="62">
        <f>Z144*AC144/1000000000</f>
        <v>0</v>
      </c>
      <c r="AZ144" s="62">
        <f>AA144*AC144/1000000000</f>
        <v>0</v>
      </c>
      <c r="BA144" s="62">
        <f>AB144*AC144/1000000000</f>
        <v>0</v>
      </c>
      <c r="BB144" s="56" t="str">
        <f>(AU144/AP144)^(1/5)*100</f>
        <v>0</v>
      </c>
      <c r="BC144" s="56">
        <f>(BA144/AU144)^(1/5)*100</f>
        <v>0</v>
      </c>
      <c r="BD144" s="62">
        <f>Q144*AC144*AD144/1000000000</f>
        <v>0</v>
      </c>
      <c r="BE144" s="62">
        <f>R144*AC144*AE144/1000000000</f>
        <v>0</v>
      </c>
      <c r="BF144" s="62">
        <f>S144*AC144*AF144/1000000000</f>
        <v>0</v>
      </c>
      <c r="BG144" s="62">
        <f>T144*AC144*AG144/1000000000</f>
        <v>0</v>
      </c>
      <c r="BH144" s="62">
        <f>U144*AC144*AH144/1000000000</f>
        <v>0</v>
      </c>
      <c r="BI144" s="62">
        <f>V144*AC144*AI144/1000000000</f>
        <v>0</v>
      </c>
      <c r="BJ144" s="62">
        <f>W144*AC144*AJ144/1000000000</f>
        <v>0</v>
      </c>
      <c r="BK144" s="62">
        <f>X144*AC144*AK144/1000000000</f>
        <v>0</v>
      </c>
      <c r="BL144" s="62">
        <f>Y144*AC144*AL144/1000000000</f>
        <v>0</v>
      </c>
      <c r="BM144" s="62">
        <f>Z144*AC144*AM144/1000000000</f>
        <v>0</v>
      </c>
      <c r="BN144" s="62">
        <f>AA144*AC144*AN144/1000000000</f>
        <v>0</v>
      </c>
      <c r="BO144" s="62">
        <f>AB144*AC144*AO144/1000000000</f>
        <v>0</v>
      </c>
      <c r="BP144" s="56" t="str">
        <f>(BI144/BD144)^(1/5)*100</f>
        <v>0</v>
      </c>
      <c r="BQ144" s="56" t="str">
        <f>(BO144/BI144)^(1/5)*100</f>
        <v>0</v>
      </c>
      <c r="BR144" s="56" t="str">
        <f>(J144/E144)^(1/5)*100</f>
        <v>0</v>
      </c>
      <c r="BS144" s="56" t="str">
        <f>(P144/J144)/(1/5)*100</f>
        <v>0</v>
      </c>
      <c r="BT144" s="56"/>
      <c r="BU144" s="56"/>
      <c r="BV144" s="56"/>
      <c r="BW144" s="56"/>
      <c r="BX144" s="62"/>
    </row>
    <row r="145" spans="1:80" s="46" customFormat="1">
      <c r="A145" s="60"/>
      <c r="B145" s="64" t="s">
        <v>249</v>
      </c>
      <c r="C145" s="61" t="s">
        <v>250</v>
      </c>
      <c r="D145" s="76" t="s">
        <v>251</v>
      </c>
      <c r="E145" s="62"/>
      <c r="F145" s="62"/>
      <c r="G145" s="62"/>
      <c r="H145" s="62"/>
      <c r="I145" s="56" t="str">
        <f>I141/I138*100</f>
        <v>0</v>
      </c>
      <c r="J145" s="56" t="str">
        <f>J141/J138*100</f>
        <v>0</v>
      </c>
      <c r="K145" s="56" t="str">
        <f>K141/K138*100</f>
        <v>0</v>
      </c>
      <c r="L145" s="56" t="str">
        <f>L141/L138*100</f>
        <v>0</v>
      </c>
      <c r="M145" s="62"/>
      <c r="N145" s="62"/>
      <c r="O145" s="62"/>
      <c r="P145" s="67"/>
      <c r="Q145" s="62">
        <v>0</v>
      </c>
      <c r="R145" s="62">
        <v>0</v>
      </c>
      <c r="S145" s="62">
        <v>0</v>
      </c>
      <c r="T145" s="62">
        <v>0</v>
      </c>
      <c r="U145" s="62">
        <v>0</v>
      </c>
      <c r="V145" s="62">
        <v>35</v>
      </c>
      <c r="W145" s="62">
        <v>0</v>
      </c>
      <c r="X145" s="62">
        <v>0</v>
      </c>
      <c r="Y145" s="62">
        <v>0</v>
      </c>
      <c r="Z145" s="62">
        <v>0</v>
      </c>
      <c r="AA145" s="62">
        <v>0</v>
      </c>
      <c r="AB145" s="62">
        <v>1150</v>
      </c>
      <c r="AC145" s="56">
        <v>70000000</v>
      </c>
      <c r="AD145" s="63">
        <v>0</v>
      </c>
      <c r="AE145" s="63">
        <v>0</v>
      </c>
      <c r="AF145" s="63">
        <v>0</v>
      </c>
      <c r="AG145" s="63">
        <v>0</v>
      </c>
      <c r="AH145" s="63">
        <v>0</v>
      </c>
      <c r="AI145" s="63">
        <v>0</v>
      </c>
      <c r="AJ145" s="63">
        <v>0</v>
      </c>
      <c r="AK145" s="63">
        <v>0</v>
      </c>
      <c r="AL145" s="63">
        <v>0</v>
      </c>
      <c r="AM145" s="63">
        <v>0</v>
      </c>
      <c r="AN145" s="63">
        <v>0</v>
      </c>
      <c r="AO145" s="63">
        <v>0</v>
      </c>
      <c r="AP145" s="62">
        <f>Q145*AC145/1000000000</f>
        <v>0</v>
      </c>
      <c r="AQ145" s="62">
        <f>R145*AC145/1000000000</f>
        <v>0</v>
      </c>
      <c r="AR145" s="62">
        <f>S145*AC145/1000000000</f>
        <v>0</v>
      </c>
      <c r="AS145" s="62">
        <f>T145*AC145/1000000000</f>
        <v>0</v>
      </c>
      <c r="AT145" s="62">
        <f>U145*AC145/1000000000</f>
        <v>0</v>
      </c>
      <c r="AU145" s="62">
        <f>V145*AC145/1000000000</f>
        <v>2.45</v>
      </c>
      <c r="AV145" s="62">
        <f>W145*AC145/1000000000</f>
        <v>0</v>
      </c>
      <c r="AW145" s="62">
        <f>X145*AC145/1000000000</f>
        <v>0</v>
      </c>
      <c r="AX145" s="62">
        <f>Y145*AC145/1000000000</f>
        <v>0</v>
      </c>
      <c r="AY145" s="62">
        <f>Z145*AC145/1000000000</f>
        <v>0</v>
      </c>
      <c r="AZ145" s="62">
        <f>AA145*AC145/1000000000</f>
        <v>0</v>
      </c>
      <c r="BA145" s="62">
        <f>AB145*AC145/1000000000</f>
        <v>80.5</v>
      </c>
      <c r="BB145" s="56" t="str">
        <f>(AU145/AP145)^(1/5)*100</f>
        <v>0</v>
      </c>
      <c r="BC145" s="56">
        <f>(BA145/AU145)^(1/5)*100</f>
        <v>201.06013008272</v>
      </c>
      <c r="BD145" s="62">
        <f>Q145*AC145*AD145/1000000000</f>
        <v>0</v>
      </c>
      <c r="BE145" s="62">
        <f>R145*AC145*AE145/1000000000</f>
        <v>0</v>
      </c>
      <c r="BF145" s="62">
        <f>S145*AC145*AF145/1000000000</f>
        <v>0</v>
      </c>
      <c r="BG145" s="62">
        <f>T145*AC145*AG145/1000000000</f>
        <v>0</v>
      </c>
      <c r="BH145" s="62">
        <f>U145*AC145*AH145/1000000000</f>
        <v>0</v>
      </c>
      <c r="BI145" s="62">
        <f>V145*AC145*AI145/1000000000</f>
        <v>0</v>
      </c>
      <c r="BJ145" s="62">
        <f>W145*AC145*AJ145/1000000000</f>
        <v>0</v>
      </c>
      <c r="BK145" s="62">
        <f>X145*AC145*AK145/1000000000</f>
        <v>0</v>
      </c>
      <c r="BL145" s="62">
        <f>Y145*AC145*AL145/1000000000</f>
        <v>0</v>
      </c>
      <c r="BM145" s="62">
        <f>Z145*AC145*AM145/1000000000</f>
        <v>0</v>
      </c>
      <c r="BN145" s="62">
        <f>AA145*AC145*AN145/1000000000</f>
        <v>0</v>
      </c>
      <c r="BO145" s="62">
        <f>AB145*AC145*AO145/1000000000</f>
        <v>0</v>
      </c>
      <c r="BP145" s="56" t="str">
        <f>(BI145/BD145)^(1/5)*100</f>
        <v>0</v>
      </c>
      <c r="BQ145" s="56" t="str">
        <f>(BO145/BI145)^(1/5)*100</f>
        <v>0</v>
      </c>
      <c r="BR145" s="56" t="str">
        <f>(J145/E145)^(1/5)*100</f>
        <v>0</v>
      </c>
      <c r="BS145" s="56" t="str">
        <f>(P145/J145)/(1/5)*100</f>
        <v>0</v>
      </c>
      <c r="BT145" s="56"/>
      <c r="BU145" s="56"/>
      <c r="BV145" s="56"/>
      <c r="BW145" s="56"/>
      <c r="BX145" s="62"/>
    </row>
    <row r="146" spans="1:80" s="46" customFormat="1">
      <c r="A146" s="60"/>
      <c r="B146" s="64" t="s">
        <v>252</v>
      </c>
      <c r="C146" s="61" t="s">
        <v>253</v>
      </c>
      <c r="D146" s="76" t="s">
        <v>254</v>
      </c>
      <c r="E146" s="62"/>
      <c r="F146" s="62"/>
      <c r="G146" s="62"/>
      <c r="H146" s="62"/>
      <c r="I146" s="56" t="str">
        <f>I142/I139*100</f>
        <v>0</v>
      </c>
      <c r="J146" s="56" t="str">
        <f>J142/J139*100</f>
        <v>0</v>
      </c>
      <c r="K146" s="56" t="str">
        <f>K142/K139*100</f>
        <v>0</v>
      </c>
      <c r="L146" s="56" t="str">
        <f>L142/L139*100</f>
        <v>0</v>
      </c>
      <c r="M146" s="62"/>
      <c r="N146" s="62"/>
      <c r="O146" s="62"/>
      <c r="P146" s="67"/>
      <c r="Q146" s="62">
        <v>0</v>
      </c>
      <c r="R146" s="62">
        <v>0</v>
      </c>
      <c r="S146" s="62">
        <v>0</v>
      </c>
      <c r="T146" s="62">
        <v>0</v>
      </c>
      <c r="U146" s="62">
        <v>0</v>
      </c>
      <c r="V146" s="62">
        <v>500</v>
      </c>
      <c r="W146" s="62">
        <v>0</v>
      </c>
      <c r="X146" s="62">
        <v>0</v>
      </c>
      <c r="Y146" s="62">
        <v>0</v>
      </c>
      <c r="Z146" s="62">
        <v>0</v>
      </c>
      <c r="AA146" s="62">
        <v>0</v>
      </c>
      <c r="AB146" s="62">
        <v>3500</v>
      </c>
      <c r="AC146" s="56">
        <v>15000000</v>
      </c>
      <c r="AD146" s="63">
        <v>0</v>
      </c>
      <c r="AE146" s="63">
        <v>0</v>
      </c>
      <c r="AF146" s="63">
        <v>0</v>
      </c>
      <c r="AG146" s="63">
        <v>0</v>
      </c>
      <c r="AH146" s="63">
        <v>0</v>
      </c>
      <c r="AI146" s="63">
        <v>0</v>
      </c>
      <c r="AJ146" s="63">
        <v>0</v>
      </c>
      <c r="AK146" s="63">
        <v>0</v>
      </c>
      <c r="AL146" s="63">
        <v>0</v>
      </c>
      <c r="AM146" s="63">
        <v>0</v>
      </c>
      <c r="AN146" s="63">
        <v>0</v>
      </c>
      <c r="AO146" s="63">
        <v>0</v>
      </c>
      <c r="AP146" s="62">
        <f>Q146*AC146/1000000000</f>
        <v>0</v>
      </c>
      <c r="AQ146" s="62">
        <f>R146*AC146/1000000000</f>
        <v>0</v>
      </c>
      <c r="AR146" s="62">
        <f>S146*AC146/1000000000</f>
        <v>0</v>
      </c>
      <c r="AS146" s="62">
        <f>T146*AC146/1000000000</f>
        <v>0</v>
      </c>
      <c r="AT146" s="62">
        <f>U146*AC146/1000000000</f>
        <v>0</v>
      </c>
      <c r="AU146" s="62">
        <f>V146*AC146/1000000000</f>
        <v>7.5</v>
      </c>
      <c r="AV146" s="62">
        <f>W146*AC146/1000000000</f>
        <v>0</v>
      </c>
      <c r="AW146" s="62">
        <f>X146*AC146/1000000000</f>
        <v>0</v>
      </c>
      <c r="AX146" s="62">
        <f>Y146*AC146/1000000000</f>
        <v>0</v>
      </c>
      <c r="AY146" s="62">
        <f>Z146*AC146/1000000000</f>
        <v>0</v>
      </c>
      <c r="AZ146" s="62">
        <f>AA146*AC146/1000000000</f>
        <v>0</v>
      </c>
      <c r="BA146" s="62">
        <f>AB146*AC146/1000000000</f>
        <v>52.5</v>
      </c>
      <c r="BB146" s="56" t="str">
        <f>(AU146/AP146)^(1/5)*100</f>
        <v>0</v>
      </c>
      <c r="BC146" s="56">
        <f>(BA146/AU146)^(1/5)*100</f>
        <v>147.57731615946</v>
      </c>
      <c r="BD146" s="62">
        <f>Q146*AC146*AD146/1000000000</f>
        <v>0</v>
      </c>
      <c r="BE146" s="62">
        <f>R146*AC146*AE146/1000000000</f>
        <v>0</v>
      </c>
      <c r="BF146" s="62">
        <f>S146*AC146*AF146/1000000000</f>
        <v>0</v>
      </c>
      <c r="BG146" s="62">
        <f>T146*AC146*AG146/1000000000</f>
        <v>0</v>
      </c>
      <c r="BH146" s="62">
        <f>U146*AC146*AH146/1000000000</f>
        <v>0</v>
      </c>
      <c r="BI146" s="62">
        <f>V146*AC146*AI146/1000000000</f>
        <v>0</v>
      </c>
      <c r="BJ146" s="62">
        <f>W146*AC146*AJ146/1000000000</f>
        <v>0</v>
      </c>
      <c r="BK146" s="62">
        <f>X146*AC146*AK146/1000000000</f>
        <v>0</v>
      </c>
      <c r="BL146" s="62">
        <f>Y146*AC146*AL146/1000000000</f>
        <v>0</v>
      </c>
      <c r="BM146" s="62">
        <f>Z146*AC146*AM146/1000000000</f>
        <v>0</v>
      </c>
      <c r="BN146" s="62">
        <f>AA146*AC146*AN146/1000000000</f>
        <v>0</v>
      </c>
      <c r="BO146" s="62">
        <f>AB146*AC146*AO146/1000000000</f>
        <v>0</v>
      </c>
      <c r="BP146" s="56" t="str">
        <f>(BI146/BD146)^(1/5)*100</f>
        <v>0</v>
      </c>
      <c r="BQ146" s="56" t="str">
        <f>(BO146/BI146)^(1/5)*100</f>
        <v>0</v>
      </c>
      <c r="BR146" s="56" t="str">
        <f>(J146/E146)^(1/5)*100</f>
        <v>0</v>
      </c>
      <c r="BS146" s="56" t="str">
        <f>(P146/J146)/(1/5)*100</f>
        <v>0</v>
      </c>
      <c r="BT146" s="56"/>
      <c r="BU146" s="56"/>
      <c r="BV146" s="56"/>
      <c r="BW146" s="56"/>
      <c r="BX146" s="62"/>
    </row>
    <row r="147" spans="1:80" s="46" customFormat="1">
      <c r="A147" s="60"/>
      <c r="B147" s="64" t="s">
        <v>255</v>
      </c>
      <c r="C147" s="61" t="s">
        <v>256</v>
      </c>
      <c r="D147" s="76" t="s">
        <v>248</v>
      </c>
      <c r="E147" s="62"/>
      <c r="F147" s="62"/>
      <c r="G147" s="62"/>
      <c r="H147" s="62"/>
      <c r="I147" s="56" t="str">
        <f>I143/I140*100</f>
        <v>0</v>
      </c>
      <c r="J147" s="56" t="str">
        <f>J143/J140*100</f>
        <v>0</v>
      </c>
      <c r="K147" s="56" t="str">
        <f>K143/K140*100</f>
        <v>0</v>
      </c>
      <c r="L147" s="56" t="str">
        <f>L143/L140*100</f>
        <v>0</v>
      </c>
      <c r="M147" s="62"/>
      <c r="N147" s="62"/>
      <c r="O147" s="62"/>
      <c r="P147" s="67"/>
      <c r="Q147" s="62">
        <v>0</v>
      </c>
      <c r="R147" s="62">
        <v>0</v>
      </c>
      <c r="S147" s="62">
        <v>0</v>
      </c>
      <c r="T147" s="62">
        <v>0</v>
      </c>
      <c r="U147" s="62">
        <v>0</v>
      </c>
      <c r="V147" s="62">
        <v>0.3</v>
      </c>
      <c r="W147" s="62">
        <v>0</v>
      </c>
      <c r="X147" s="62">
        <v>0</v>
      </c>
      <c r="Y147" s="62">
        <v>0</v>
      </c>
      <c r="Z147" s="62">
        <v>0</v>
      </c>
      <c r="AA147" s="62">
        <v>0</v>
      </c>
      <c r="AB147" s="62">
        <v>0</v>
      </c>
      <c r="AC147" s="56">
        <v>800000000</v>
      </c>
      <c r="AD147" s="63">
        <v>0</v>
      </c>
      <c r="AE147" s="63">
        <v>0</v>
      </c>
      <c r="AF147" s="63">
        <v>0</v>
      </c>
      <c r="AG147" s="63">
        <v>0</v>
      </c>
      <c r="AH147" s="63">
        <v>0</v>
      </c>
      <c r="AI147" s="63">
        <v>0</v>
      </c>
      <c r="AJ147" s="63">
        <v>0</v>
      </c>
      <c r="AK147" s="63">
        <v>0</v>
      </c>
      <c r="AL147" s="63">
        <v>0</v>
      </c>
      <c r="AM147" s="63">
        <v>0</v>
      </c>
      <c r="AN147" s="63">
        <v>0</v>
      </c>
      <c r="AO147" s="63">
        <v>0</v>
      </c>
      <c r="AP147" s="62">
        <f>Q147*AC147/1000000000</f>
        <v>0</v>
      </c>
      <c r="AQ147" s="62">
        <f>R147*AC147/1000000000</f>
        <v>0</v>
      </c>
      <c r="AR147" s="62">
        <f>S147*AC147/1000000000</f>
        <v>0</v>
      </c>
      <c r="AS147" s="62">
        <f>T147*AC147/1000000000</f>
        <v>0</v>
      </c>
      <c r="AT147" s="62">
        <f>U147*AC147/1000000000</f>
        <v>0</v>
      </c>
      <c r="AU147" s="62">
        <f>V147*AC147/1000000000</f>
        <v>0.24</v>
      </c>
      <c r="AV147" s="62">
        <f>W147*AC147/1000000000</f>
        <v>0</v>
      </c>
      <c r="AW147" s="62">
        <f>X147*AC147/1000000000</f>
        <v>0</v>
      </c>
      <c r="AX147" s="62">
        <f>Y147*AC147/1000000000</f>
        <v>0</v>
      </c>
      <c r="AY147" s="62">
        <f>Z147*AC147/1000000000</f>
        <v>0</v>
      </c>
      <c r="AZ147" s="62">
        <f>AA147*AC147/1000000000</f>
        <v>0</v>
      </c>
      <c r="BA147" s="62">
        <f>AB147*AC147/1000000000</f>
        <v>0</v>
      </c>
      <c r="BB147" s="56" t="str">
        <f>(AU147/AP147)^(1/5)*100</f>
        <v>0</v>
      </c>
      <c r="BC147" s="56">
        <f>(BA147/AU147)^(1/5)*100</f>
        <v>0</v>
      </c>
      <c r="BD147" s="62">
        <f>Q147*AC147*AD147/1000000000</f>
        <v>0</v>
      </c>
      <c r="BE147" s="62">
        <f>R147*AC147*AE147/1000000000</f>
        <v>0</v>
      </c>
      <c r="BF147" s="62">
        <f>S147*AC147*AF147/1000000000</f>
        <v>0</v>
      </c>
      <c r="BG147" s="62">
        <f>T147*AC147*AG147/1000000000</f>
        <v>0</v>
      </c>
      <c r="BH147" s="62">
        <f>U147*AC147*AH147/1000000000</f>
        <v>0</v>
      </c>
      <c r="BI147" s="62">
        <f>V147*AC147*AI147/1000000000</f>
        <v>0</v>
      </c>
      <c r="BJ147" s="62">
        <f>W147*AC147*AJ147/1000000000</f>
        <v>0</v>
      </c>
      <c r="BK147" s="62">
        <f>X147*AC147*AK147/1000000000</f>
        <v>0</v>
      </c>
      <c r="BL147" s="62">
        <f>Y147*AC147*AL147/1000000000</f>
        <v>0</v>
      </c>
      <c r="BM147" s="62">
        <f>Z147*AC147*AM147/1000000000</f>
        <v>0</v>
      </c>
      <c r="BN147" s="62">
        <f>AA147*AC147*AN147/1000000000</f>
        <v>0</v>
      </c>
      <c r="BO147" s="62">
        <f>AB147*AC147*AO147/1000000000</f>
        <v>0</v>
      </c>
      <c r="BP147" s="56" t="str">
        <f>(BI147/BD147)^(1/5)*100</f>
        <v>0</v>
      </c>
      <c r="BQ147" s="56" t="str">
        <f>(BO147/BI147)^(1/5)*100</f>
        <v>0</v>
      </c>
      <c r="BR147" s="56" t="str">
        <f>(J147/E147)^(1/5)*100</f>
        <v>0</v>
      </c>
      <c r="BS147" s="56" t="str">
        <f>(P147/J147)/(1/5)*100</f>
        <v>0</v>
      </c>
      <c r="BT147" s="56"/>
      <c r="BU147" s="56"/>
      <c r="BV147" s="56"/>
      <c r="BW147" s="56"/>
      <c r="BX147" s="62"/>
    </row>
    <row r="148" spans="1:80" s="46" customFormat="1">
      <c r="A148" s="60"/>
      <c r="B148" s="64" t="s">
        <v>257</v>
      </c>
      <c r="C148" s="61" t="s">
        <v>258</v>
      </c>
      <c r="D148" s="76" t="s">
        <v>254</v>
      </c>
      <c r="E148" s="62"/>
      <c r="F148" s="62"/>
      <c r="G148" s="62"/>
      <c r="H148" s="62"/>
      <c r="I148" s="56" t="str">
        <f>I144/I141*100</f>
        <v>0</v>
      </c>
      <c r="J148" s="56" t="str">
        <f>J144/J141*100</f>
        <v>0</v>
      </c>
      <c r="K148" s="56" t="str">
        <f>K144/K141*100</f>
        <v>0</v>
      </c>
      <c r="L148" s="56" t="str">
        <f>L144/L141*100</f>
        <v>0</v>
      </c>
      <c r="M148" s="62"/>
      <c r="N148" s="62"/>
      <c r="O148" s="62"/>
      <c r="P148" s="67"/>
      <c r="Q148" s="62">
        <v>0</v>
      </c>
      <c r="R148" s="62">
        <v>0</v>
      </c>
      <c r="S148" s="62">
        <v>0</v>
      </c>
      <c r="T148" s="62">
        <v>0</v>
      </c>
      <c r="U148" s="62">
        <v>0</v>
      </c>
      <c r="V148" s="62">
        <v>7</v>
      </c>
      <c r="W148" s="62">
        <v>0</v>
      </c>
      <c r="X148" s="62">
        <v>0</v>
      </c>
      <c r="Y148" s="62">
        <v>0</v>
      </c>
      <c r="Z148" s="62">
        <v>0</v>
      </c>
      <c r="AA148" s="62">
        <v>0</v>
      </c>
      <c r="AB148" s="62">
        <v>0</v>
      </c>
      <c r="AC148" s="56">
        <v>150000000</v>
      </c>
      <c r="AD148" s="63">
        <v>0</v>
      </c>
      <c r="AE148" s="63">
        <v>0</v>
      </c>
      <c r="AF148" s="63">
        <v>0</v>
      </c>
      <c r="AG148" s="63">
        <v>0</v>
      </c>
      <c r="AH148" s="63">
        <v>0</v>
      </c>
      <c r="AI148" s="63">
        <v>0</v>
      </c>
      <c r="AJ148" s="63">
        <v>0</v>
      </c>
      <c r="AK148" s="63">
        <v>0</v>
      </c>
      <c r="AL148" s="63">
        <v>0</v>
      </c>
      <c r="AM148" s="63">
        <v>0</v>
      </c>
      <c r="AN148" s="63">
        <v>0</v>
      </c>
      <c r="AO148" s="63">
        <v>0</v>
      </c>
      <c r="AP148" s="62">
        <f>Q148*AC148/1000000000</f>
        <v>0</v>
      </c>
      <c r="AQ148" s="62">
        <f>R148*AC148/1000000000</f>
        <v>0</v>
      </c>
      <c r="AR148" s="62">
        <f>S148*AC148/1000000000</f>
        <v>0</v>
      </c>
      <c r="AS148" s="62">
        <f>T148*AC148/1000000000</f>
        <v>0</v>
      </c>
      <c r="AT148" s="62">
        <f>U148*AC148/1000000000</f>
        <v>0</v>
      </c>
      <c r="AU148" s="62">
        <f>V148*AC148/1000000000</f>
        <v>1.05</v>
      </c>
      <c r="AV148" s="62">
        <f>W148*AC148/1000000000</f>
        <v>0</v>
      </c>
      <c r="AW148" s="62">
        <f>X148*AC148/1000000000</f>
        <v>0</v>
      </c>
      <c r="AX148" s="62">
        <f>Y148*AC148/1000000000</f>
        <v>0</v>
      </c>
      <c r="AY148" s="62">
        <f>Z148*AC148/1000000000</f>
        <v>0</v>
      </c>
      <c r="AZ148" s="62">
        <f>AA148*AC148/1000000000</f>
        <v>0</v>
      </c>
      <c r="BA148" s="62">
        <f>AB148*AC148/1000000000</f>
        <v>0</v>
      </c>
      <c r="BB148" s="56" t="str">
        <f>(AU148/AP148)^(1/5)*100</f>
        <v>0</v>
      </c>
      <c r="BC148" s="56">
        <f>(BA148/AU148)^(1/5)*100</f>
        <v>0</v>
      </c>
      <c r="BD148" s="62">
        <f>Q148*AC148*AD148/1000000000</f>
        <v>0</v>
      </c>
      <c r="BE148" s="62">
        <f>R148*AC148*AE148/1000000000</f>
        <v>0</v>
      </c>
      <c r="BF148" s="62">
        <f>S148*AC148*AF148/1000000000</f>
        <v>0</v>
      </c>
      <c r="BG148" s="62">
        <f>T148*AC148*AG148/1000000000</f>
        <v>0</v>
      </c>
      <c r="BH148" s="62">
        <f>U148*AC148*AH148/1000000000</f>
        <v>0</v>
      </c>
      <c r="BI148" s="62">
        <f>V148*AC148*AI148/1000000000</f>
        <v>0</v>
      </c>
      <c r="BJ148" s="62">
        <f>W148*AC148*AJ148/1000000000</f>
        <v>0</v>
      </c>
      <c r="BK148" s="62">
        <f>X148*AC148*AK148/1000000000</f>
        <v>0</v>
      </c>
      <c r="BL148" s="62">
        <f>Y148*AC148*AL148/1000000000</f>
        <v>0</v>
      </c>
      <c r="BM148" s="62">
        <f>Z148*AC148*AM148/1000000000</f>
        <v>0</v>
      </c>
      <c r="BN148" s="62">
        <f>AA148*AC148*AN148/1000000000</f>
        <v>0</v>
      </c>
      <c r="BO148" s="62">
        <f>AB148*AC148*AO148/1000000000</f>
        <v>0</v>
      </c>
      <c r="BP148" s="56" t="str">
        <f>(BI148/BD148)^(1/5)*100</f>
        <v>0</v>
      </c>
      <c r="BQ148" s="56" t="str">
        <f>(BO148/BI148)^(1/5)*100</f>
        <v>0</v>
      </c>
      <c r="BR148" s="56" t="str">
        <f>(J148/E148)^(1/5)*100</f>
        <v>0</v>
      </c>
      <c r="BS148" s="56" t="str">
        <f>(P148/J148)/(1/5)*100</f>
        <v>0</v>
      </c>
      <c r="BT148" s="56"/>
      <c r="BU148" s="56"/>
      <c r="BV148" s="56"/>
      <c r="BW148" s="56"/>
      <c r="BX148" s="62"/>
    </row>
    <row r="149" spans="1:80" s="46" customFormat="1">
      <c r="A149" s="60"/>
      <c r="B149" s="64" t="s">
        <v>259</v>
      </c>
      <c r="C149" s="61" t="s">
        <v>260</v>
      </c>
      <c r="D149" s="76" t="s">
        <v>43</v>
      </c>
      <c r="E149" s="62"/>
      <c r="F149" s="62"/>
      <c r="G149" s="62"/>
      <c r="H149" s="62"/>
      <c r="I149" s="56" t="str">
        <f>I145/I142*100</f>
        <v>0</v>
      </c>
      <c r="J149" s="56" t="str">
        <f>J145/J142*100</f>
        <v>0</v>
      </c>
      <c r="K149" s="56" t="str">
        <f>K145/K142*100</f>
        <v>0</v>
      </c>
      <c r="L149" s="56" t="str">
        <f>L145/L142*100</f>
        <v>0</v>
      </c>
      <c r="M149" s="62"/>
      <c r="N149" s="62"/>
      <c r="O149" s="62"/>
      <c r="P149" s="67"/>
      <c r="Q149" s="62">
        <v>0</v>
      </c>
      <c r="R149" s="62">
        <v>0</v>
      </c>
      <c r="S149" s="62">
        <v>0</v>
      </c>
      <c r="T149" s="62">
        <v>0</v>
      </c>
      <c r="U149" s="62">
        <v>0</v>
      </c>
      <c r="V149" s="62">
        <v>0</v>
      </c>
      <c r="W149" s="62">
        <v>0</v>
      </c>
      <c r="X149" s="62">
        <v>0</v>
      </c>
      <c r="Y149" s="62">
        <v>0</v>
      </c>
      <c r="Z149" s="62">
        <v>0</v>
      </c>
      <c r="AA149" s="62">
        <v>0</v>
      </c>
      <c r="AB149" s="62">
        <v>0</v>
      </c>
      <c r="AC149" s="56">
        <v>6000000</v>
      </c>
      <c r="AD149" s="63">
        <v>0</v>
      </c>
      <c r="AE149" s="63">
        <v>0</v>
      </c>
      <c r="AF149" s="63">
        <v>0</v>
      </c>
      <c r="AG149" s="63">
        <v>0</v>
      </c>
      <c r="AH149" s="63">
        <v>0</v>
      </c>
      <c r="AI149" s="63">
        <v>0</v>
      </c>
      <c r="AJ149" s="63">
        <v>0</v>
      </c>
      <c r="AK149" s="63">
        <v>0</v>
      </c>
      <c r="AL149" s="63">
        <v>0</v>
      </c>
      <c r="AM149" s="63">
        <v>0</v>
      </c>
      <c r="AN149" s="63">
        <v>0</v>
      </c>
      <c r="AO149" s="63">
        <v>0</v>
      </c>
      <c r="AP149" s="62">
        <f>Q149*AC149/1000000000</f>
        <v>0</v>
      </c>
      <c r="AQ149" s="62">
        <f>R149*AC149/1000000000</f>
        <v>0</v>
      </c>
      <c r="AR149" s="62">
        <f>S149*AC149/1000000000</f>
        <v>0</v>
      </c>
      <c r="AS149" s="62">
        <f>T149*AC149/1000000000</f>
        <v>0</v>
      </c>
      <c r="AT149" s="62">
        <f>U149*AC149/1000000000</f>
        <v>0</v>
      </c>
      <c r="AU149" s="62">
        <f>V149*AC149/1000000000</f>
        <v>0</v>
      </c>
      <c r="AV149" s="62">
        <f>W149*AC149/1000000000</f>
        <v>0</v>
      </c>
      <c r="AW149" s="62">
        <f>X149*AC149/1000000000</f>
        <v>0</v>
      </c>
      <c r="AX149" s="62">
        <f>Y149*AC149/1000000000</f>
        <v>0</v>
      </c>
      <c r="AY149" s="62">
        <f>Z149*AC149/1000000000</f>
        <v>0</v>
      </c>
      <c r="AZ149" s="62">
        <f>AA149*AC149/1000000000</f>
        <v>0</v>
      </c>
      <c r="BA149" s="62">
        <f>AB149*AC149/1000000000</f>
        <v>0</v>
      </c>
      <c r="BB149" s="56" t="str">
        <f>(AU149/AP149)^(1/5)*100</f>
        <v>0</v>
      </c>
      <c r="BC149" s="56" t="str">
        <f>(BA149/AU149)^(1/5)*100</f>
        <v>0</v>
      </c>
      <c r="BD149" s="62">
        <f>Q149*AC149*AD149/1000000000</f>
        <v>0</v>
      </c>
      <c r="BE149" s="62">
        <f>R149*AC149*AE149/1000000000</f>
        <v>0</v>
      </c>
      <c r="BF149" s="62">
        <f>S149*AC149*AF149/1000000000</f>
        <v>0</v>
      </c>
      <c r="BG149" s="62">
        <f>T149*AC149*AG149/1000000000</f>
        <v>0</v>
      </c>
      <c r="BH149" s="62">
        <f>U149*AC149*AH149/1000000000</f>
        <v>0</v>
      </c>
      <c r="BI149" s="62">
        <f>V149*AC149*AI149/1000000000</f>
        <v>0</v>
      </c>
      <c r="BJ149" s="62">
        <f>W149*AC149*AJ149/1000000000</f>
        <v>0</v>
      </c>
      <c r="BK149" s="62">
        <f>X149*AC149*AK149/1000000000</f>
        <v>0</v>
      </c>
      <c r="BL149" s="62">
        <f>Y149*AC149*AL149/1000000000</f>
        <v>0</v>
      </c>
      <c r="BM149" s="62">
        <f>Z149*AC149*AM149/1000000000</f>
        <v>0</v>
      </c>
      <c r="BN149" s="62">
        <f>AA149*AC149*AN149/1000000000</f>
        <v>0</v>
      </c>
      <c r="BO149" s="62">
        <f>AB149*AC149*AO149/1000000000</f>
        <v>0</v>
      </c>
      <c r="BP149" s="56" t="str">
        <f>(BI149/BD149)^(1/5)*100</f>
        <v>0</v>
      </c>
      <c r="BQ149" s="56" t="str">
        <f>(BO149/BI149)^(1/5)*100</f>
        <v>0</v>
      </c>
      <c r="BR149" s="56" t="str">
        <f>(J149/E149)^(1/5)*100</f>
        <v>0</v>
      </c>
      <c r="BS149" s="56" t="str">
        <f>(P149/J149)/(1/5)*100</f>
        <v>0</v>
      </c>
      <c r="BT149" s="56"/>
      <c r="BU149" s="56"/>
      <c r="BV149" s="56"/>
      <c r="BW149" s="56"/>
      <c r="BX149" s="62"/>
    </row>
    <row r="150" spans="1:80" s="46" customFormat="1">
      <c r="A150" s="60"/>
      <c r="B150" s="64" t="s">
        <v>261</v>
      </c>
      <c r="C150" s="61" t="s">
        <v>262</v>
      </c>
      <c r="D150" s="76" t="s">
        <v>263</v>
      </c>
      <c r="E150" s="62"/>
      <c r="F150" s="62"/>
      <c r="G150" s="62"/>
      <c r="H150" s="62"/>
      <c r="I150" s="56" t="str">
        <f>I146/I143*100</f>
        <v>0</v>
      </c>
      <c r="J150" s="56" t="str">
        <f>J146/J143*100</f>
        <v>0</v>
      </c>
      <c r="K150" s="56" t="str">
        <f>K146/K143*100</f>
        <v>0</v>
      </c>
      <c r="L150" s="56" t="str">
        <f>L146/L143*100</f>
        <v>0</v>
      </c>
      <c r="M150" s="62"/>
      <c r="N150" s="62"/>
      <c r="O150" s="62"/>
      <c r="P150" s="67"/>
      <c r="Q150" s="62">
        <v>0</v>
      </c>
      <c r="R150" s="62">
        <v>0</v>
      </c>
      <c r="S150" s="62">
        <v>0</v>
      </c>
      <c r="T150" s="62">
        <v>0</v>
      </c>
      <c r="U150" s="62">
        <v>0</v>
      </c>
      <c r="V150" s="62">
        <v>150</v>
      </c>
      <c r="W150" s="62">
        <v>0</v>
      </c>
      <c r="X150" s="62">
        <v>0</v>
      </c>
      <c r="Y150" s="62">
        <v>0</v>
      </c>
      <c r="Z150" s="62">
        <v>0</v>
      </c>
      <c r="AA150" s="62">
        <v>0</v>
      </c>
      <c r="AB150" s="62">
        <v>0</v>
      </c>
      <c r="AC150" s="56">
        <v>7000000</v>
      </c>
      <c r="AD150" s="63">
        <v>0</v>
      </c>
      <c r="AE150" s="63">
        <v>0</v>
      </c>
      <c r="AF150" s="63">
        <v>0</v>
      </c>
      <c r="AG150" s="63">
        <v>0</v>
      </c>
      <c r="AH150" s="63">
        <v>0</v>
      </c>
      <c r="AI150" s="63">
        <v>0</v>
      </c>
      <c r="AJ150" s="63">
        <v>0</v>
      </c>
      <c r="AK150" s="63">
        <v>0</v>
      </c>
      <c r="AL150" s="63">
        <v>0</v>
      </c>
      <c r="AM150" s="63">
        <v>0</v>
      </c>
      <c r="AN150" s="63">
        <v>0</v>
      </c>
      <c r="AO150" s="63">
        <v>0</v>
      </c>
      <c r="AP150" s="62">
        <f>Q150*AC150/1000000000</f>
        <v>0</v>
      </c>
      <c r="AQ150" s="62">
        <f>R150*AC150/1000000000</f>
        <v>0</v>
      </c>
      <c r="AR150" s="62">
        <f>S150*AC150/1000000000</f>
        <v>0</v>
      </c>
      <c r="AS150" s="62">
        <f>T150*AC150/1000000000</f>
        <v>0</v>
      </c>
      <c r="AT150" s="62">
        <f>U150*AC150/1000000000</f>
        <v>0</v>
      </c>
      <c r="AU150" s="62">
        <f>V150*AC150/1000000000</f>
        <v>1.05</v>
      </c>
      <c r="AV150" s="62">
        <f>W150*AC150/1000000000</f>
        <v>0</v>
      </c>
      <c r="AW150" s="62">
        <f>X150*AC150/1000000000</f>
        <v>0</v>
      </c>
      <c r="AX150" s="62">
        <f>Y150*AC150/1000000000</f>
        <v>0</v>
      </c>
      <c r="AY150" s="62">
        <f>Z150*AC150/1000000000</f>
        <v>0</v>
      </c>
      <c r="AZ150" s="62">
        <f>AA150*AC150/1000000000</f>
        <v>0</v>
      </c>
      <c r="BA150" s="62">
        <f>AB150*AC150/1000000000</f>
        <v>0</v>
      </c>
      <c r="BB150" s="56" t="str">
        <f>(AU150/AP150)^(1/5)*100</f>
        <v>0</v>
      </c>
      <c r="BC150" s="56">
        <f>(BA150/AU150)^(1/5)*100</f>
        <v>0</v>
      </c>
      <c r="BD150" s="62">
        <f>Q150*AC150*AD150/1000000000</f>
        <v>0</v>
      </c>
      <c r="BE150" s="62">
        <f>R150*AC150*AE150/1000000000</f>
        <v>0</v>
      </c>
      <c r="BF150" s="62">
        <f>S150*AC150*AF150/1000000000</f>
        <v>0</v>
      </c>
      <c r="BG150" s="62">
        <f>T150*AC150*AG150/1000000000</f>
        <v>0</v>
      </c>
      <c r="BH150" s="62">
        <f>U150*AC150*AH150/1000000000</f>
        <v>0</v>
      </c>
      <c r="BI150" s="62">
        <f>V150*AC150*AI150/1000000000</f>
        <v>0</v>
      </c>
      <c r="BJ150" s="62">
        <f>W150*AC150*AJ150/1000000000</f>
        <v>0</v>
      </c>
      <c r="BK150" s="62">
        <f>X150*AC150*AK150/1000000000</f>
        <v>0</v>
      </c>
      <c r="BL150" s="62">
        <f>Y150*AC150*AL150/1000000000</f>
        <v>0</v>
      </c>
      <c r="BM150" s="62">
        <f>Z150*AC150*AM150/1000000000</f>
        <v>0</v>
      </c>
      <c r="BN150" s="62">
        <f>AA150*AC150*AN150/1000000000</f>
        <v>0</v>
      </c>
      <c r="BO150" s="62">
        <f>AB150*AC150*AO150/1000000000</f>
        <v>0</v>
      </c>
      <c r="BP150" s="56" t="str">
        <f>(BI150/BD150)^(1/5)*100</f>
        <v>0</v>
      </c>
      <c r="BQ150" s="56" t="str">
        <f>(BO150/BI150)^(1/5)*100</f>
        <v>0</v>
      </c>
      <c r="BR150" s="56" t="str">
        <f>(J150/E150)^(1/5)*100</f>
        <v>0</v>
      </c>
      <c r="BS150" s="56" t="str">
        <f>(P150/J150)/(1/5)*100</f>
        <v>0</v>
      </c>
      <c r="BT150" s="56"/>
      <c r="BU150" s="56"/>
      <c r="BV150" s="56"/>
      <c r="BW150" s="56"/>
      <c r="BX150" s="62"/>
    </row>
    <row r="151" spans="1:80" s="46" customFormat="1">
      <c r="A151" s="60"/>
      <c r="B151" s="64" t="s">
        <v>264</v>
      </c>
      <c r="C151" s="61" t="s">
        <v>265</v>
      </c>
      <c r="D151" s="76" t="s">
        <v>248</v>
      </c>
      <c r="E151" s="62"/>
      <c r="F151" s="62"/>
      <c r="G151" s="62"/>
      <c r="H151" s="62"/>
      <c r="I151" s="56" t="str">
        <f>I147/I144*100</f>
        <v>0</v>
      </c>
      <c r="J151" s="56" t="str">
        <f>J147/J144*100</f>
        <v>0</v>
      </c>
      <c r="K151" s="56" t="str">
        <f>K147/K144*100</f>
        <v>0</v>
      </c>
      <c r="L151" s="56" t="str">
        <f>L147/L144*100</f>
        <v>0</v>
      </c>
      <c r="M151" s="62"/>
      <c r="N151" s="62"/>
      <c r="O151" s="62"/>
      <c r="P151" s="67"/>
      <c r="Q151" s="62">
        <v>0</v>
      </c>
      <c r="R151" s="62">
        <v>0</v>
      </c>
      <c r="S151" s="62">
        <v>0</v>
      </c>
      <c r="T151" s="62">
        <v>0</v>
      </c>
      <c r="U151" s="62">
        <v>0</v>
      </c>
      <c r="V151" s="62">
        <v>150</v>
      </c>
      <c r="W151" s="62">
        <v>0</v>
      </c>
      <c r="X151" s="62">
        <v>0</v>
      </c>
      <c r="Y151" s="62">
        <v>0</v>
      </c>
      <c r="Z151" s="62">
        <v>0</v>
      </c>
      <c r="AA151" s="62">
        <v>0</v>
      </c>
      <c r="AB151" s="62">
        <v>0</v>
      </c>
      <c r="AC151" s="56">
        <v>3000000</v>
      </c>
      <c r="AD151" s="63">
        <v>0</v>
      </c>
      <c r="AE151" s="63">
        <v>0</v>
      </c>
      <c r="AF151" s="63">
        <v>0</v>
      </c>
      <c r="AG151" s="63">
        <v>0</v>
      </c>
      <c r="AH151" s="63">
        <v>0</v>
      </c>
      <c r="AI151" s="63">
        <v>0</v>
      </c>
      <c r="AJ151" s="63">
        <v>0</v>
      </c>
      <c r="AK151" s="63">
        <v>0</v>
      </c>
      <c r="AL151" s="63">
        <v>0</v>
      </c>
      <c r="AM151" s="63">
        <v>0</v>
      </c>
      <c r="AN151" s="63">
        <v>0</v>
      </c>
      <c r="AO151" s="63">
        <v>0</v>
      </c>
      <c r="AP151" s="62">
        <f>Q151*AC151/1000000000</f>
        <v>0</v>
      </c>
      <c r="AQ151" s="62">
        <f>R151*AC151/1000000000</f>
        <v>0</v>
      </c>
      <c r="AR151" s="62">
        <f>S151*AC151/1000000000</f>
        <v>0</v>
      </c>
      <c r="AS151" s="62">
        <f>T151*AC151/1000000000</f>
        <v>0</v>
      </c>
      <c r="AT151" s="62">
        <f>U151*AC151/1000000000</f>
        <v>0</v>
      </c>
      <c r="AU151" s="62">
        <f>V151*AC151/1000000000</f>
        <v>0.45</v>
      </c>
      <c r="AV151" s="62">
        <f>W151*AC151/1000000000</f>
        <v>0</v>
      </c>
      <c r="AW151" s="62">
        <f>X151*AC151/1000000000</f>
        <v>0</v>
      </c>
      <c r="AX151" s="62">
        <f>Y151*AC151/1000000000</f>
        <v>0</v>
      </c>
      <c r="AY151" s="62">
        <f>Z151*AC151/1000000000</f>
        <v>0</v>
      </c>
      <c r="AZ151" s="62">
        <f>AA151*AC151/1000000000</f>
        <v>0</v>
      </c>
      <c r="BA151" s="62">
        <f>AB151*AC151/1000000000</f>
        <v>0</v>
      </c>
      <c r="BB151" s="56" t="str">
        <f>(AU151/AP151)^(1/5)*100</f>
        <v>0</v>
      </c>
      <c r="BC151" s="56">
        <f>(BA151/AU151)^(1/5)*100</f>
        <v>0</v>
      </c>
      <c r="BD151" s="62">
        <f>Q151*AC151*AD151/1000000000</f>
        <v>0</v>
      </c>
      <c r="BE151" s="62">
        <f>R151*AC151*AE151/1000000000</f>
        <v>0</v>
      </c>
      <c r="BF151" s="62">
        <f>S151*AC151*AF151/1000000000</f>
        <v>0</v>
      </c>
      <c r="BG151" s="62">
        <f>T151*AC151*AG151/1000000000</f>
        <v>0</v>
      </c>
      <c r="BH151" s="62">
        <f>U151*AC151*AH151/1000000000</f>
        <v>0</v>
      </c>
      <c r="BI151" s="62">
        <f>V151*AC151*AI151/1000000000</f>
        <v>0</v>
      </c>
      <c r="BJ151" s="62">
        <f>W151*AC151*AJ151/1000000000</f>
        <v>0</v>
      </c>
      <c r="BK151" s="62">
        <f>X151*AC151*AK151/1000000000</f>
        <v>0</v>
      </c>
      <c r="BL151" s="62">
        <f>Y151*AC151*AL151/1000000000</f>
        <v>0</v>
      </c>
      <c r="BM151" s="62">
        <f>Z151*AC151*AM151/1000000000</f>
        <v>0</v>
      </c>
      <c r="BN151" s="62">
        <f>AA151*AC151*AN151/1000000000</f>
        <v>0</v>
      </c>
      <c r="BO151" s="62">
        <f>AB151*AC151*AO151/1000000000</f>
        <v>0</v>
      </c>
      <c r="BP151" s="56" t="str">
        <f>(BI151/BD151)^(1/5)*100</f>
        <v>0</v>
      </c>
      <c r="BQ151" s="56" t="str">
        <f>(BO151/BI151)^(1/5)*100</f>
        <v>0</v>
      </c>
      <c r="BR151" s="56" t="str">
        <f>(J151/E151)^(1/5)*100</f>
        <v>0</v>
      </c>
      <c r="BS151" s="56" t="str">
        <f>(P151/J151)/(1/5)*100</f>
        <v>0</v>
      </c>
      <c r="BT151" s="56"/>
      <c r="BU151" s="56"/>
      <c r="BV151" s="56"/>
      <c r="BW151" s="56"/>
      <c r="BX151" s="62"/>
    </row>
    <row r="152" spans="1:80" s="46" customFormat="1">
      <c r="A152" s="60"/>
      <c r="B152" s="64" t="s">
        <v>266</v>
      </c>
      <c r="C152" s="61" t="s">
        <v>267</v>
      </c>
      <c r="D152" s="76" t="s">
        <v>263</v>
      </c>
      <c r="E152" s="62"/>
      <c r="F152" s="62"/>
      <c r="G152" s="62"/>
      <c r="H152" s="62"/>
      <c r="I152" s="56" t="str">
        <f>I148/I145*100</f>
        <v>0</v>
      </c>
      <c r="J152" s="56" t="str">
        <f>J148/J145*100</f>
        <v>0</v>
      </c>
      <c r="K152" s="56" t="str">
        <f>K148/K145*100</f>
        <v>0</v>
      </c>
      <c r="L152" s="56" t="str">
        <f>L148/L145*100</f>
        <v>0</v>
      </c>
      <c r="M152" s="62"/>
      <c r="N152" s="62"/>
      <c r="O152" s="62"/>
      <c r="P152" s="67"/>
      <c r="Q152" s="62">
        <v>0</v>
      </c>
      <c r="R152" s="62">
        <v>0</v>
      </c>
      <c r="S152" s="62">
        <v>0</v>
      </c>
      <c r="T152" s="62">
        <v>0</v>
      </c>
      <c r="U152" s="62">
        <v>0</v>
      </c>
      <c r="V152" s="62">
        <v>2050</v>
      </c>
      <c r="W152" s="62">
        <v>0</v>
      </c>
      <c r="X152" s="62">
        <v>0</v>
      </c>
      <c r="Y152" s="62">
        <v>0</v>
      </c>
      <c r="Z152" s="62">
        <v>0</v>
      </c>
      <c r="AA152" s="62">
        <v>0</v>
      </c>
      <c r="AB152" s="62">
        <v>0</v>
      </c>
      <c r="AC152" s="56">
        <v>1000000</v>
      </c>
      <c r="AD152" s="63">
        <v>0</v>
      </c>
      <c r="AE152" s="63">
        <v>0</v>
      </c>
      <c r="AF152" s="63">
        <v>0</v>
      </c>
      <c r="AG152" s="63">
        <v>0</v>
      </c>
      <c r="AH152" s="63">
        <v>0</v>
      </c>
      <c r="AI152" s="63">
        <v>0</v>
      </c>
      <c r="AJ152" s="63">
        <v>0</v>
      </c>
      <c r="AK152" s="63">
        <v>0</v>
      </c>
      <c r="AL152" s="63">
        <v>0</v>
      </c>
      <c r="AM152" s="63">
        <v>0</v>
      </c>
      <c r="AN152" s="63">
        <v>0</v>
      </c>
      <c r="AO152" s="63">
        <v>0</v>
      </c>
      <c r="AP152" s="62">
        <f>Q152*AC152/1000000000</f>
        <v>0</v>
      </c>
      <c r="AQ152" s="62">
        <f>R152*AC152/1000000000</f>
        <v>0</v>
      </c>
      <c r="AR152" s="62">
        <f>S152*AC152/1000000000</f>
        <v>0</v>
      </c>
      <c r="AS152" s="62">
        <f>T152*AC152/1000000000</f>
        <v>0</v>
      </c>
      <c r="AT152" s="62">
        <f>U152*AC152/1000000000</f>
        <v>0</v>
      </c>
      <c r="AU152" s="62">
        <f>V152*AC152/1000000000</f>
        <v>2.05</v>
      </c>
      <c r="AV152" s="62">
        <f>W152*AC152/1000000000</f>
        <v>0</v>
      </c>
      <c r="AW152" s="62">
        <f>X152*AC152/1000000000</f>
        <v>0</v>
      </c>
      <c r="AX152" s="62">
        <f>Y152*AC152/1000000000</f>
        <v>0</v>
      </c>
      <c r="AY152" s="62">
        <f>Z152*AC152/1000000000</f>
        <v>0</v>
      </c>
      <c r="AZ152" s="62">
        <f>AA152*AC152/1000000000</f>
        <v>0</v>
      </c>
      <c r="BA152" s="62">
        <f>AB152*AC152/1000000000</f>
        <v>0</v>
      </c>
      <c r="BB152" s="56" t="str">
        <f>(AU152/AP152)^(1/5)*100</f>
        <v>0</v>
      </c>
      <c r="BC152" s="56">
        <f>(BA152/AU152)^(1/5)*100</f>
        <v>0</v>
      </c>
      <c r="BD152" s="62">
        <f>Q152*AC152*AD152/1000000000</f>
        <v>0</v>
      </c>
      <c r="BE152" s="62">
        <f>R152*AC152*AE152/1000000000</f>
        <v>0</v>
      </c>
      <c r="BF152" s="62">
        <f>S152*AC152*AF152/1000000000</f>
        <v>0</v>
      </c>
      <c r="BG152" s="62">
        <f>T152*AC152*AG152/1000000000</f>
        <v>0</v>
      </c>
      <c r="BH152" s="62">
        <f>U152*AC152*AH152/1000000000</f>
        <v>0</v>
      </c>
      <c r="BI152" s="62">
        <f>V152*AC152*AI152/1000000000</f>
        <v>0</v>
      </c>
      <c r="BJ152" s="62">
        <f>W152*AC152*AJ152/1000000000</f>
        <v>0</v>
      </c>
      <c r="BK152" s="62">
        <f>X152*AC152*AK152/1000000000</f>
        <v>0</v>
      </c>
      <c r="BL152" s="62">
        <f>Y152*AC152*AL152/1000000000</f>
        <v>0</v>
      </c>
      <c r="BM152" s="62">
        <f>Z152*AC152*AM152/1000000000</f>
        <v>0</v>
      </c>
      <c r="BN152" s="62">
        <f>AA152*AC152*AN152/1000000000</f>
        <v>0</v>
      </c>
      <c r="BO152" s="62">
        <f>AB152*AC152*AO152/1000000000</f>
        <v>0</v>
      </c>
      <c r="BP152" s="56" t="str">
        <f>(BI152/BD152)^(1/5)*100</f>
        <v>0</v>
      </c>
      <c r="BQ152" s="56" t="str">
        <f>(BO152/BI152)^(1/5)*100</f>
        <v>0</v>
      </c>
      <c r="BR152" s="56" t="str">
        <f>(J152/E152)^(1/5)*100</f>
        <v>0</v>
      </c>
      <c r="BS152" s="56" t="str">
        <f>(P152/J152)/(1/5)*100</f>
        <v>0</v>
      </c>
      <c r="BT152" s="56"/>
      <c r="BU152" s="56"/>
      <c r="BV152" s="56"/>
      <c r="BW152" s="56"/>
      <c r="BX152" s="62"/>
    </row>
    <row r="153" spans="1:80" s="46" customFormat="1">
      <c r="A153" s="60"/>
      <c r="B153" s="64" t="s">
        <v>268</v>
      </c>
      <c r="C153" s="61" t="s">
        <v>269</v>
      </c>
      <c r="D153" s="76" t="s">
        <v>270</v>
      </c>
      <c r="E153" s="62"/>
      <c r="F153" s="62"/>
      <c r="G153" s="62"/>
      <c r="H153" s="62"/>
      <c r="I153" s="56" t="str">
        <f>I149/I146*100</f>
        <v>0</v>
      </c>
      <c r="J153" s="56" t="str">
        <f>J149/J146*100</f>
        <v>0</v>
      </c>
      <c r="K153" s="56" t="str">
        <f>K149/K146*100</f>
        <v>0</v>
      </c>
      <c r="L153" s="56" t="str">
        <f>L149/L146*100</f>
        <v>0</v>
      </c>
      <c r="M153" s="62"/>
      <c r="N153" s="62"/>
      <c r="O153" s="62"/>
      <c r="P153" s="67"/>
      <c r="Q153" s="62">
        <v>0</v>
      </c>
      <c r="R153" s="62">
        <v>0</v>
      </c>
      <c r="S153" s="62">
        <v>0</v>
      </c>
      <c r="T153" s="62">
        <v>0</v>
      </c>
      <c r="U153" s="62">
        <v>0</v>
      </c>
      <c r="V153" s="62">
        <v>0</v>
      </c>
      <c r="W153" s="62">
        <v>0</v>
      </c>
      <c r="X153" s="62">
        <v>0</v>
      </c>
      <c r="Y153" s="62">
        <v>0</v>
      </c>
      <c r="Z153" s="62">
        <v>0</v>
      </c>
      <c r="AA153" s="62">
        <v>0</v>
      </c>
      <c r="AB153" s="62">
        <v>0</v>
      </c>
      <c r="AC153" s="56">
        <v>20000000</v>
      </c>
      <c r="AD153" s="63">
        <v>0</v>
      </c>
      <c r="AE153" s="63">
        <v>0</v>
      </c>
      <c r="AF153" s="63">
        <v>0</v>
      </c>
      <c r="AG153" s="63">
        <v>0</v>
      </c>
      <c r="AH153" s="63">
        <v>0</v>
      </c>
      <c r="AI153" s="63">
        <v>0</v>
      </c>
      <c r="AJ153" s="63">
        <v>0</v>
      </c>
      <c r="AK153" s="63">
        <v>0</v>
      </c>
      <c r="AL153" s="63">
        <v>0</v>
      </c>
      <c r="AM153" s="63">
        <v>0</v>
      </c>
      <c r="AN153" s="63">
        <v>0</v>
      </c>
      <c r="AO153" s="63">
        <v>0</v>
      </c>
      <c r="AP153" s="62">
        <f>Q153*AC153/1000000000</f>
        <v>0</v>
      </c>
      <c r="AQ153" s="62">
        <f>R153*AC153/1000000000</f>
        <v>0</v>
      </c>
      <c r="AR153" s="62">
        <f>S153*AC153/1000000000</f>
        <v>0</v>
      </c>
      <c r="AS153" s="62">
        <f>T153*AC153/1000000000</f>
        <v>0</v>
      </c>
      <c r="AT153" s="62">
        <f>U153*AC153/1000000000</f>
        <v>0</v>
      </c>
      <c r="AU153" s="62">
        <f>V153*AC153/1000000000</f>
        <v>0</v>
      </c>
      <c r="AV153" s="62">
        <f>W153*AC153/1000000000</f>
        <v>0</v>
      </c>
      <c r="AW153" s="62">
        <f>X153*AC153/1000000000</f>
        <v>0</v>
      </c>
      <c r="AX153" s="62">
        <f>Y153*AC153/1000000000</f>
        <v>0</v>
      </c>
      <c r="AY153" s="62">
        <f>Z153*AC153/1000000000</f>
        <v>0</v>
      </c>
      <c r="AZ153" s="62">
        <f>AA153*AC153/1000000000</f>
        <v>0</v>
      </c>
      <c r="BA153" s="62">
        <f>AB153*AC153/1000000000</f>
        <v>0</v>
      </c>
      <c r="BB153" s="56" t="str">
        <f>(AU153/AP153)^(1/5)*100</f>
        <v>0</v>
      </c>
      <c r="BC153" s="56" t="str">
        <f>(BA153/AU153)^(1/5)*100</f>
        <v>0</v>
      </c>
      <c r="BD153" s="62">
        <f>Q153*AC153*AD153/1000000000</f>
        <v>0</v>
      </c>
      <c r="BE153" s="62">
        <f>R153*AC153*AE153/1000000000</f>
        <v>0</v>
      </c>
      <c r="BF153" s="62">
        <f>S153*AC153*AF153/1000000000</f>
        <v>0</v>
      </c>
      <c r="BG153" s="62">
        <f>T153*AC153*AG153/1000000000</f>
        <v>0</v>
      </c>
      <c r="BH153" s="62">
        <f>U153*AC153*AH153/1000000000</f>
        <v>0</v>
      </c>
      <c r="BI153" s="62">
        <f>V153*AC153*AI153/1000000000</f>
        <v>0</v>
      </c>
      <c r="BJ153" s="62">
        <f>W153*AC153*AJ153/1000000000</f>
        <v>0</v>
      </c>
      <c r="BK153" s="62">
        <f>X153*AC153*AK153/1000000000</f>
        <v>0</v>
      </c>
      <c r="BL153" s="62">
        <f>Y153*AC153*AL153/1000000000</f>
        <v>0</v>
      </c>
      <c r="BM153" s="62">
        <f>Z153*AC153*AM153/1000000000</f>
        <v>0</v>
      </c>
      <c r="BN153" s="62">
        <f>AA153*AC153*AN153/1000000000</f>
        <v>0</v>
      </c>
      <c r="BO153" s="62">
        <f>AB153*AC153*AO153/1000000000</f>
        <v>0</v>
      </c>
      <c r="BP153" s="56" t="str">
        <f>(BI153/BD153)^(1/5)*100</f>
        <v>0</v>
      </c>
      <c r="BQ153" s="56" t="str">
        <f>(BO153/BI153)^(1/5)*100</f>
        <v>0</v>
      </c>
      <c r="BR153" s="56" t="str">
        <f>(J153/E153)^(1/5)*100</f>
        <v>0</v>
      </c>
      <c r="BS153" s="56" t="str">
        <f>(P153/J153)/(1/5)*100</f>
        <v>0</v>
      </c>
      <c r="BT153" s="56"/>
      <c r="BU153" s="56"/>
      <c r="BV153" s="56"/>
      <c r="BW153" s="56"/>
      <c r="BX153" s="62"/>
    </row>
    <row r="154" spans="1:80" s="46" customFormat="1">
      <c r="A154" s="60"/>
      <c r="B154" s="64" t="s">
        <v>271</v>
      </c>
      <c r="C154" s="61" t="s">
        <v>272</v>
      </c>
      <c r="D154" s="76" t="s">
        <v>270</v>
      </c>
      <c r="E154" s="62"/>
      <c r="F154" s="62"/>
      <c r="G154" s="62"/>
      <c r="H154" s="62"/>
      <c r="I154" s="56" t="str">
        <f>I150/I147*100</f>
        <v>0</v>
      </c>
      <c r="J154" s="56" t="str">
        <f>J150/J147*100</f>
        <v>0</v>
      </c>
      <c r="K154" s="56" t="str">
        <f>K150/K147*100</f>
        <v>0</v>
      </c>
      <c r="L154" s="56" t="str">
        <f>L150/L147*100</f>
        <v>0</v>
      </c>
      <c r="M154" s="62"/>
      <c r="N154" s="62"/>
      <c r="O154" s="62"/>
      <c r="P154" s="67"/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2">
        <v>0</v>
      </c>
      <c r="W154" s="62">
        <v>0</v>
      </c>
      <c r="X154" s="62">
        <v>0</v>
      </c>
      <c r="Y154" s="62">
        <v>0</v>
      </c>
      <c r="Z154" s="62">
        <v>0</v>
      </c>
      <c r="AA154" s="62">
        <v>0</v>
      </c>
      <c r="AB154" s="62">
        <v>0</v>
      </c>
      <c r="AC154" s="56">
        <v>20000000</v>
      </c>
      <c r="AD154" s="63">
        <v>0</v>
      </c>
      <c r="AE154" s="63">
        <v>0</v>
      </c>
      <c r="AF154" s="63">
        <v>0</v>
      </c>
      <c r="AG154" s="63">
        <v>0</v>
      </c>
      <c r="AH154" s="63">
        <v>0</v>
      </c>
      <c r="AI154" s="63">
        <v>0</v>
      </c>
      <c r="AJ154" s="63">
        <v>0</v>
      </c>
      <c r="AK154" s="63">
        <v>0</v>
      </c>
      <c r="AL154" s="63">
        <v>0</v>
      </c>
      <c r="AM154" s="63">
        <v>0</v>
      </c>
      <c r="AN154" s="63">
        <v>0</v>
      </c>
      <c r="AO154" s="63">
        <v>0</v>
      </c>
      <c r="AP154" s="62">
        <f>Q154*AC154/1000000000</f>
        <v>0</v>
      </c>
      <c r="AQ154" s="62">
        <f>R154*AC154/1000000000</f>
        <v>0</v>
      </c>
      <c r="AR154" s="62">
        <f>S154*AC154/1000000000</f>
        <v>0</v>
      </c>
      <c r="AS154" s="62">
        <f>T154*AC154/1000000000</f>
        <v>0</v>
      </c>
      <c r="AT154" s="62">
        <f>U154*AC154/1000000000</f>
        <v>0</v>
      </c>
      <c r="AU154" s="62">
        <f>V154*AC154/1000000000</f>
        <v>0</v>
      </c>
      <c r="AV154" s="62">
        <f>W154*AC154/1000000000</f>
        <v>0</v>
      </c>
      <c r="AW154" s="62">
        <f>X154*AC154/1000000000</f>
        <v>0</v>
      </c>
      <c r="AX154" s="62">
        <f>Y154*AC154/1000000000</f>
        <v>0</v>
      </c>
      <c r="AY154" s="62">
        <f>Z154*AC154/1000000000</f>
        <v>0</v>
      </c>
      <c r="AZ154" s="62">
        <f>AA154*AC154/1000000000</f>
        <v>0</v>
      </c>
      <c r="BA154" s="62">
        <f>AB154*AC154/1000000000</f>
        <v>0</v>
      </c>
      <c r="BB154" s="56" t="str">
        <f>(AU154/AP154)^(1/5)*100</f>
        <v>0</v>
      </c>
      <c r="BC154" s="56" t="str">
        <f>(BA154/AU154)^(1/5)*100</f>
        <v>0</v>
      </c>
      <c r="BD154" s="62">
        <f>Q154*AC154*AD154/1000000000</f>
        <v>0</v>
      </c>
      <c r="BE154" s="62">
        <f>R154*AC154*AE154/1000000000</f>
        <v>0</v>
      </c>
      <c r="BF154" s="62">
        <f>S154*AC154*AF154/1000000000</f>
        <v>0</v>
      </c>
      <c r="BG154" s="62">
        <f>T154*AC154*AG154/1000000000</f>
        <v>0</v>
      </c>
      <c r="BH154" s="62">
        <f>U154*AC154*AH154/1000000000</f>
        <v>0</v>
      </c>
      <c r="BI154" s="62">
        <f>V154*AC154*AI154/1000000000</f>
        <v>0</v>
      </c>
      <c r="BJ154" s="62">
        <f>W154*AC154*AJ154/1000000000</f>
        <v>0</v>
      </c>
      <c r="BK154" s="62">
        <f>X154*AC154*AK154/1000000000</f>
        <v>0</v>
      </c>
      <c r="BL154" s="62">
        <f>Y154*AC154*AL154/1000000000</f>
        <v>0</v>
      </c>
      <c r="BM154" s="62">
        <f>Z154*AC154*AM154/1000000000</f>
        <v>0</v>
      </c>
      <c r="BN154" s="62">
        <f>AA154*AC154*AN154/1000000000</f>
        <v>0</v>
      </c>
      <c r="BO154" s="62">
        <f>AB154*AC154*AO154/1000000000</f>
        <v>0</v>
      </c>
      <c r="BP154" s="56" t="str">
        <f>(BI154/BD154)^(1/5)*100</f>
        <v>0</v>
      </c>
      <c r="BQ154" s="56" t="str">
        <f>(BO154/BI154)^(1/5)*100</f>
        <v>0</v>
      </c>
      <c r="BR154" s="56" t="str">
        <f>(J154/E154)^(1/5)*100</f>
        <v>0</v>
      </c>
      <c r="BS154" s="56" t="str">
        <f>(P154/J154)/(1/5)*100</f>
        <v>0</v>
      </c>
      <c r="BT154" s="56"/>
      <c r="BU154" s="56"/>
      <c r="BV154" s="56"/>
      <c r="BW154" s="56"/>
      <c r="BX154" s="62"/>
    </row>
    <row r="155" spans="1:80" s="46" customFormat="1">
      <c r="A155" s="60"/>
      <c r="B155" s="64" t="s">
        <v>273</v>
      </c>
      <c r="C155" s="61" t="s">
        <v>274</v>
      </c>
      <c r="D155" s="76" t="s">
        <v>43</v>
      </c>
      <c r="E155" s="62"/>
      <c r="F155" s="62"/>
      <c r="G155" s="62"/>
      <c r="H155" s="62"/>
      <c r="I155" s="56" t="str">
        <f>I151/I148*100</f>
        <v>0</v>
      </c>
      <c r="J155" s="56" t="str">
        <f>J151/J148*100</f>
        <v>0</v>
      </c>
      <c r="K155" s="56" t="str">
        <f>K151/K148*100</f>
        <v>0</v>
      </c>
      <c r="L155" s="56" t="str">
        <f>L151/L148*100</f>
        <v>0</v>
      </c>
      <c r="M155" s="62"/>
      <c r="N155" s="62"/>
      <c r="O155" s="62"/>
      <c r="P155" s="67"/>
      <c r="Q155" s="62">
        <v>0</v>
      </c>
      <c r="R155" s="62">
        <v>0</v>
      </c>
      <c r="S155" s="62">
        <v>0</v>
      </c>
      <c r="T155" s="62">
        <v>0</v>
      </c>
      <c r="U155" s="62">
        <v>0</v>
      </c>
      <c r="V155" s="62">
        <v>0</v>
      </c>
      <c r="W155" s="62">
        <v>0</v>
      </c>
      <c r="X155" s="62">
        <v>0</v>
      </c>
      <c r="Y155" s="62">
        <v>0</v>
      </c>
      <c r="Z155" s="62">
        <v>0</v>
      </c>
      <c r="AA155" s="62">
        <v>0</v>
      </c>
      <c r="AB155" s="62">
        <v>0</v>
      </c>
      <c r="AC155" s="56">
        <v>0</v>
      </c>
      <c r="AD155" s="63">
        <v>0</v>
      </c>
      <c r="AE155" s="63">
        <v>0</v>
      </c>
      <c r="AF155" s="63">
        <v>0</v>
      </c>
      <c r="AG155" s="63">
        <v>0</v>
      </c>
      <c r="AH155" s="63">
        <v>0</v>
      </c>
      <c r="AI155" s="63">
        <v>0</v>
      </c>
      <c r="AJ155" s="63">
        <v>0</v>
      </c>
      <c r="AK155" s="63">
        <v>0</v>
      </c>
      <c r="AL155" s="63">
        <v>0</v>
      </c>
      <c r="AM155" s="63">
        <v>0</v>
      </c>
      <c r="AN155" s="63">
        <v>0</v>
      </c>
      <c r="AO155" s="63">
        <v>0</v>
      </c>
      <c r="AP155" s="62">
        <f>Q155*AC155/1000000000</f>
        <v>0</v>
      </c>
      <c r="AQ155" s="62">
        <f>R155*AC155/1000000000</f>
        <v>0</v>
      </c>
      <c r="AR155" s="62">
        <f>S155*AC155/1000000000</f>
        <v>0</v>
      </c>
      <c r="AS155" s="62">
        <f>T155*AC155/1000000000</f>
        <v>0</v>
      </c>
      <c r="AT155" s="62">
        <f>U155*AC155/1000000000</f>
        <v>0</v>
      </c>
      <c r="AU155" s="62">
        <f>V155*AC155/1000000000</f>
        <v>0</v>
      </c>
      <c r="AV155" s="62">
        <f>W155*AC155/1000000000</f>
        <v>0</v>
      </c>
      <c r="AW155" s="62">
        <f>X155*AC155/1000000000</f>
        <v>0</v>
      </c>
      <c r="AX155" s="62">
        <f>Y155*AC155/1000000000</f>
        <v>0</v>
      </c>
      <c r="AY155" s="62">
        <f>Z155*AC155/1000000000</f>
        <v>0</v>
      </c>
      <c r="AZ155" s="62">
        <f>AA155*AC155/1000000000</f>
        <v>0</v>
      </c>
      <c r="BA155" s="62">
        <f>AB155*AC155/1000000000</f>
        <v>0</v>
      </c>
      <c r="BB155" s="56" t="str">
        <f>(AU155/AP155)^(1/5)*100</f>
        <v>0</v>
      </c>
      <c r="BC155" s="56" t="str">
        <f>(BA155/AU155)^(1/5)*100</f>
        <v>0</v>
      </c>
      <c r="BD155" s="62">
        <f>Q155*AC155*AD155/1000000000</f>
        <v>0</v>
      </c>
      <c r="BE155" s="62">
        <f>R155*AC155*AE155/1000000000</f>
        <v>0</v>
      </c>
      <c r="BF155" s="62">
        <f>S155*AC155*AF155/1000000000</f>
        <v>0</v>
      </c>
      <c r="BG155" s="62">
        <f>T155*AC155*AG155/1000000000</f>
        <v>0</v>
      </c>
      <c r="BH155" s="62">
        <f>U155*AC155*AH155/1000000000</f>
        <v>0</v>
      </c>
      <c r="BI155" s="62">
        <f>V155*AC155*AI155/1000000000</f>
        <v>0</v>
      </c>
      <c r="BJ155" s="62">
        <f>W155*AC155*AJ155/1000000000</f>
        <v>0</v>
      </c>
      <c r="BK155" s="62">
        <f>X155*AC155*AK155/1000000000</f>
        <v>0</v>
      </c>
      <c r="BL155" s="62">
        <f>Y155*AC155*AL155/1000000000</f>
        <v>0</v>
      </c>
      <c r="BM155" s="62">
        <f>Z155*AC155*AM155/1000000000</f>
        <v>0</v>
      </c>
      <c r="BN155" s="62">
        <f>AA155*AC155*AN155/1000000000</f>
        <v>0</v>
      </c>
      <c r="BO155" s="62">
        <f>AB155*AC155*AO155/1000000000</f>
        <v>0</v>
      </c>
      <c r="BP155" s="56" t="str">
        <f>(BI155/BD155)^(1/5)*100</f>
        <v>0</v>
      </c>
      <c r="BQ155" s="56" t="str">
        <f>(BO155/BI155)^(1/5)*100</f>
        <v>0</v>
      </c>
      <c r="BR155" s="56" t="str">
        <f>(J155/E155)^(1/5)*100</f>
        <v>0</v>
      </c>
      <c r="BS155" s="56" t="str">
        <f>(P155/J155)/(1/5)*100</f>
        <v>0</v>
      </c>
      <c r="BT155" s="56"/>
      <c r="BU155" s="56"/>
      <c r="BV155" s="56"/>
      <c r="BW155" s="56"/>
      <c r="BX155" s="62"/>
    </row>
    <row r="156" spans="1:80" s="46" customFormat="1">
      <c r="A156" s="60"/>
      <c r="B156" s="64" t="s">
        <v>275</v>
      </c>
      <c r="C156" s="61" t="s">
        <v>276</v>
      </c>
      <c r="D156" s="76" t="s">
        <v>43</v>
      </c>
      <c r="E156" s="62"/>
      <c r="F156" s="62"/>
      <c r="G156" s="62"/>
      <c r="H156" s="62"/>
      <c r="I156" s="56" t="str">
        <f>I152/I149*100</f>
        <v>0</v>
      </c>
      <c r="J156" s="56" t="str">
        <f>J152/J149*100</f>
        <v>0</v>
      </c>
      <c r="K156" s="56" t="str">
        <f>K152/K149*100</f>
        <v>0</v>
      </c>
      <c r="L156" s="56" t="str">
        <f>L152/L149*100</f>
        <v>0</v>
      </c>
      <c r="M156" s="62"/>
      <c r="N156" s="62"/>
      <c r="O156" s="62"/>
      <c r="P156" s="67"/>
      <c r="Q156" s="62">
        <v>0</v>
      </c>
      <c r="R156" s="62">
        <v>0</v>
      </c>
      <c r="S156" s="62">
        <v>0</v>
      </c>
      <c r="T156" s="62">
        <v>0</v>
      </c>
      <c r="U156" s="62">
        <v>0</v>
      </c>
      <c r="V156" s="62">
        <v>0</v>
      </c>
      <c r="W156" s="62">
        <v>0</v>
      </c>
      <c r="X156" s="62">
        <v>0</v>
      </c>
      <c r="Y156" s="62">
        <v>0</v>
      </c>
      <c r="Z156" s="62">
        <v>0</v>
      </c>
      <c r="AA156" s="62">
        <v>0</v>
      </c>
      <c r="AB156" s="62">
        <v>0</v>
      </c>
      <c r="AC156" s="56">
        <v>0</v>
      </c>
      <c r="AD156" s="63">
        <v>0</v>
      </c>
      <c r="AE156" s="63">
        <v>0</v>
      </c>
      <c r="AF156" s="63">
        <v>0</v>
      </c>
      <c r="AG156" s="63">
        <v>0</v>
      </c>
      <c r="AH156" s="63">
        <v>0</v>
      </c>
      <c r="AI156" s="63">
        <v>0</v>
      </c>
      <c r="AJ156" s="63">
        <v>0</v>
      </c>
      <c r="AK156" s="63">
        <v>0</v>
      </c>
      <c r="AL156" s="63">
        <v>0</v>
      </c>
      <c r="AM156" s="63">
        <v>0</v>
      </c>
      <c r="AN156" s="63">
        <v>0</v>
      </c>
      <c r="AO156" s="63">
        <v>0</v>
      </c>
      <c r="AP156" s="62">
        <f>Q156*AC156/1000000000</f>
        <v>0</v>
      </c>
      <c r="AQ156" s="62">
        <f>R156*AC156/1000000000</f>
        <v>0</v>
      </c>
      <c r="AR156" s="62">
        <f>S156*AC156/1000000000</f>
        <v>0</v>
      </c>
      <c r="AS156" s="62">
        <f>T156*AC156/1000000000</f>
        <v>0</v>
      </c>
      <c r="AT156" s="62">
        <f>U156*AC156/1000000000</f>
        <v>0</v>
      </c>
      <c r="AU156" s="62">
        <f>V156*AC156/1000000000</f>
        <v>0</v>
      </c>
      <c r="AV156" s="62">
        <f>W156*AC156/1000000000</f>
        <v>0</v>
      </c>
      <c r="AW156" s="62">
        <f>X156*AC156/1000000000</f>
        <v>0</v>
      </c>
      <c r="AX156" s="62">
        <f>Y156*AC156/1000000000</f>
        <v>0</v>
      </c>
      <c r="AY156" s="62">
        <f>Z156*AC156/1000000000</f>
        <v>0</v>
      </c>
      <c r="AZ156" s="62">
        <f>AA156*AC156/1000000000</f>
        <v>0</v>
      </c>
      <c r="BA156" s="62">
        <f>AB156*AC156/1000000000</f>
        <v>0</v>
      </c>
      <c r="BB156" s="56" t="str">
        <f>(AU156/AP156)^(1/5)*100</f>
        <v>0</v>
      </c>
      <c r="BC156" s="56" t="str">
        <f>(BA156/AU156)^(1/5)*100</f>
        <v>0</v>
      </c>
      <c r="BD156" s="62">
        <f>Q156*AC156*AD156/1000000000</f>
        <v>0</v>
      </c>
      <c r="BE156" s="62">
        <f>R156*AC156*AE156/1000000000</f>
        <v>0</v>
      </c>
      <c r="BF156" s="62">
        <f>S156*AC156*AF156/1000000000</f>
        <v>0</v>
      </c>
      <c r="BG156" s="62">
        <f>T156*AC156*AG156/1000000000</f>
        <v>0</v>
      </c>
      <c r="BH156" s="62">
        <f>U156*AC156*AH156/1000000000</f>
        <v>0</v>
      </c>
      <c r="BI156" s="62">
        <f>V156*AC156*AI156/1000000000</f>
        <v>0</v>
      </c>
      <c r="BJ156" s="62">
        <f>W156*AC156*AJ156/1000000000</f>
        <v>0</v>
      </c>
      <c r="BK156" s="62">
        <f>X156*AC156*AK156/1000000000</f>
        <v>0</v>
      </c>
      <c r="BL156" s="62">
        <f>Y156*AC156*AL156/1000000000</f>
        <v>0</v>
      </c>
      <c r="BM156" s="62">
        <f>Z156*AC156*AM156/1000000000</f>
        <v>0</v>
      </c>
      <c r="BN156" s="62">
        <f>AA156*AC156*AN156/1000000000</f>
        <v>0</v>
      </c>
      <c r="BO156" s="62">
        <f>AB156*AC156*AO156/1000000000</f>
        <v>0</v>
      </c>
      <c r="BP156" s="56" t="str">
        <f>(BI156/BD156)^(1/5)*100</f>
        <v>0</v>
      </c>
      <c r="BQ156" s="56" t="str">
        <f>(BO156/BI156)^(1/5)*100</f>
        <v>0</v>
      </c>
      <c r="BR156" s="56" t="str">
        <f>(J156/E156)^(1/5)*100</f>
        <v>0</v>
      </c>
      <c r="BS156" s="56" t="str">
        <f>(P156/J156)/(1/5)*100</f>
        <v>0</v>
      </c>
      <c r="BT156" s="56"/>
      <c r="BU156" s="56"/>
      <c r="BV156" s="56"/>
      <c r="BW156" s="56"/>
      <c r="BX156" s="62"/>
    </row>
    <row r="157" spans="1:80" s="46" customFormat="1">
      <c r="A157" s="60"/>
      <c r="B157" s="64" t="s">
        <v>277</v>
      </c>
      <c r="C157" s="61" t="s">
        <v>278</v>
      </c>
      <c r="D157" s="76" t="s">
        <v>279</v>
      </c>
      <c r="E157" s="62"/>
      <c r="F157" s="62"/>
      <c r="G157" s="62"/>
      <c r="H157" s="62"/>
      <c r="I157" s="56" t="str">
        <f>I153/I150*100</f>
        <v>0</v>
      </c>
      <c r="J157" s="56" t="str">
        <f>J153/J150*100</f>
        <v>0</v>
      </c>
      <c r="K157" s="56" t="str">
        <f>K153/K150*100</f>
        <v>0</v>
      </c>
      <c r="L157" s="56" t="str">
        <f>L153/L150*100</f>
        <v>0</v>
      </c>
      <c r="M157" s="62"/>
      <c r="N157" s="62"/>
      <c r="O157" s="62"/>
      <c r="P157" s="67"/>
      <c r="Q157" s="62">
        <v>0</v>
      </c>
      <c r="R157" s="62">
        <v>0</v>
      </c>
      <c r="S157" s="62">
        <v>0</v>
      </c>
      <c r="T157" s="62">
        <v>0</v>
      </c>
      <c r="U157" s="62">
        <v>0</v>
      </c>
      <c r="V157" s="62">
        <v>0</v>
      </c>
      <c r="W157" s="62">
        <v>0</v>
      </c>
      <c r="X157" s="62">
        <v>0</v>
      </c>
      <c r="Y157" s="62">
        <v>0</v>
      </c>
      <c r="Z157" s="62">
        <v>0</v>
      </c>
      <c r="AA157" s="62">
        <v>0</v>
      </c>
      <c r="AB157" s="62">
        <v>0</v>
      </c>
      <c r="AC157" s="56">
        <v>1000000</v>
      </c>
      <c r="AD157" s="63">
        <v>0</v>
      </c>
      <c r="AE157" s="63">
        <v>0</v>
      </c>
      <c r="AF157" s="63">
        <v>0</v>
      </c>
      <c r="AG157" s="63">
        <v>0</v>
      </c>
      <c r="AH157" s="63">
        <v>0</v>
      </c>
      <c r="AI157" s="63">
        <v>0</v>
      </c>
      <c r="AJ157" s="63">
        <v>0</v>
      </c>
      <c r="AK157" s="63">
        <v>0</v>
      </c>
      <c r="AL157" s="63">
        <v>0</v>
      </c>
      <c r="AM157" s="63">
        <v>0</v>
      </c>
      <c r="AN157" s="63">
        <v>0</v>
      </c>
      <c r="AO157" s="63">
        <v>0</v>
      </c>
      <c r="AP157" s="62">
        <f>Q157*AC157/1000000000</f>
        <v>0</v>
      </c>
      <c r="AQ157" s="62">
        <f>R157*AC157/1000000000</f>
        <v>0</v>
      </c>
      <c r="AR157" s="62">
        <f>S157*AC157/1000000000</f>
        <v>0</v>
      </c>
      <c r="AS157" s="62">
        <f>T157*AC157/1000000000</f>
        <v>0</v>
      </c>
      <c r="AT157" s="62">
        <f>U157*AC157/1000000000</f>
        <v>0</v>
      </c>
      <c r="AU157" s="62">
        <f>V157*AC157/1000000000</f>
        <v>0</v>
      </c>
      <c r="AV157" s="62">
        <f>W157*AC157/1000000000</f>
        <v>0</v>
      </c>
      <c r="AW157" s="62">
        <f>X157*AC157/1000000000</f>
        <v>0</v>
      </c>
      <c r="AX157" s="62">
        <f>Y157*AC157/1000000000</f>
        <v>0</v>
      </c>
      <c r="AY157" s="62">
        <f>Z157*AC157/1000000000</f>
        <v>0</v>
      </c>
      <c r="AZ157" s="62">
        <f>AA157*AC157/1000000000</f>
        <v>0</v>
      </c>
      <c r="BA157" s="62">
        <f>AB157*AC157/1000000000</f>
        <v>0</v>
      </c>
      <c r="BB157" s="56" t="str">
        <f>(AU157/AP157)^(1/5)*100</f>
        <v>0</v>
      </c>
      <c r="BC157" s="56" t="str">
        <f>(BA157/AU157)^(1/5)*100</f>
        <v>0</v>
      </c>
      <c r="BD157" s="62">
        <f>Q157*AC157*AD157/1000000000</f>
        <v>0</v>
      </c>
      <c r="BE157" s="62">
        <f>R157*AC157*AE157/1000000000</f>
        <v>0</v>
      </c>
      <c r="BF157" s="62">
        <f>S157*AC157*AF157/1000000000</f>
        <v>0</v>
      </c>
      <c r="BG157" s="62">
        <f>T157*AC157*AG157/1000000000</f>
        <v>0</v>
      </c>
      <c r="BH157" s="62">
        <f>U157*AC157*AH157/1000000000</f>
        <v>0</v>
      </c>
      <c r="BI157" s="62">
        <f>V157*AC157*AI157/1000000000</f>
        <v>0</v>
      </c>
      <c r="BJ157" s="62">
        <f>W157*AC157*AJ157/1000000000</f>
        <v>0</v>
      </c>
      <c r="BK157" s="62">
        <f>X157*AC157*AK157/1000000000</f>
        <v>0</v>
      </c>
      <c r="BL157" s="62">
        <f>Y157*AC157*AL157/1000000000</f>
        <v>0</v>
      </c>
      <c r="BM157" s="62">
        <f>Z157*AC157*AM157/1000000000</f>
        <v>0</v>
      </c>
      <c r="BN157" s="62">
        <f>AA157*AC157*AN157/1000000000</f>
        <v>0</v>
      </c>
      <c r="BO157" s="62">
        <f>AB157*AC157*AO157/1000000000</f>
        <v>0</v>
      </c>
      <c r="BP157" s="56" t="str">
        <f>(BI157/BD157)^(1/5)*100</f>
        <v>0</v>
      </c>
      <c r="BQ157" s="56" t="str">
        <f>(BO157/BI157)^(1/5)*100</f>
        <v>0</v>
      </c>
      <c r="BR157" s="56" t="str">
        <f>(J157/E157)^(1/5)*100</f>
        <v>0</v>
      </c>
      <c r="BS157" s="56" t="str">
        <f>(P157/J157)/(1/5)*100</f>
        <v>0</v>
      </c>
      <c r="BT157" s="56"/>
      <c r="BU157" s="56"/>
      <c r="BV157" s="56"/>
      <c r="BW157" s="56"/>
      <c r="BX157" s="62"/>
    </row>
    <row r="158" spans="1:80" s="46" customFormat="1">
      <c r="A158" s="60"/>
      <c r="B158" s="64" t="s">
        <v>280</v>
      </c>
      <c r="C158" s="61" t="s">
        <v>281</v>
      </c>
      <c r="D158" s="76" t="s">
        <v>245</v>
      </c>
      <c r="E158" s="62"/>
      <c r="F158" s="62"/>
      <c r="G158" s="62"/>
      <c r="H158" s="62"/>
      <c r="I158" s="56" t="str">
        <f>I154/I151*100</f>
        <v>0</v>
      </c>
      <c r="J158" s="56" t="str">
        <f>J154/J151*100</f>
        <v>0</v>
      </c>
      <c r="K158" s="56" t="str">
        <f>K154/K151*100</f>
        <v>0</v>
      </c>
      <c r="L158" s="56" t="str">
        <f>L154/L151*100</f>
        <v>0</v>
      </c>
      <c r="M158" s="62"/>
      <c r="N158" s="62"/>
      <c r="O158" s="62"/>
      <c r="P158" s="67"/>
      <c r="Q158" s="62">
        <v>0</v>
      </c>
      <c r="R158" s="62">
        <v>0</v>
      </c>
      <c r="S158" s="62">
        <v>0</v>
      </c>
      <c r="T158" s="62">
        <v>0</v>
      </c>
      <c r="U158" s="62">
        <v>0</v>
      </c>
      <c r="V158" s="62">
        <v>3</v>
      </c>
      <c r="W158" s="62">
        <v>0</v>
      </c>
      <c r="X158" s="62">
        <v>0</v>
      </c>
      <c r="Y158" s="62">
        <v>0</v>
      </c>
      <c r="Z158" s="62">
        <v>0</v>
      </c>
      <c r="AA158" s="62">
        <v>0</v>
      </c>
      <c r="AB158" s="62">
        <v>0</v>
      </c>
      <c r="AC158" s="56">
        <v>400000000</v>
      </c>
      <c r="AD158" s="63">
        <v>0</v>
      </c>
      <c r="AE158" s="63">
        <v>0</v>
      </c>
      <c r="AF158" s="63">
        <v>0</v>
      </c>
      <c r="AG158" s="63">
        <v>0</v>
      </c>
      <c r="AH158" s="63">
        <v>0</v>
      </c>
      <c r="AI158" s="63">
        <v>0</v>
      </c>
      <c r="AJ158" s="63">
        <v>0</v>
      </c>
      <c r="AK158" s="63">
        <v>0</v>
      </c>
      <c r="AL158" s="63">
        <v>0</v>
      </c>
      <c r="AM158" s="63">
        <v>0</v>
      </c>
      <c r="AN158" s="63">
        <v>0</v>
      </c>
      <c r="AO158" s="63">
        <v>0</v>
      </c>
      <c r="AP158" s="62">
        <f>Q158*AC158/1000000000</f>
        <v>0</v>
      </c>
      <c r="AQ158" s="62">
        <f>R158*AC158/1000000000</f>
        <v>0</v>
      </c>
      <c r="AR158" s="62">
        <f>S158*AC158/1000000000</f>
        <v>0</v>
      </c>
      <c r="AS158" s="62">
        <f>T158*AC158/1000000000</f>
        <v>0</v>
      </c>
      <c r="AT158" s="62">
        <f>U158*AC158/1000000000</f>
        <v>0</v>
      </c>
      <c r="AU158" s="62">
        <f>V158*AC158/1000000000</f>
        <v>1.2</v>
      </c>
      <c r="AV158" s="62">
        <f>W158*AC158/1000000000</f>
        <v>0</v>
      </c>
      <c r="AW158" s="62">
        <f>X158*AC158/1000000000</f>
        <v>0</v>
      </c>
      <c r="AX158" s="62">
        <f>Y158*AC158/1000000000</f>
        <v>0</v>
      </c>
      <c r="AY158" s="62">
        <f>Z158*AC158/1000000000</f>
        <v>0</v>
      </c>
      <c r="AZ158" s="62">
        <f>AA158*AC158/1000000000</f>
        <v>0</v>
      </c>
      <c r="BA158" s="62">
        <f>AB158*AC158/1000000000</f>
        <v>0</v>
      </c>
      <c r="BB158" s="56" t="str">
        <f>(AU158/AP158)^(1/5)*100</f>
        <v>0</v>
      </c>
      <c r="BC158" s="56">
        <f>(BA158/AU158)^(1/5)*100</f>
        <v>0</v>
      </c>
      <c r="BD158" s="62">
        <f>Q158*AC158*AD158/1000000000</f>
        <v>0</v>
      </c>
      <c r="BE158" s="62">
        <f>R158*AC158*AE158/1000000000</f>
        <v>0</v>
      </c>
      <c r="BF158" s="62">
        <f>S158*AC158*AF158/1000000000</f>
        <v>0</v>
      </c>
      <c r="BG158" s="62">
        <f>T158*AC158*AG158/1000000000</f>
        <v>0</v>
      </c>
      <c r="BH158" s="62">
        <f>U158*AC158*AH158/1000000000</f>
        <v>0</v>
      </c>
      <c r="BI158" s="62">
        <f>V158*AC158*AI158/1000000000</f>
        <v>0</v>
      </c>
      <c r="BJ158" s="62">
        <f>W158*AC158*AJ158/1000000000</f>
        <v>0</v>
      </c>
      <c r="BK158" s="62">
        <f>X158*AC158*AK158/1000000000</f>
        <v>0</v>
      </c>
      <c r="BL158" s="62">
        <f>Y158*AC158*AL158/1000000000</f>
        <v>0</v>
      </c>
      <c r="BM158" s="62">
        <f>Z158*AC158*AM158/1000000000</f>
        <v>0</v>
      </c>
      <c r="BN158" s="62">
        <f>AA158*AC158*AN158/1000000000</f>
        <v>0</v>
      </c>
      <c r="BO158" s="62">
        <f>AB158*AC158*AO158/1000000000</f>
        <v>0</v>
      </c>
      <c r="BP158" s="56" t="str">
        <f>(BI158/BD158)^(1/5)*100</f>
        <v>0</v>
      </c>
      <c r="BQ158" s="56" t="str">
        <f>(BO158/BI158)^(1/5)*100</f>
        <v>0</v>
      </c>
      <c r="BR158" s="56" t="str">
        <f>(J158/E158)^(1/5)*100</f>
        <v>0</v>
      </c>
      <c r="BS158" s="56" t="str">
        <f>(P158/J158)/(1/5)*100</f>
        <v>0</v>
      </c>
      <c r="BT158" s="56"/>
      <c r="BU158" s="56"/>
      <c r="BV158" s="56"/>
      <c r="BW158" s="56"/>
      <c r="BX158" s="62"/>
    </row>
    <row r="159" spans="1:80" s="46" customFormat="1">
      <c r="A159" s="60"/>
      <c r="B159" s="64" t="s">
        <v>282</v>
      </c>
      <c r="C159" s="61" t="s">
        <v>283</v>
      </c>
      <c r="D159" s="76" t="s">
        <v>254</v>
      </c>
      <c r="E159" s="62"/>
      <c r="F159" s="62"/>
      <c r="G159" s="62"/>
      <c r="H159" s="62"/>
      <c r="I159" s="56" t="str">
        <f>I155/I152*100</f>
        <v>0</v>
      </c>
      <c r="J159" s="56" t="str">
        <f>J155/J152*100</f>
        <v>0</v>
      </c>
      <c r="K159" s="56" t="str">
        <f>K155/K152*100</f>
        <v>0</v>
      </c>
      <c r="L159" s="56" t="str">
        <f>L155/L152*100</f>
        <v>0</v>
      </c>
      <c r="M159" s="62"/>
      <c r="N159" s="62"/>
      <c r="O159" s="62"/>
      <c r="P159" s="67"/>
      <c r="Q159" s="62">
        <v>0</v>
      </c>
      <c r="R159" s="62">
        <v>0</v>
      </c>
      <c r="S159" s="62">
        <v>0</v>
      </c>
      <c r="T159" s="62">
        <v>0</v>
      </c>
      <c r="U159" s="62">
        <v>0</v>
      </c>
      <c r="V159" s="62">
        <v>3</v>
      </c>
      <c r="W159" s="62">
        <v>0</v>
      </c>
      <c r="X159" s="62">
        <v>0</v>
      </c>
      <c r="Y159" s="62">
        <v>0</v>
      </c>
      <c r="Z159" s="62">
        <v>0</v>
      </c>
      <c r="AA159" s="62">
        <v>0</v>
      </c>
      <c r="AB159" s="62">
        <v>0</v>
      </c>
      <c r="AC159" s="56">
        <v>200000000</v>
      </c>
      <c r="AD159" s="63">
        <v>0</v>
      </c>
      <c r="AE159" s="63">
        <v>0</v>
      </c>
      <c r="AF159" s="63">
        <v>0</v>
      </c>
      <c r="AG159" s="63">
        <v>0</v>
      </c>
      <c r="AH159" s="63">
        <v>0</v>
      </c>
      <c r="AI159" s="63">
        <v>0</v>
      </c>
      <c r="AJ159" s="63">
        <v>0</v>
      </c>
      <c r="AK159" s="63">
        <v>0</v>
      </c>
      <c r="AL159" s="63">
        <v>0</v>
      </c>
      <c r="AM159" s="63">
        <v>0</v>
      </c>
      <c r="AN159" s="63">
        <v>0</v>
      </c>
      <c r="AO159" s="63">
        <v>0</v>
      </c>
      <c r="AP159" s="62">
        <f>Q159*AC159/1000000000</f>
        <v>0</v>
      </c>
      <c r="AQ159" s="62">
        <f>R159*AC159/1000000000</f>
        <v>0</v>
      </c>
      <c r="AR159" s="62">
        <f>S159*AC159/1000000000</f>
        <v>0</v>
      </c>
      <c r="AS159" s="62">
        <f>T159*AC159/1000000000</f>
        <v>0</v>
      </c>
      <c r="AT159" s="62">
        <f>U159*AC159/1000000000</f>
        <v>0</v>
      </c>
      <c r="AU159" s="62">
        <f>V159*AC159/1000000000</f>
        <v>0.6</v>
      </c>
      <c r="AV159" s="62">
        <f>W159*AC159/1000000000</f>
        <v>0</v>
      </c>
      <c r="AW159" s="62">
        <f>X159*AC159/1000000000</f>
        <v>0</v>
      </c>
      <c r="AX159" s="62">
        <f>Y159*AC159/1000000000</f>
        <v>0</v>
      </c>
      <c r="AY159" s="62">
        <f>Z159*AC159/1000000000</f>
        <v>0</v>
      </c>
      <c r="AZ159" s="62">
        <f>AA159*AC159/1000000000</f>
        <v>0</v>
      </c>
      <c r="BA159" s="62">
        <f>AB159*AC159/1000000000</f>
        <v>0</v>
      </c>
      <c r="BB159" s="56" t="str">
        <f>(AU159/AP159)^(1/5)*100</f>
        <v>0</v>
      </c>
      <c r="BC159" s="56">
        <f>(BA159/AU159)^(1/5)*100</f>
        <v>0</v>
      </c>
      <c r="BD159" s="62">
        <f>Q159*AC159*AD159/1000000000</f>
        <v>0</v>
      </c>
      <c r="BE159" s="62">
        <f>R159*AC159*AE159/1000000000</f>
        <v>0</v>
      </c>
      <c r="BF159" s="62">
        <f>S159*AC159*AF159/1000000000</f>
        <v>0</v>
      </c>
      <c r="BG159" s="62">
        <f>T159*AC159*AG159/1000000000</f>
        <v>0</v>
      </c>
      <c r="BH159" s="62">
        <f>U159*AC159*AH159/1000000000</f>
        <v>0</v>
      </c>
      <c r="BI159" s="62">
        <f>V159*AC159*AI159/1000000000</f>
        <v>0</v>
      </c>
      <c r="BJ159" s="62">
        <f>W159*AC159*AJ159/1000000000</f>
        <v>0</v>
      </c>
      <c r="BK159" s="62">
        <f>X159*AC159*AK159/1000000000</f>
        <v>0</v>
      </c>
      <c r="BL159" s="62">
        <f>Y159*AC159*AL159/1000000000</f>
        <v>0</v>
      </c>
      <c r="BM159" s="62">
        <f>Z159*AC159*AM159/1000000000</f>
        <v>0</v>
      </c>
      <c r="BN159" s="62">
        <f>AA159*AC159*AN159/1000000000</f>
        <v>0</v>
      </c>
      <c r="BO159" s="62">
        <f>AB159*AC159*AO159/1000000000</f>
        <v>0</v>
      </c>
      <c r="BP159" s="56" t="str">
        <f>(BI159/BD159)^(1/5)*100</f>
        <v>0</v>
      </c>
      <c r="BQ159" s="56" t="str">
        <f>(BO159/BI159)^(1/5)*100</f>
        <v>0</v>
      </c>
      <c r="BR159" s="56" t="str">
        <f>(J159/E159)^(1/5)*100</f>
        <v>0</v>
      </c>
      <c r="BS159" s="56" t="str">
        <f>(P159/J159)/(1/5)*100</f>
        <v>0</v>
      </c>
      <c r="BT159" s="56"/>
      <c r="BU159" s="56"/>
      <c r="BV159" s="56"/>
      <c r="BW159" s="56"/>
      <c r="BX159" s="62"/>
    </row>
    <row r="160" spans="1:80" s="46" customFormat="1">
      <c r="A160" s="60"/>
      <c r="B160" s="64" t="s">
        <v>284</v>
      </c>
      <c r="C160" s="61" t="s">
        <v>285</v>
      </c>
      <c r="D160" s="76" t="s">
        <v>286</v>
      </c>
      <c r="E160" s="62"/>
      <c r="F160" s="62"/>
      <c r="G160" s="62"/>
      <c r="H160" s="62"/>
      <c r="I160" s="56" t="str">
        <f>I156/I153*100</f>
        <v>0</v>
      </c>
      <c r="J160" s="56" t="str">
        <f>J156/J153*100</f>
        <v>0</v>
      </c>
      <c r="K160" s="56" t="str">
        <f>K156/K153*100</f>
        <v>0</v>
      </c>
      <c r="L160" s="56" t="str">
        <f>L156/L153*100</f>
        <v>0</v>
      </c>
      <c r="M160" s="62"/>
      <c r="N160" s="62"/>
      <c r="O160" s="62"/>
      <c r="P160" s="67"/>
      <c r="Q160" s="62">
        <v>0</v>
      </c>
      <c r="R160" s="62">
        <v>0</v>
      </c>
      <c r="S160" s="62">
        <v>0</v>
      </c>
      <c r="T160" s="62">
        <v>0</v>
      </c>
      <c r="U160" s="62">
        <v>0</v>
      </c>
      <c r="V160" s="62">
        <v>140</v>
      </c>
      <c r="W160" s="62">
        <v>0</v>
      </c>
      <c r="X160" s="62">
        <v>0</v>
      </c>
      <c r="Y160" s="62">
        <v>0</v>
      </c>
      <c r="Z160" s="62">
        <v>0</v>
      </c>
      <c r="AA160" s="62">
        <v>0</v>
      </c>
      <c r="AB160" s="62">
        <v>0</v>
      </c>
      <c r="AC160" s="56">
        <v>3000000</v>
      </c>
      <c r="AD160" s="63">
        <v>0</v>
      </c>
      <c r="AE160" s="63">
        <v>0</v>
      </c>
      <c r="AF160" s="63">
        <v>0</v>
      </c>
      <c r="AG160" s="63">
        <v>0</v>
      </c>
      <c r="AH160" s="63">
        <v>0</v>
      </c>
      <c r="AI160" s="63">
        <v>0</v>
      </c>
      <c r="AJ160" s="63">
        <v>0</v>
      </c>
      <c r="AK160" s="63">
        <v>0</v>
      </c>
      <c r="AL160" s="63">
        <v>0</v>
      </c>
      <c r="AM160" s="63">
        <v>0</v>
      </c>
      <c r="AN160" s="63">
        <v>0</v>
      </c>
      <c r="AO160" s="63">
        <v>0</v>
      </c>
      <c r="AP160" s="62">
        <f>Q160*AC160/1000000000</f>
        <v>0</v>
      </c>
      <c r="AQ160" s="62">
        <f>R160*AC160/1000000000</f>
        <v>0</v>
      </c>
      <c r="AR160" s="62">
        <f>S160*AC160/1000000000</f>
        <v>0</v>
      </c>
      <c r="AS160" s="62">
        <f>T160*AC160/1000000000</f>
        <v>0</v>
      </c>
      <c r="AT160" s="62">
        <f>U160*AC160/1000000000</f>
        <v>0</v>
      </c>
      <c r="AU160" s="62">
        <f>V160*AC160/1000000000</f>
        <v>0.42</v>
      </c>
      <c r="AV160" s="62">
        <f>W160*AC160/1000000000</f>
        <v>0</v>
      </c>
      <c r="AW160" s="62">
        <f>X160*AC160/1000000000</f>
        <v>0</v>
      </c>
      <c r="AX160" s="62">
        <f>Y160*AC160/1000000000</f>
        <v>0</v>
      </c>
      <c r="AY160" s="62">
        <f>Z160*AC160/1000000000</f>
        <v>0</v>
      </c>
      <c r="AZ160" s="62">
        <f>AA160*AC160/1000000000</f>
        <v>0</v>
      </c>
      <c r="BA160" s="62">
        <f>AB160*AC160/1000000000</f>
        <v>0</v>
      </c>
      <c r="BB160" s="56" t="str">
        <f>(AU160/AP160)^(1/5)*100</f>
        <v>0</v>
      </c>
      <c r="BC160" s="56">
        <f>(BA160/AU160)^(1/5)*100</f>
        <v>0</v>
      </c>
      <c r="BD160" s="62">
        <f>Q160*AC160*AD160/1000000000</f>
        <v>0</v>
      </c>
      <c r="BE160" s="62">
        <f>R160*AC160*AE160/1000000000</f>
        <v>0</v>
      </c>
      <c r="BF160" s="62">
        <f>S160*AC160*AF160/1000000000</f>
        <v>0</v>
      </c>
      <c r="BG160" s="62">
        <f>T160*AC160*AG160/1000000000</f>
        <v>0</v>
      </c>
      <c r="BH160" s="62">
        <f>U160*AC160*AH160/1000000000</f>
        <v>0</v>
      </c>
      <c r="BI160" s="62">
        <f>V160*AC160*AI160/1000000000</f>
        <v>0</v>
      </c>
      <c r="BJ160" s="62">
        <f>W160*AC160*AJ160/1000000000</f>
        <v>0</v>
      </c>
      <c r="BK160" s="62">
        <f>X160*AC160*AK160/1000000000</f>
        <v>0</v>
      </c>
      <c r="BL160" s="62">
        <f>Y160*AC160*AL160/1000000000</f>
        <v>0</v>
      </c>
      <c r="BM160" s="62">
        <f>Z160*AC160*AM160/1000000000</f>
        <v>0</v>
      </c>
      <c r="BN160" s="62">
        <f>AA160*AC160*AN160/1000000000</f>
        <v>0</v>
      </c>
      <c r="BO160" s="62">
        <f>AB160*AC160*AO160/1000000000</f>
        <v>0</v>
      </c>
      <c r="BP160" s="56" t="str">
        <f>(BI160/BD160)^(1/5)*100</f>
        <v>0</v>
      </c>
      <c r="BQ160" s="56" t="str">
        <f>(BO160/BI160)^(1/5)*100</f>
        <v>0</v>
      </c>
      <c r="BR160" s="56" t="str">
        <f>(J160/E160)^(1/5)*100</f>
        <v>0</v>
      </c>
      <c r="BS160" s="56" t="str">
        <f>(P160/J160)/(1/5)*100</f>
        <v>0</v>
      </c>
      <c r="BT160" s="56"/>
      <c r="BU160" s="56"/>
      <c r="BV160" s="56"/>
      <c r="BW160" s="56"/>
      <c r="BX160" s="62"/>
    </row>
    <row r="161" spans="1:80" s="46" customFormat="1">
      <c r="A161" s="60"/>
      <c r="B161" s="64" t="s">
        <v>287</v>
      </c>
      <c r="C161" s="61" t="s">
        <v>288</v>
      </c>
      <c r="D161" s="76" t="s">
        <v>286</v>
      </c>
      <c r="E161" s="62"/>
      <c r="F161" s="62"/>
      <c r="G161" s="62"/>
      <c r="H161" s="62"/>
      <c r="I161" s="56" t="str">
        <f>I157/I154*100</f>
        <v>0</v>
      </c>
      <c r="J161" s="56" t="str">
        <f>J157/J154*100</f>
        <v>0</v>
      </c>
      <c r="K161" s="56" t="str">
        <f>K157/K154*100</f>
        <v>0</v>
      </c>
      <c r="L161" s="56" t="str">
        <f>L157/L154*100</f>
        <v>0</v>
      </c>
      <c r="M161" s="62"/>
      <c r="N161" s="62"/>
      <c r="O161" s="62"/>
      <c r="P161" s="67"/>
      <c r="Q161" s="62">
        <v>0</v>
      </c>
      <c r="R161" s="62">
        <v>0</v>
      </c>
      <c r="S161" s="62">
        <v>0</v>
      </c>
      <c r="T161" s="62">
        <v>0</v>
      </c>
      <c r="U161" s="62">
        <v>0</v>
      </c>
      <c r="V161" s="62">
        <v>155</v>
      </c>
      <c r="W161" s="62">
        <v>0</v>
      </c>
      <c r="X161" s="62">
        <v>0</v>
      </c>
      <c r="Y161" s="62">
        <v>0</v>
      </c>
      <c r="Z161" s="62">
        <v>0</v>
      </c>
      <c r="AA161" s="62">
        <v>0</v>
      </c>
      <c r="AB161" s="62">
        <v>0</v>
      </c>
      <c r="AC161" s="56">
        <v>2000000</v>
      </c>
      <c r="AD161" s="63">
        <v>0</v>
      </c>
      <c r="AE161" s="63">
        <v>0</v>
      </c>
      <c r="AF161" s="63">
        <v>0</v>
      </c>
      <c r="AG161" s="63">
        <v>0</v>
      </c>
      <c r="AH161" s="63">
        <v>0</v>
      </c>
      <c r="AI161" s="63">
        <v>0</v>
      </c>
      <c r="AJ161" s="63">
        <v>0</v>
      </c>
      <c r="AK161" s="63">
        <v>0</v>
      </c>
      <c r="AL161" s="63">
        <v>0</v>
      </c>
      <c r="AM161" s="63">
        <v>0</v>
      </c>
      <c r="AN161" s="63">
        <v>0</v>
      </c>
      <c r="AO161" s="63">
        <v>0</v>
      </c>
      <c r="AP161" s="62">
        <f>Q161*AC161/1000000000</f>
        <v>0</v>
      </c>
      <c r="AQ161" s="62">
        <f>R161*AC161/1000000000</f>
        <v>0</v>
      </c>
      <c r="AR161" s="62">
        <f>S161*AC161/1000000000</f>
        <v>0</v>
      </c>
      <c r="AS161" s="62">
        <f>T161*AC161/1000000000</f>
        <v>0</v>
      </c>
      <c r="AT161" s="62">
        <f>U161*AC161/1000000000</f>
        <v>0</v>
      </c>
      <c r="AU161" s="62">
        <f>V161*AC161/1000000000</f>
        <v>0.31</v>
      </c>
      <c r="AV161" s="62">
        <f>W161*AC161/1000000000</f>
        <v>0</v>
      </c>
      <c r="AW161" s="62">
        <f>X161*AC161/1000000000</f>
        <v>0</v>
      </c>
      <c r="AX161" s="62">
        <f>Y161*AC161/1000000000</f>
        <v>0</v>
      </c>
      <c r="AY161" s="62">
        <f>Z161*AC161/1000000000</f>
        <v>0</v>
      </c>
      <c r="AZ161" s="62">
        <f>AA161*AC161/1000000000</f>
        <v>0</v>
      </c>
      <c r="BA161" s="62">
        <f>AB161*AC161/1000000000</f>
        <v>0</v>
      </c>
      <c r="BB161" s="56" t="str">
        <f>(AU161/AP161)^(1/5)*100</f>
        <v>0</v>
      </c>
      <c r="BC161" s="56">
        <f>(BA161/AU161)^(1/5)*100</f>
        <v>0</v>
      </c>
      <c r="BD161" s="62">
        <f>Q161*AC161*AD161/1000000000</f>
        <v>0</v>
      </c>
      <c r="BE161" s="62">
        <f>R161*AC161*AE161/1000000000</f>
        <v>0</v>
      </c>
      <c r="BF161" s="62">
        <f>S161*AC161*AF161/1000000000</f>
        <v>0</v>
      </c>
      <c r="BG161" s="62">
        <f>T161*AC161*AG161/1000000000</f>
        <v>0</v>
      </c>
      <c r="BH161" s="62">
        <f>U161*AC161*AH161/1000000000</f>
        <v>0</v>
      </c>
      <c r="BI161" s="62">
        <f>V161*AC161*AI161/1000000000</f>
        <v>0</v>
      </c>
      <c r="BJ161" s="62">
        <f>W161*AC161*AJ161/1000000000</f>
        <v>0</v>
      </c>
      <c r="BK161" s="62">
        <f>X161*AC161*AK161/1000000000</f>
        <v>0</v>
      </c>
      <c r="BL161" s="62">
        <f>Y161*AC161*AL161/1000000000</f>
        <v>0</v>
      </c>
      <c r="BM161" s="62">
        <f>Z161*AC161*AM161/1000000000</f>
        <v>0</v>
      </c>
      <c r="BN161" s="62">
        <f>AA161*AC161*AN161/1000000000</f>
        <v>0</v>
      </c>
      <c r="BO161" s="62">
        <f>AB161*AC161*AO161/1000000000</f>
        <v>0</v>
      </c>
      <c r="BP161" s="56" t="str">
        <f>(BI161/BD161)^(1/5)*100</f>
        <v>0</v>
      </c>
      <c r="BQ161" s="56" t="str">
        <f>(BO161/BI161)^(1/5)*100</f>
        <v>0</v>
      </c>
      <c r="BR161" s="56" t="str">
        <f>(J161/E161)^(1/5)*100</f>
        <v>0</v>
      </c>
      <c r="BS161" s="56" t="str">
        <f>(P161/J161)/(1/5)*100</f>
        <v>0</v>
      </c>
      <c r="BT161" s="56"/>
      <c r="BU161" s="56"/>
      <c r="BV161" s="56"/>
      <c r="BW161" s="56"/>
      <c r="BX161" s="62"/>
    </row>
    <row r="162" spans="1:80" s="46" customFormat="1">
      <c r="A162" s="60"/>
      <c r="B162" s="64" t="s">
        <v>289</v>
      </c>
      <c r="C162" s="61" t="s">
        <v>290</v>
      </c>
      <c r="D162" s="76" t="s">
        <v>286</v>
      </c>
      <c r="E162" s="62"/>
      <c r="F162" s="62"/>
      <c r="G162" s="62"/>
      <c r="H162" s="62"/>
      <c r="I162" s="56" t="str">
        <f>I158/I155*100</f>
        <v>0</v>
      </c>
      <c r="J162" s="56" t="str">
        <f>J158/J155*100</f>
        <v>0</v>
      </c>
      <c r="K162" s="56" t="str">
        <f>K158/K155*100</f>
        <v>0</v>
      </c>
      <c r="L162" s="56" t="str">
        <f>L158/L155*100</f>
        <v>0</v>
      </c>
      <c r="M162" s="62"/>
      <c r="N162" s="62"/>
      <c r="O162" s="62"/>
      <c r="P162" s="62"/>
      <c r="Q162" s="62">
        <v>0</v>
      </c>
      <c r="R162" s="62">
        <v>0</v>
      </c>
      <c r="S162" s="62">
        <v>0</v>
      </c>
      <c r="T162" s="62">
        <v>0</v>
      </c>
      <c r="U162" s="62">
        <v>0</v>
      </c>
      <c r="V162" s="62">
        <v>300</v>
      </c>
      <c r="W162" s="62">
        <v>0</v>
      </c>
      <c r="X162" s="62">
        <v>0</v>
      </c>
      <c r="Y162" s="62">
        <v>0</v>
      </c>
      <c r="Z162" s="62">
        <v>0</v>
      </c>
      <c r="AA162" s="62">
        <v>0</v>
      </c>
      <c r="AB162" s="62">
        <v>0</v>
      </c>
      <c r="AC162" s="56">
        <v>1000000</v>
      </c>
      <c r="AD162" s="63">
        <v>0</v>
      </c>
      <c r="AE162" s="63">
        <v>0</v>
      </c>
      <c r="AF162" s="63">
        <v>0</v>
      </c>
      <c r="AG162" s="63">
        <v>0</v>
      </c>
      <c r="AH162" s="63">
        <v>0</v>
      </c>
      <c r="AI162" s="63">
        <v>0</v>
      </c>
      <c r="AJ162" s="63">
        <v>0</v>
      </c>
      <c r="AK162" s="63">
        <v>0</v>
      </c>
      <c r="AL162" s="63">
        <v>0</v>
      </c>
      <c r="AM162" s="63">
        <v>0</v>
      </c>
      <c r="AN162" s="63">
        <v>0</v>
      </c>
      <c r="AO162" s="63">
        <v>0</v>
      </c>
      <c r="AP162" s="62">
        <f>Q162*AC162/1000000000</f>
        <v>0</v>
      </c>
      <c r="AQ162" s="62">
        <f>R162*AC162/1000000000</f>
        <v>0</v>
      </c>
      <c r="AR162" s="62">
        <f>S162*AC162/1000000000</f>
        <v>0</v>
      </c>
      <c r="AS162" s="62">
        <f>T162*AC162/1000000000</f>
        <v>0</v>
      </c>
      <c r="AT162" s="62">
        <f>U162*AC162/1000000000</f>
        <v>0</v>
      </c>
      <c r="AU162" s="62">
        <f>V162*AC162/1000000000</f>
        <v>0.3</v>
      </c>
      <c r="AV162" s="62">
        <f>W162*AC162/1000000000</f>
        <v>0</v>
      </c>
      <c r="AW162" s="62">
        <f>X162*AC162/1000000000</f>
        <v>0</v>
      </c>
      <c r="AX162" s="62">
        <f>Y162*AC162/1000000000</f>
        <v>0</v>
      </c>
      <c r="AY162" s="62">
        <f>Z162*AC162/1000000000</f>
        <v>0</v>
      </c>
      <c r="AZ162" s="62">
        <f>AA162*AC162/1000000000</f>
        <v>0</v>
      </c>
      <c r="BA162" s="62">
        <f>AB162*AC162/1000000000</f>
        <v>0</v>
      </c>
      <c r="BB162" s="56" t="str">
        <f>(AU162/AP162)^(1/5)*100</f>
        <v>0</v>
      </c>
      <c r="BC162" s="56">
        <f>(BA162/AU162)^(1/5)*100</f>
        <v>0</v>
      </c>
      <c r="BD162" s="62">
        <f>Q162*AC162*AD162/1000000000</f>
        <v>0</v>
      </c>
      <c r="BE162" s="62">
        <f>R162*AC162*AE162/1000000000</f>
        <v>0</v>
      </c>
      <c r="BF162" s="62">
        <f>S162*AC162*AF162/1000000000</f>
        <v>0</v>
      </c>
      <c r="BG162" s="62">
        <f>T162*AC162*AG162/1000000000</f>
        <v>0</v>
      </c>
      <c r="BH162" s="62">
        <f>U162*AC162*AH162/1000000000</f>
        <v>0</v>
      </c>
      <c r="BI162" s="62">
        <f>V162*AC162*AI162/1000000000</f>
        <v>0</v>
      </c>
      <c r="BJ162" s="62">
        <f>W162*AC162*AJ162/1000000000</f>
        <v>0</v>
      </c>
      <c r="BK162" s="62">
        <f>X162*AC162*AK162/1000000000</f>
        <v>0</v>
      </c>
      <c r="BL162" s="62">
        <f>Y162*AC162*AL162/1000000000</f>
        <v>0</v>
      </c>
      <c r="BM162" s="62">
        <f>Z162*AC162*AM162/1000000000</f>
        <v>0</v>
      </c>
      <c r="BN162" s="62">
        <f>AA162*AC162*AN162/1000000000</f>
        <v>0</v>
      </c>
      <c r="BO162" s="62">
        <f>AB162*AC162*AO162/1000000000</f>
        <v>0</v>
      </c>
      <c r="BP162" s="56" t="str">
        <f>(BI162/BD162)^(1/5)*100</f>
        <v>0</v>
      </c>
      <c r="BQ162" s="56" t="str">
        <f>(BO162/BI162)^(1/5)*100</f>
        <v>0</v>
      </c>
      <c r="BR162" s="56" t="str">
        <f>(J162/E162)^(1/5)*100</f>
        <v>0</v>
      </c>
      <c r="BS162" s="56" t="str">
        <f>(P162/J162)/(1/5)*100</f>
        <v>0</v>
      </c>
      <c r="BT162" s="56"/>
      <c r="BU162" s="56"/>
      <c r="BV162" s="56"/>
      <c r="BW162" s="56"/>
      <c r="BX162" s="62"/>
    </row>
    <row r="163" spans="1:80" s="46" customFormat="1">
      <c r="A163" s="60"/>
      <c r="B163" s="64" t="s">
        <v>291</v>
      </c>
      <c r="C163" s="61" t="s">
        <v>292</v>
      </c>
      <c r="D163" s="76" t="s">
        <v>286</v>
      </c>
      <c r="E163" s="62"/>
      <c r="F163" s="62"/>
      <c r="G163" s="62"/>
      <c r="H163" s="62"/>
      <c r="I163" s="56" t="str">
        <f>I159/I156*100</f>
        <v>0</v>
      </c>
      <c r="J163" s="56" t="str">
        <f>J159/J156*100</f>
        <v>0</v>
      </c>
      <c r="K163" s="56" t="str">
        <f>K159/K156*100</f>
        <v>0</v>
      </c>
      <c r="L163" s="56" t="str">
        <f>L159/L156*100</f>
        <v>0</v>
      </c>
      <c r="M163" s="62"/>
      <c r="N163" s="62"/>
      <c r="O163" s="62"/>
      <c r="P163" s="62"/>
      <c r="Q163" s="62">
        <v>0</v>
      </c>
      <c r="R163" s="62">
        <v>0</v>
      </c>
      <c r="S163" s="62">
        <v>0</v>
      </c>
      <c r="T163" s="62">
        <v>0</v>
      </c>
      <c r="U163" s="62">
        <v>0</v>
      </c>
      <c r="V163" s="62">
        <v>100</v>
      </c>
      <c r="W163" s="62">
        <v>0</v>
      </c>
      <c r="X163" s="62">
        <v>0</v>
      </c>
      <c r="Y163" s="62">
        <v>0</v>
      </c>
      <c r="Z163" s="62">
        <v>0</v>
      </c>
      <c r="AA163" s="62">
        <v>0</v>
      </c>
      <c r="AB163" s="62">
        <v>0</v>
      </c>
      <c r="AC163" s="56">
        <v>3000000</v>
      </c>
      <c r="AD163" s="63">
        <v>0</v>
      </c>
      <c r="AE163" s="63">
        <v>0</v>
      </c>
      <c r="AF163" s="63">
        <v>0</v>
      </c>
      <c r="AG163" s="63">
        <v>0</v>
      </c>
      <c r="AH163" s="63">
        <v>0</v>
      </c>
      <c r="AI163" s="63">
        <v>0</v>
      </c>
      <c r="AJ163" s="63">
        <v>0</v>
      </c>
      <c r="AK163" s="63">
        <v>0</v>
      </c>
      <c r="AL163" s="63">
        <v>0</v>
      </c>
      <c r="AM163" s="63">
        <v>0</v>
      </c>
      <c r="AN163" s="63">
        <v>0</v>
      </c>
      <c r="AO163" s="63">
        <v>0</v>
      </c>
      <c r="AP163" s="62">
        <f>Q163*AC163/1000000000</f>
        <v>0</v>
      </c>
      <c r="AQ163" s="62">
        <f>R163*AC163/1000000000</f>
        <v>0</v>
      </c>
      <c r="AR163" s="62">
        <f>S163*AC163/1000000000</f>
        <v>0</v>
      </c>
      <c r="AS163" s="62">
        <f>T163*AC163/1000000000</f>
        <v>0</v>
      </c>
      <c r="AT163" s="62">
        <f>U163*AC163/1000000000</f>
        <v>0</v>
      </c>
      <c r="AU163" s="62">
        <f>V163*AC163/1000000000</f>
        <v>0.3</v>
      </c>
      <c r="AV163" s="62">
        <f>W163*AC163/1000000000</f>
        <v>0</v>
      </c>
      <c r="AW163" s="62">
        <f>X163*AC163/1000000000</f>
        <v>0</v>
      </c>
      <c r="AX163" s="62">
        <f>Y163*AC163/1000000000</f>
        <v>0</v>
      </c>
      <c r="AY163" s="62">
        <f>Z163*AC163/1000000000</f>
        <v>0</v>
      </c>
      <c r="AZ163" s="62">
        <f>AA163*AC163/1000000000</f>
        <v>0</v>
      </c>
      <c r="BA163" s="62">
        <f>AB163*AC163/1000000000</f>
        <v>0</v>
      </c>
      <c r="BB163" s="56" t="str">
        <f>(AU163/AP163)^(1/5)*100</f>
        <v>0</v>
      </c>
      <c r="BC163" s="56">
        <f>(BA163/AU163)^(1/5)*100</f>
        <v>0</v>
      </c>
      <c r="BD163" s="62">
        <f>Q163*AC163*AD163/1000000000</f>
        <v>0</v>
      </c>
      <c r="BE163" s="62">
        <f>R163*AC163*AE163/1000000000</f>
        <v>0</v>
      </c>
      <c r="BF163" s="62">
        <f>S163*AC163*AF163/1000000000</f>
        <v>0</v>
      </c>
      <c r="BG163" s="62">
        <f>T163*AC163*AG163/1000000000</f>
        <v>0</v>
      </c>
      <c r="BH163" s="62">
        <f>U163*AC163*AH163/1000000000</f>
        <v>0</v>
      </c>
      <c r="BI163" s="62">
        <f>V163*AC163*AI163/1000000000</f>
        <v>0</v>
      </c>
      <c r="BJ163" s="62">
        <f>W163*AC163*AJ163/1000000000</f>
        <v>0</v>
      </c>
      <c r="BK163" s="62">
        <f>X163*AC163*AK163/1000000000</f>
        <v>0</v>
      </c>
      <c r="BL163" s="62">
        <f>Y163*AC163*AL163/1000000000</f>
        <v>0</v>
      </c>
      <c r="BM163" s="62">
        <f>Z163*AC163*AM163/1000000000</f>
        <v>0</v>
      </c>
      <c r="BN163" s="62">
        <f>AA163*AC163*AN163/1000000000</f>
        <v>0</v>
      </c>
      <c r="BO163" s="62">
        <f>AB163*AC163*AO163/1000000000</f>
        <v>0</v>
      </c>
      <c r="BP163" s="56" t="str">
        <f>(BI163/BD163)^(1/5)*100</f>
        <v>0</v>
      </c>
      <c r="BQ163" s="56" t="str">
        <f>(BO163/BI163)^(1/5)*100</f>
        <v>0</v>
      </c>
      <c r="BR163" s="56" t="str">
        <f>(J163/E163)^(1/5)*100</f>
        <v>0</v>
      </c>
      <c r="BS163" s="56" t="str">
        <f>(P163/J163)/(1/5)*100</f>
        <v>0</v>
      </c>
      <c r="BT163" s="56"/>
      <c r="BU163" s="56"/>
      <c r="BV163" s="56"/>
      <c r="BW163" s="56"/>
      <c r="BX163" s="62"/>
    </row>
    <row r="164" spans="1:80" s="46" customFormat="1">
      <c r="A164" s="60"/>
      <c r="B164" s="64" t="s">
        <v>293</v>
      </c>
      <c r="C164" s="61" t="s">
        <v>294</v>
      </c>
      <c r="D164" s="76" t="s">
        <v>248</v>
      </c>
      <c r="E164" s="62"/>
      <c r="F164" s="62"/>
      <c r="G164" s="62"/>
      <c r="H164" s="62"/>
      <c r="I164" s="56" t="str">
        <f>I160/I157*100</f>
        <v>0</v>
      </c>
      <c r="J164" s="56" t="str">
        <f>J160/J157*100</f>
        <v>0</v>
      </c>
      <c r="K164" s="56" t="str">
        <f>K160/K157*100</f>
        <v>0</v>
      </c>
      <c r="L164" s="56" t="str">
        <f>L160/L157*100</f>
        <v>0</v>
      </c>
      <c r="M164" s="62"/>
      <c r="N164" s="62"/>
      <c r="O164" s="62"/>
      <c r="P164" s="62"/>
      <c r="Q164" s="62">
        <v>0</v>
      </c>
      <c r="R164" s="62">
        <v>0</v>
      </c>
      <c r="S164" s="62">
        <v>300</v>
      </c>
      <c r="T164" s="62">
        <v>450</v>
      </c>
      <c r="U164" s="62">
        <v>0</v>
      </c>
      <c r="V164" s="62">
        <v>500</v>
      </c>
      <c r="W164" s="62">
        <v>550</v>
      </c>
      <c r="X164" s="62">
        <v>600</v>
      </c>
      <c r="Y164" s="62">
        <v>650</v>
      </c>
      <c r="Z164" s="62">
        <v>650</v>
      </c>
      <c r="AA164" s="62">
        <v>650</v>
      </c>
      <c r="AB164" s="62">
        <v>650</v>
      </c>
      <c r="AC164" s="56">
        <v>6000000</v>
      </c>
      <c r="AD164" s="63">
        <v>0</v>
      </c>
      <c r="AE164" s="63">
        <v>0</v>
      </c>
      <c r="AF164" s="63">
        <v>0</v>
      </c>
      <c r="AG164" s="63">
        <v>0</v>
      </c>
      <c r="AH164" s="63">
        <v>0</v>
      </c>
      <c r="AI164" s="63">
        <v>0</v>
      </c>
      <c r="AJ164" s="63">
        <v>0</v>
      </c>
      <c r="AK164" s="63">
        <v>0</v>
      </c>
      <c r="AL164" s="63">
        <v>0</v>
      </c>
      <c r="AM164" s="63">
        <v>0</v>
      </c>
      <c r="AN164" s="63">
        <v>0</v>
      </c>
      <c r="AO164" s="63">
        <v>0</v>
      </c>
      <c r="AP164" s="62">
        <f>Q164*AC164/1000000000</f>
        <v>0</v>
      </c>
      <c r="AQ164" s="62">
        <f>R164*AC164/1000000000</f>
        <v>0</v>
      </c>
      <c r="AR164" s="62">
        <f>S164*AC164/1000000000</f>
        <v>1.8</v>
      </c>
      <c r="AS164" s="62">
        <f>T164*AC164/1000000000</f>
        <v>2.7</v>
      </c>
      <c r="AT164" s="62">
        <f>U164*AC164/1000000000</f>
        <v>0</v>
      </c>
      <c r="AU164" s="62">
        <f>V164*AC164/1000000000</f>
        <v>3</v>
      </c>
      <c r="AV164" s="62">
        <f>W164*AC164/1000000000</f>
        <v>3.3</v>
      </c>
      <c r="AW164" s="62">
        <f>X164*AC164/1000000000</f>
        <v>3.6</v>
      </c>
      <c r="AX164" s="62">
        <f>Y164*AC164/1000000000</f>
        <v>3.9</v>
      </c>
      <c r="AY164" s="62">
        <f>Z164*AC164/1000000000</f>
        <v>3.9</v>
      </c>
      <c r="AZ164" s="62">
        <f>AA164*AC164/1000000000</f>
        <v>3.9</v>
      </c>
      <c r="BA164" s="62">
        <f>AB164*AC164/1000000000</f>
        <v>3.9</v>
      </c>
      <c r="BB164" s="56" t="str">
        <f>(AU164/AP164)^(1/5)*100</f>
        <v>0</v>
      </c>
      <c r="BC164" s="56">
        <f>(BA164/AU164)^(1/5)*100</f>
        <v>105.38739520618</v>
      </c>
      <c r="BD164" s="62">
        <f>Q164*AC164*AD164/1000000000</f>
        <v>0</v>
      </c>
      <c r="BE164" s="62">
        <f>R164*AC164*AE164/1000000000</f>
        <v>0</v>
      </c>
      <c r="BF164" s="62">
        <f>S164*AC164*AF164/1000000000</f>
        <v>0</v>
      </c>
      <c r="BG164" s="62">
        <f>T164*AC164*AG164/1000000000</f>
        <v>0</v>
      </c>
      <c r="BH164" s="62">
        <f>U164*AC164*AH164/1000000000</f>
        <v>0</v>
      </c>
      <c r="BI164" s="62">
        <f>V164*AC164*AI164/1000000000</f>
        <v>0</v>
      </c>
      <c r="BJ164" s="62">
        <f>W164*AC164*AJ164/1000000000</f>
        <v>0</v>
      </c>
      <c r="BK164" s="62">
        <f>X164*AC164*AK164/1000000000</f>
        <v>0</v>
      </c>
      <c r="BL164" s="62">
        <f>Y164*AC164*AL164/1000000000</f>
        <v>0</v>
      </c>
      <c r="BM164" s="62">
        <f>Z164*AC164*AM164/1000000000</f>
        <v>0</v>
      </c>
      <c r="BN164" s="62">
        <f>AA164*AC164*AN164/1000000000</f>
        <v>0</v>
      </c>
      <c r="BO164" s="62">
        <f>AB164*AC164*AO164/1000000000</f>
        <v>0</v>
      </c>
      <c r="BP164" s="56" t="str">
        <f>(BI164/BD164)^(1/5)*100</f>
        <v>0</v>
      </c>
      <c r="BQ164" s="56" t="str">
        <f>(BO164/BI164)^(1/5)*100</f>
        <v>0</v>
      </c>
      <c r="BR164" s="56" t="str">
        <f>(J164/E164)^(1/5)*100</f>
        <v>0</v>
      </c>
      <c r="BS164" s="56" t="str">
        <f>(P164/J164)/(1/5)*100</f>
        <v>0</v>
      </c>
      <c r="BT164" s="56"/>
      <c r="BU164" s="56"/>
      <c r="BV164" s="56"/>
      <c r="BW164" s="56"/>
      <c r="BX164" s="62"/>
    </row>
    <row r="165" spans="1:80" s="46" customFormat="1">
      <c r="A165" s="60"/>
      <c r="B165" s="64" t="s">
        <v>295</v>
      </c>
      <c r="C165" s="61" t="s">
        <v>296</v>
      </c>
      <c r="D165" s="76" t="s">
        <v>43</v>
      </c>
      <c r="E165" s="62"/>
      <c r="F165" s="62"/>
      <c r="G165" s="62"/>
      <c r="H165" s="62"/>
      <c r="I165" s="56" t="str">
        <f>I161/I158*100</f>
        <v>0</v>
      </c>
      <c r="J165" s="56" t="str">
        <f>J161/J158*100</f>
        <v>0</v>
      </c>
      <c r="K165" s="56" t="str">
        <f>K161/K158*100</f>
        <v>0</v>
      </c>
      <c r="L165" s="56" t="str">
        <f>L161/L158*100</f>
        <v>0</v>
      </c>
      <c r="M165" s="62"/>
      <c r="N165" s="62"/>
      <c r="O165" s="62"/>
      <c r="P165" s="62"/>
      <c r="Q165" s="62">
        <v>0</v>
      </c>
      <c r="R165" s="62">
        <v>0</v>
      </c>
      <c r="S165" s="62">
        <v>0</v>
      </c>
      <c r="T165" s="62">
        <v>0</v>
      </c>
      <c r="U165" s="62">
        <v>0</v>
      </c>
      <c r="V165" s="62">
        <v>0</v>
      </c>
      <c r="W165" s="62">
        <v>0</v>
      </c>
      <c r="X165" s="62">
        <v>0</v>
      </c>
      <c r="Y165" s="62">
        <v>0</v>
      </c>
      <c r="Z165" s="62">
        <v>0</v>
      </c>
      <c r="AA165" s="62">
        <v>0</v>
      </c>
      <c r="AB165" s="62">
        <v>0</v>
      </c>
      <c r="AC165" s="56">
        <v>0</v>
      </c>
      <c r="AD165" s="63">
        <v>0</v>
      </c>
      <c r="AE165" s="63">
        <v>0</v>
      </c>
      <c r="AF165" s="63">
        <v>0</v>
      </c>
      <c r="AG165" s="63">
        <v>0</v>
      </c>
      <c r="AH165" s="63">
        <v>0</v>
      </c>
      <c r="AI165" s="63">
        <v>0</v>
      </c>
      <c r="AJ165" s="63">
        <v>0</v>
      </c>
      <c r="AK165" s="63">
        <v>0</v>
      </c>
      <c r="AL165" s="63">
        <v>0</v>
      </c>
      <c r="AM165" s="63">
        <v>0</v>
      </c>
      <c r="AN165" s="63">
        <v>0</v>
      </c>
      <c r="AO165" s="63">
        <v>0</v>
      </c>
      <c r="AP165" s="62">
        <f>Q165*AC165/1000000000</f>
        <v>0</v>
      </c>
      <c r="AQ165" s="62">
        <f>R165*AC165/1000000000</f>
        <v>0</v>
      </c>
      <c r="AR165" s="62">
        <f>S165*AC165/1000000000</f>
        <v>0</v>
      </c>
      <c r="AS165" s="62">
        <f>T165*AC165/1000000000</f>
        <v>0</v>
      </c>
      <c r="AT165" s="62">
        <f>U165*AC165/1000000000</f>
        <v>0</v>
      </c>
      <c r="AU165" s="62">
        <f>V165*AC165/1000000000</f>
        <v>0</v>
      </c>
      <c r="AV165" s="62">
        <f>W165*AC165/1000000000</f>
        <v>0</v>
      </c>
      <c r="AW165" s="62">
        <f>X165*AC165/1000000000</f>
        <v>0</v>
      </c>
      <c r="AX165" s="62">
        <f>Y165*AC165/1000000000</f>
        <v>0</v>
      </c>
      <c r="AY165" s="62">
        <f>Z165*AC165/1000000000</f>
        <v>0</v>
      </c>
      <c r="AZ165" s="62">
        <f>AA165*AC165/1000000000</f>
        <v>0</v>
      </c>
      <c r="BA165" s="62">
        <f>AB165*AC165/1000000000</f>
        <v>0</v>
      </c>
      <c r="BB165" s="56" t="str">
        <f>(AU165/AP165)^(1/5)*100</f>
        <v>0</v>
      </c>
      <c r="BC165" s="56" t="str">
        <f>(BA165/AU165)^(1/5)*100</f>
        <v>0</v>
      </c>
      <c r="BD165" s="62">
        <f>Q165*AC165*AD165/1000000000</f>
        <v>0</v>
      </c>
      <c r="BE165" s="62">
        <f>R165*AC165*AE165/1000000000</f>
        <v>0</v>
      </c>
      <c r="BF165" s="62">
        <f>S165*AC165*AF165/1000000000</f>
        <v>0</v>
      </c>
      <c r="BG165" s="62">
        <f>T165*AC165*AG165/1000000000</f>
        <v>0</v>
      </c>
      <c r="BH165" s="62">
        <f>U165*AC165*AH165/1000000000</f>
        <v>0</v>
      </c>
      <c r="BI165" s="62">
        <f>V165*AC165*AI165/1000000000</f>
        <v>0</v>
      </c>
      <c r="BJ165" s="62">
        <f>W165*AC165*AJ165/1000000000</f>
        <v>0</v>
      </c>
      <c r="BK165" s="62">
        <f>X165*AC165*AK165/1000000000</f>
        <v>0</v>
      </c>
      <c r="BL165" s="62">
        <f>Y165*AC165*AL165/1000000000</f>
        <v>0</v>
      </c>
      <c r="BM165" s="62">
        <f>Z165*AC165*AM165/1000000000</f>
        <v>0</v>
      </c>
      <c r="BN165" s="62">
        <f>AA165*AC165*AN165/1000000000</f>
        <v>0</v>
      </c>
      <c r="BO165" s="62">
        <f>AB165*AC165*AO165/1000000000</f>
        <v>0</v>
      </c>
      <c r="BP165" s="56" t="str">
        <f>(BI165/BD165)^(1/5)*100</f>
        <v>0</v>
      </c>
      <c r="BQ165" s="56" t="str">
        <f>(BO165/BI165)^(1/5)*100</f>
        <v>0</v>
      </c>
      <c r="BR165" s="56" t="str">
        <f>(J165/E165)^(1/5)*100</f>
        <v>0</v>
      </c>
      <c r="BS165" s="56" t="str">
        <f>(P165/J165)/(1/5)*100</f>
        <v>0</v>
      </c>
      <c r="BT165" s="56"/>
      <c r="BU165" s="56"/>
      <c r="BV165" s="56"/>
      <c r="BW165" s="56"/>
      <c r="BX165" s="62"/>
    </row>
    <row r="166" spans="1:80" s="46" customFormat="1">
      <c r="A166" s="60"/>
      <c r="B166" s="64" t="s">
        <v>297</v>
      </c>
      <c r="C166" s="61" t="s">
        <v>298</v>
      </c>
      <c r="D166" s="76" t="s">
        <v>248</v>
      </c>
      <c r="E166" s="62"/>
      <c r="F166" s="62"/>
      <c r="G166" s="62"/>
      <c r="H166" s="62"/>
      <c r="I166" s="56" t="str">
        <f>I162/I159*100</f>
        <v>0</v>
      </c>
      <c r="J166" s="56" t="str">
        <f>J162/J159*100</f>
        <v>0</v>
      </c>
      <c r="K166" s="56" t="str">
        <f>K162/K159*100</f>
        <v>0</v>
      </c>
      <c r="L166" s="56" t="str">
        <f>L162/L159*100</f>
        <v>0</v>
      </c>
      <c r="M166" s="62"/>
      <c r="N166" s="62"/>
      <c r="O166" s="62"/>
      <c r="P166" s="62"/>
      <c r="Q166" s="62">
        <v>0</v>
      </c>
      <c r="R166" s="62">
        <v>0</v>
      </c>
      <c r="S166" s="62">
        <v>0</v>
      </c>
      <c r="T166" s="62">
        <v>0</v>
      </c>
      <c r="U166" s="62">
        <v>0</v>
      </c>
      <c r="V166" s="62">
        <v>0</v>
      </c>
      <c r="W166" s="62">
        <v>0</v>
      </c>
      <c r="X166" s="62">
        <v>0</v>
      </c>
      <c r="Y166" s="62">
        <v>0</v>
      </c>
      <c r="Z166" s="62">
        <v>0</v>
      </c>
      <c r="AA166" s="62">
        <v>0</v>
      </c>
      <c r="AB166" s="62">
        <v>0</v>
      </c>
      <c r="AC166" s="56">
        <v>1000000000</v>
      </c>
      <c r="AD166" s="63">
        <v>0</v>
      </c>
      <c r="AE166" s="63">
        <v>0</v>
      </c>
      <c r="AF166" s="63">
        <v>0</v>
      </c>
      <c r="AG166" s="63">
        <v>0</v>
      </c>
      <c r="AH166" s="63">
        <v>0</v>
      </c>
      <c r="AI166" s="63">
        <v>0</v>
      </c>
      <c r="AJ166" s="63">
        <v>0</v>
      </c>
      <c r="AK166" s="63">
        <v>0</v>
      </c>
      <c r="AL166" s="63">
        <v>0</v>
      </c>
      <c r="AM166" s="63">
        <v>0</v>
      </c>
      <c r="AN166" s="63">
        <v>0</v>
      </c>
      <c r="AO166" s="63">
        <v>0</v>
      </c>
      <c r="AP166" s="62">
        <f>Q166*AC166/1000000000</f>
        <v>0</v>
      </c>
      <c r="AQ166" s="62">
        <f>R166*AC166/1000000000</f>
        <v>0</v>
      </c>
      <c r="AR166" s="62">
        <f>S166*AC166/1000000000</f>
        <v>0</v>
      </c>
      <c r="AS166" s="62">
        <f>T166*AC166/1000000000</f>
        <v>0</v>
      </c>
      <c r="AT166" s="62">
        <f>U166*AC166/1000000000</f>
        <v>0</v>
      </c>
      <c r="AU166" s="62">
        <f>V166*AC166/1000000000</f>
        <v>0</v>
      </c>
      <c r="AV166" s="62">
        <f>W166*AC166/1000000000</f>
        <v>0</v>
      </c>
      <c r="AW166" s="62">
        <f>X166*AC166/1000000000</f>
        <v>0</v>
      </c>
      <c r="AX166" s="62">
        <f>Y166*AC166/1000000000</f>
        <v>0</v>
      </c>
      <c r="AY166" s="62">
        <f>Z166*AC166/1000000000</f>
        <v>0</v>
      </c>
      <c r="AZ166" s="62">
        <f>AA166*AC166/1000000000</f>
        <v>0</v>
      </c>
      <c r="BA166" s="62">
        <f>AB166*AC166/1000000000</f>
        <v>0</v>
      </c>
      <c r="BB166" s="56" t="str">
        <f>(AU166/AP166)^(1/5)*100</f>
        <v>0</v>
      </c>
      <c r="BC166" s="56" t="str">
        <f>(BA166/AU166)^(1/5)*100</f>
        <v>0</v>
      </c>
      <c r="BD166" s="62">
        <f>Q166*AC166*AD166/1000000000</f>
        <v>0</v>
      </c>
      <c r="BE166" s="62">
        <f>R166*AC166*AE166/1000000000</f>
        <v>0</v>
      </c>
      <c r="BF166" s="62">
        <f>S166*AC166*AF166/1000000000</f>
        <v>0</v>
      </c>
      <c r="BG166" s="62">
        <f>T166*AC166*AG166/1000000000</f>
        <v>0</v>
      </c>
      <c r="BH166" s="62">
        <f>U166*AC166*AH166/1000000000</f>
        <v>0</v>
      </c>
      <c r="BI166" s="62">
        <f>V166*AC166*AI166/1000000000</f>
        <v>0</v>
      </c>
      <c r="BJ166" s="62">
        <f>W166*AC166*AJ166/1000000000</f>
        <v>0</v>
      </c>
      <c r="BK166" s="62">
        <f>X166*AC166*AK166/1000000000</f>
        <v>0</v>
      </c>
      <c r="BL166" s="62">
        <f>Y166*AC166*AL166/1000000000</f>
        <v>0</v>
      </c>
      <c r="BM166" s="62">
        <f>Z166*AC166*AM166/1000000000</f>
        <v>0</v>
      </c>
      <c r="BN166" s="62">
        <f>AA166*AC166*AN166/1000000000</f>
        <v>0</v>
      </c>
      <c r="BO166" s="62">
        <f>AB166*AC166*AO166/1000000000</f>
        <v>0</v>
      </c>
      <c r="BP166" s="56" t="str">
        <f>(BI166/BD166)^(1/5)*100</f>
        <v>0</v>
      </c>
      <c r="BQ166" s="56" t="str">
        <f>(BO166/BI166)^(1/5)*100</f>
        <v>0</v>
      </c>
      <c r="BR166" s="56" t="str">
        <f>(J166/E166)^(1/5)*100</f>
        <v>0</v>
      </c>
      <c r="BS166" s="56" t="str">
        <f>(P166/J166)/(1/5)*100</f>
        <v>0</v>
      </c>
      <c r="BT166" s="56"/>
      <c r="BU166" s="56"/>
      <c r="BV166" s="56"/>
      <c r="BW166" s="56"/>
      <c r="BX166" s="62"/>
    </row>
    <row r="167" spans="1:80" s="46" customFormat="1">
      <c r="A167" s="60"/>
      <c r="B167" s="64" t="s">
        <v>299</v>
      </c>
      <c r="C167" s="61" t="s">
        <v>300</v>
      </c>
      <c r="D167" s="76" t="s">
        <v>43</v>
      </c>
      <c r="E167" s="62"/>
      <c r="F167" s="62"/>
      <c r="G167" s="62"/>
      <c r="H167" s="62"/>
      <c r="I167" s="56" t="str">
        <f>I163/I160*100</f>
        <v>0</v>
      </c>
      <c r="J167" s="56" t="str">
        <f>J163/J160*100</f>
        <v>0</v>
      </c>
      <c r="K167" s="56" t="str">
        <f>K163/K160*100</f>
        <v>0</v>
      </c>
      <c r="L167" s="56" t="str">
        <f>L163/L160*100</f>
        <v>0</v>
      </c>
      <c r="M167" s="62"/>
      <c r="N167" s="62"/>
      <c r="O167" s="62"/>
      <c r="P167" s="62"/>
      <c r="Q167" s="62">
        <v>0</v>
      </c>
      <c r="R167" s="62">
        <v>5</v>
      </c>
      <c r="S167" s="62">
        <v>5</v>
      </c>
      <c r="T167" s="62">
        <v>10</v>
      </c>
      <c r="U167" s="62">
        <v>0</v>
      </c>
      <c r="V167" s="62">
        <v>20</v>
      </c>
      <c r="W167" s="62">
        <v>10</v>
      </c>
      <c r="X167" s="62">
        <v>20</v>
      </c>
      <c r="Y167" s="62">
        <v>20</v>
      </c>
      <c r="Z167" s="62">
        <v>20</v>
      </c>
      <c r="AA167" s="62">
        <v>20</v>
      </c>
      <c r="AB167" s="62">
        <v>20</v>
      </c>
      <c r="AC167" s="56">
        <v>250000000</v>
      </c>
      <c r="AD167" s="63">
        <v>0</v>
      </c>
      <c r="AE167" s="63">
        <v>0</v>
      </c>
      <c r="AF167" s="63">
        <v>0</v>
      </c>
      <c r="AG167" s="63">
        <v>0</v>
      </c>
      <c r="AH167" s="63">
        <v>0</v>
      </c>
      <c r="AI167" s="63">
        <v>0</v>
      </c>
      <c r="AJ167" s="63">
        <v>0</v>
      </c>
      <c r="AK167" s="63">
        <v>0</v>
      </c>
      <c r="AL167" s="63">
        <v>0</v>
      </c>
      <c r="AM167" s="63">
        <v>0</v>
      </c>
      <c r="AN167" s="63">
        <v>0</v>
      </c>
      <c r="AO167" s="63">
        <v>0</v>
      </c>
      <c r="AP167" s="62">
        <f>Q167*AC167/1000000000</f>
        <v>0</v>
      </c>
      <c r="AQ167" s="62">
        <f>R167*AC167/1000000000</f>
        <v>1.25</v>
      </c>
      <c r="AR167" s="62">
        <f>S167*AC167/1000000000</f>
        <v>1.25</v>
      </c>
      <c r="AS167" s="62">
        <f>T167*AC167/1000000000</f>
        <v>2.5</v>
      </c>
      <c r="AT167" s="62">
        <f>U167*AC167/1000000000</f>
        <v>0</v>
      </c>
      <c r="AU167" s="62">
        <f>V167*AC167/1000000000</f>
        <v>5</v>
      </c>
      <c r="AV167" s="62">
        <f>W167*AC167/1000000000</f>
        <v>2.5</v>
      </c>
      <c r="AW167" s="62">
        <f>X167*AC167/1000000000</f>
        <v>5</v>
      </c>
      <c r="AX167" s="62">
        <f>Y167*AC167/1000000000</f>
        <v>5</v>
      </c>
      <c r="AY167" s="62">
        <f>Z167*AC167/1000000000</f>
        <v>5</v>
      </c>
      <c r="AZ167" s="62">
        <f>AA167*AC167/1000000000</f>
        <v>5</v>
      </c>
      <c r="BA167" s="62">
        <f>AB167*AC167/1000000000</f>
        <v>5</v>
      </c>
      <c r="BB167" s="56" t="str">
        <f>(AU167/AP167)^(1/5)*100</f>
        <v>0</v>
      </c>
      <c r="BC167" s="56">
        <f>(BA167/AU167)^(1/5)*100</f>
        <v>100</v>
      </c>
      <c r="BD167" s="62">
        <f>Q167*AC167*AD167/1000000000</f>
        <v>0</v>
      </c>
      <c r="BE167" s="62">
        <f>R167*AC167*AE167/1000000000</f>
        <v>0</v>
      </c>
      <c r="BF167" s="62">
        <f>S167*AC167*AF167/1000000000</f>
        <v>0</v>
      </c>
      <c r="BG167" s="62">
        <f>T167*AC167*AG167/1000000000</f>
        <v>0</v>
      </c>
      <c r="BH167" s="62">
        <f>U167*AC167*AH167/1000000000</f>
        <v>0</v>
      </c>
      <c r="BI167" s="62">
        <f>V167*AC167*AI167/1000000000</f>
        <v>0</v>
      </c>
      <c r="BJ167" s="62">
        <f>W167*AC167*AJ167/1000000000</f>
        <v>0</v>
      </c>
      <c r="BK167" s="62">
        <f>X167*AC167*AK167/1000000000</f>
        <v>0</v>
      </c>
      <c r="BL167" s="62">
        <f>Y167*AC167*AL167/1000000000</f>
        <v>0</v>
      </c>
      <c r="BM167" s="62">
        <f>Z167*AC167*AM167/1000000000</f>
        <v>0</v>
      </c>
      <c r="BN167" s="62">
        <f>AA167*AC167*AN167/1000000000</f>
        <v>0</v>
      </c>
      <c r="BO167" s="62">
        <f>AB167*AC167*AO167/1000000000</f>
        <v>0</v>
      </c>
      <c r="BP167" s="56" t="str">
        <f>(BI167/BD167)^(1/5)*100</f>
        <v>0</v>
      </c>
      <c r="BQ167" s="56" t="str">
        <f>(BO167/BI167)^(1/5)*100</f>
        <v>0</v>
      </c>
      <c r="BR167" s="56" t="str">
        <f>(J167/E167)^(1/5)*100</f>
        <v>0</v>
      </c>
      <c r="BS167" s="56" t="str">
        <f>(P167/J167)/(1/5)*100</f>
        <v>0</v>
      </c>
      <c r="BT167" s="56"/>
      <c r="BU167" s="56"/>
      <c r="BV167" s="56"/>
      <c r="BW167" s="56"/>
      <c r="BX167" s="62"/>
    </row>
    <row r="168" spans="1:80" s="46" customFormat="1">
      <c r="A168" s="60"/>
      <c r="B168" s="64" t="s">
        <v>301</v>
      </c>
      <c r="C168" s="61" t="s">
        <v>302</v>
      </c>
      <c r="D168" s="76" t="s">
        <v>43</v>
      </c>
      <c r="E168" s="62"/>
      <c r="F168" s="62"/>
      <c r="G168" s="62"/>
      <c r="H168" s="62"/>
      <c r="I168" s="56" t="str">
        <f>I164/I161*100</f>
        <v>0</v>
      </c>
      <c r="J168" s="56" t="str">
        <f>J164/J161*100</f>
        <v>0</v>
      </c>
      <c r="K168" s="56" t="str">
        <f>K164/K161*100</f>
        <v>0</v>
      </c>
      <c r="L168" s="56" t="str">
        <f>L164/L161*100</f>
        <v>0</v>
      </c>
      <c r="M168" s="62"/>
      <c r="N168" s="62"/>
      <c r="O168" s="62"/>
      <c r="P168" s="62"/>
      <c r="Q168" s="62">
        <v>0</v>
      </c>
      <c r="R168" s="62">
        <v>0</v>
      </c>
      <c r="S168" s="62">
        <v>0</v>
      </c>
      <c r="T168" s="62">
        <v>0</v>
      </c>
      <c r="U168" s="62">
        <v>0</v>
      </c>
      <c r="V168" s="62">
        <v>0</v>
      </c>
      <c r="W168" s="62">
        <v>0</v>
      </c>
      <c r="X168" s="62">
        <v>0</v>
      </c>
      <c r="Y168" s="62">
        <v>0</v>
      </c>
      <c r="Z168" s="62">
        <v>0</v>
      </c>
      <c r="AA168" s="62">
        <v>0</v>
      </c>
      <c r="AB168" s="62">
        <v>0</v>
      </c>
      <c r="AC168" s="56">
        <v>5000000</v>
      </c>
      <c r="AD168" s="63">
        <v>0</v>
      </c>
      <c r="AE168" s="63">
        <v>0</v>
      </c>
      <c r="AF168" s="63">
        <v>0</v>
      </c>
      <c r="AG168" s="63">
        <v>0</v>
      </c>
      <c r="AH168" s="63">
        <v>0</v>
      </c>
      <c r="AI168" s="63">
        <v>0</v>
      </c>
      <c r="AJ168" s="63">
        <v>0</v>
      </c>
      <c r="AK168" s="63">
        <v>0</v>
      </c>
      <c r="AL168" s="63">
        <v>0</v>
      </c>
      <c r="AM168" s="63">
        <v>0</v>
      </c>
      <c r="AN168" s="63">
        <v>0</v>
      </c>
      <c r="AO168" s="63">
        <v>0</v>
      </c>
      <c r="AP168" s="62">
        <f>Q168*AC168/1000000000</f>
        <v>0</v>
      </c>
      <c r="AQ168" s="62">
        <f>R168*AC168/1000000000</f>
        <v>0</v>
      </c>
      <c r="AR168" s="62">
        <f>S168*AC168/1000000000</f>
        <v>0</v>
      </c>
      <c r="AS168" s="62">
        <f>T168*AC168/1000000000</f>
        <v>0</v>
      </c>
      <c r="AT168" s="62">
        <f>U168*AC168/1000000000</f>
        <v>0</v>
      </c>
      <c r="AU168" s="62">
        <f>V168*AC168/1000000000</f>
        <v>0</v>
      </c>
      <c r="AV168" s="62">
        <f>W168*AC168/1000000000</f>
        <v>0</v>
      </c>
      <c r="AW168" s="62">
        <f>X168*AC168/1000000000</f>
        <v>0</v>
      </c>
      <c r="AX168" s="62">
        <f>Y168*AC168/1000000000</f>
        <v>0</v>
      </c>
      <c r="AY168" s="62">
        <f>Z168*AC168/1000000000</f>
        <v>0</v>
      </c>
      <c r="AZ168" s="62">
        <f>AA168*AC168/1000000000</f>
        <v>0</v>
      </c>
      <c r="BA168" s="62">
        <f>AB168*AC168/1000000000</f>
        <v>0</v>
      </c>
      <c r="BB168" s="56" t="str">
        <f>(AU168/AP168)^(1/5)*100</f>
        <v>0</v>
      </c>
      <c r="BC168" s="56" t="str">
        <f>(BA168/AU168)^(1/5)*100</f>
        <v>0</v>
      </c>
      <c r="BD168" s="62">
        <f>Q168*AC168*AD168/1000000000</f>
        <v>0</v>
      </c>
      <c r="BE168" s="62">
        <f>R168*AC168*AE168/1000000000</f>
        <v>0</v>
      </c>
      <c r="BF168" s="62">
        <f>S168*AC168*AF168/1000000000</f>
        <v>0</v>
      </c>
      <c r="BG168" s="62">
        <f>T168*AC168*AG168/1000000000</f>
        <v>0</v>
      </c>
      <c r="BH168" s="62">
        <f>U168*AC168*AH168/1000000000</f>
        <v>0</v>
      </c>
      <c r="BI168" s="62">
        <f>V168*AC168*AI168/1000000000</f>
        <v>0</v>
      </c>
      <c r="BJ168" s="62">
        <f>W168*AC168*AJ168/1000000000</f>
        <v>0</v>
      </c>
      <c r="BK168" s="62">
        <f>X168*AC168*AK168/1000000000</f>
        <v>0</v>
      </c>
      <c r="BL168" s="62">
        <f>Y168*AC168*AL168/1000000000</f>
        <v>0</v>
      </c>
      <c r="BM168" s="62">
        <f>Z168*AC168*AM168/1000000000</f>
        <v>0</v>
      </c>
      <c r="BN168" s="62">
        <f>AA168*AC168*AN168/1000000000</f>
        <v>0</v>
      </c>
      <c r="BO168" s="62">
        <f>AB168*AC168*AO168/1000000000</f>
        <v>0</v>
      </c>
      <c r="BP168" s="56" t="str">
        <f>(BI168/BD168)^(1/5)*100</f>
        <v>0</v>
      </c>
      <c r="BQ168" s="56" t="str">
        <f>(BO168/BI168)^(1/5)*100</f>
        <v>0</v>
      </c>
      <c r="BR168" s="56" t="str">
        <f>(J168/E168)^(1/5)*100</f>
        <v>0</v>
      </c>
      <c r="BS168" s="56" t="str">
        <f>(P168/J168)/(1/5)*100</f>
        <v>0</v>
      </c>
      <c r="BT168" s="56"/>
      <c r="BU168" s="56"/>
      <c r="BV168" s="56"/>
      <c r="BW168" s="56"/>
      <c r="BX168" s="62"/>
    </row>
    <row r="169" spans="1:80" s="46" customFormat="1">
      <c r="A169" s="60"/>
      <c r="B169" s="64" t="s">
        <v>303</v>
      </c>
      <c r="C169" s="61" t="s">
        <v>304</v>
      </c>
      <c r="D169" s="76" t="s">
        <v>185</v>
      </c>
      <c r="E169" s="62"/>
      <c r="F169" s="62"/>
      <c r="G169" s="62"/>
      <c r="H169" s="62"/>
      <c r="I169" s="56" t="str">
        <f>I165/I162*100</f>
        <v>0</v>
      </c>
      <c r="J169" s="56" t="str">
        <f>J165/J162*100</f>
        <v>0</v>
      </c>
      <c r="K169" s="56" t="str">
        <f>K165/K162*100</f>
        <v>0</v>
      </c>
      <c r="L169" s="56" t="str">
        <f>L165/L162*100</f>
        <v>0</v>
      </c>
      <c r="M169" s="62"/>
      <c r="N169" s="62"/>
      <c r="O169" s="62"/>
      <c r="P169" s="62"/>
      <c r="Q169" s="62">
        <v>0</v>
      </c>
      <c r="R169" s="62">
        <v>0</v>
      </c>
      <c r="S169" s="62">
        <v>0</v>
      </c>
      <c r="T169" s="62">
        <v>0</v>
      </c>
      <c r="U169" s="62">
        <v>0</v>
      </c>
      <c r="V169" s="62">
        <v>0</v>
      </c>
      <c r="W169" s="62">
        <v>0</v>
      </c>
      <c r="X169" s="62">
        <v>0</v>
      </c>
      <c r="Y169" s="62">
        <v>0</v>
      </c>
      <c r="Z169" s="62">
        <v>0</v>
      </c>
      <c r="AA169" s="62">
        <v>0</v>
      </c>
      <c r="AB169" s="62">
        <v>0</v>
      </c>
      <c r="AC169" s="56">
        <v>60000000</v>
      </c>
      <c r="AD169" s="63">
        <v>0</v>
      </c>
      <c r="AE169" s="63">
        <v>0</v>
      </c>
      <c r="AF169" s="63">
        <v>0</v>
      </c>
      <c r="AG169" s="63">
        <v>0</v>
      </c>
      <c r="AH169" s="63">
        <v>0</v>
      </c>
      <c r="AI169" s="63">
        <v>0</v>
      </c>
      <c r="AJ169" s="63">
        <v>0</v>
      </c>
      <c r="AK169" s="63">
        <v>0</v>
      </c>
      <c r="AL169" s="63">
        <v>0</v>
      </c>
      <c r="AM169" s="63">
        <v>0</v>
      </c>
      <c r="AN169" s="63">
        <v>0</v>
      </c>
      <c r="AO169" s="63">
        <v>0</v>
      </c>
      <c r="AP169" s="62">
        <f>Q169*AC169/1000000000</f>
        <v>0</v>
      </c>
      <c r="AQ169" s="62">
        <f>R169*AC169/1000000000</f>
        <v>0</v>
      </c>
      <c r="AR169" s="62">
        <f>S169*AC169/1000000000</f>
        <v>0</v>
      </c>
      <c r="AS169" s="62">
        <f>T169*AC169/1000000000</f>
        <v>0</v>
      </c>
      <c r="AT169" s="62">
        <f>U169*AC169/1000000000</f>
        <v>0</v>
      </c>
      <c r="AU169" s="62">
        <f>V169*AC169/1000000000</f>
        <v>0</v>
      </c>
      <c r="AV169" s="62">
        <f>W169*AC169/1000000000</f>
        <v>0</v>
      </c>
      <c r="AW169" s="62">
        <f>X169*AC169/1000000000</f>
        <v>0</v>
      </c>
      <c r="AX169" s="62">
        <f>Y169*AC169/1000000000</f>
        <v>0</v>
      </c>
      <c r="AY169" s="62">
        <f>Z169*AC169/1000000000</f>
        <v>0</v>
      </c>
      <c r="AZ169" s="62">
        <f>AA169*AC169/1000000000</f>
        <v>0</v>
      </c>
      <c r="BA169" s="62">
        <f>AB169*AC169/1000000000</f>
        <v>0</v>
      </c>
      <c r="BB169" s="56" t="str">
        <f>(AU169/AP169)^(1/5)*100</f>
        <v>0</v>
      </c>
      <c r="BC169" s="56" t="str">
        <f>(BA169/AU169)^(1/5)*100</f>
        <v>0</v>
      </c>
      <c r="BD169" s="62">
        <f>Q169*AC169*AD169/1000000000</f>
        <v>0</v>
      </c>
      <c r="BE169" s="62">
        <f>R169*AC169*AE169/1000000000</f>
        <v>0</v>
      </c>
      <c r="BF169" s="62">
        <f>S169*AC169*AF169/1000000000</f>
        <v>0</v>
      </c>
      <c r="BG169" s="62">
        <f>T169*AC169*AG169/1000000000</f>
        <v>0</v>
      </c>
      <c r="BH169" s="62">
        <f>U169*AC169*AH169/1000000000</f>
        <v>0</v>
      </c>
      <c r="BI169" s="62">
        <f>V169*AC169*AI169/1000000000</f>
        <v>0</v>
      </c>
      <c r="BJ169" s="62">
        <f>W169*AC169*AJ169/1000000000</f>
        <v>0</v>
      </c>
      <c r="BK169" s="62">
        <f>X169*AC169*AK169/1000000000</f>
        <v>0</v>
      </c>
      <c r="BL169" s="62">
        <f>Y169*AC169*AL169/1000000000</f>
        <v>0</v>
      </c>
      <c r="BM169" s="62">
        <f>Z169*AC169*AM169/1000000000</f>
        <v>0</v>
      </c>
      <c r="BN169" s="62">
        <f>AA169*AC169*AN169/1000000000</f>
        <v>0</v>
      </c>
      <c r="BO169" s="62">
        <f>AB169*AC169*AO169/1000000000</f>
        <v>0</v>
      </c>
      <c r="BP169" s="56" t="str">
        <f>(BI169/BD169)^(1/5)*100</f>
        <v>0</v>
      </c>
      <c r="BQ169" s="56" t="str">
        <f>(BO169/BI169)^(1/5)*100</f>
        <v>0</v>
      </c>
      <c r="BR169" s="56" t="str">
        <f>(J169/E169)^(1/5)*100</f>
        <v>0</v>
      </c>
      <c r="BS169" s="56" t="str">
        <f>(P169/J169)/(1/5)*100</f>
        <v>0</v>
      </c>
      <c r="BT169" s="56"/>
      <c r="BU169" s="56"/>
      <c r="BV169" s="56"/>
      <c r="BW169" s="56"/>
      <c r="BX169" s="62"/>
    </row>
    <row r="170" spans="1:80" s="46" customFormat="1">
      <c r="A170" s="60"/>
      <c r="B170" s="64" t="s">
        <v>305</v>
      </c>
      <c r="C170" s="61" t="s">
        <v>306</v>
      </c>
      <c r="D170" s="76" t="s">
        <v>279</v>
      </c>
      <c r="E170" s="62"/>
      <c r="F170" s="62"/>
      <c r="G170" s="62"/>
      <c r="H170" s="62"/>
      <c r="I170" s="56" t="str">
        <f>I166/I163*100</f>
        <v>0</v>
      </c>
      <c r="J170" s="56" t="str">
        <f>J166/J163*100</f>
        <v>0</v>
      </c>
      <c r="K170" s="56" t="str">
        <f>K166/K163*100</f>
        <v>0</v>
      </c>
      <c r="L170" s="56" t="str">
        <f>L166/L163*100</f>
        <v>0</v>
      </c>
      <c r="M170" s="62"/>
      <c r="N170" s="62"/>
      <c r="O170" s="62"/>
      <c r="P170" s="62"/>
      <c r="Q170" s="62">
        <v>0</v>
      </c>
      <c r="R170" s="62">
        <v>0</v>
      </c>
      <c r="S170" s="62">
        <v>0</v>
      </c>
      <c r="T170" s="62">
        <v>0</v>
      </c>
      <c r="U170" s="62">
        <v>0</v>
      </c>
      <c r="V170" s="62">
        <v>0</v>
      </c>
      <c r="W170" s="62">
        <v>0</v>
      </c>
      <c r="X170" s="62">
        <v>0</v>
      </c>
      <c r="Y170" s="62">
        <v>0</v>
      </c>
      <c r="Z170" s="62">
        <v>0</v>
      </c>
      <c r="AA170" s="62">
        <v>0</v>
      </c>
      <c r="AB170" s="62">
        <v>0</v>
      </c>
      <c r="AC170" s="56">
        <v>50000000</v>
      </c>
      <c r="AD170" s="63">
        <v>0</v>
      </c>
      <c r="AE170" s="63">
        <v>0</v>
      </c>
      <c r="AF170" s="63">
        <v>0</v>
      </c>
      <c r="AG170" s="63">
        <v>0</v>
      </c>
      <c r="AH170" s="63">
        <v>0</v>
      </c>
      <c r="AI170" s="63">
        <v>0</v>
      </c>
      <c r="AJ170" s="63">
        <v>0</v>
      </c>
      <c r="AK170" s="63">
        <v>0</v>
      </c>
      <c r="AL170" s="63">
        <v>0</v>
      </c>
      <c r="AM170" s="63">
        <v>0</v>
      </c>
      <c r="AN170" s="63">
        <v>0</v>
      </c>
      <c r="AO170" s="63">
        <v>0</v>
      </c>
      <c r="AP170" s="62">
        <f>Q170*AC170/1000000000</f>
        <v>0</v>
      </c>
      <c r="AQ170" s="62">
        <f>R170*AC170/1000000000</f>
        <v>0</v>
      </c>
      <c r="AR170" s="62">
        <f>S170*AC170/1000000000</f>
        <v>0</v>
      </c>
      <c r="AS170" s="62">
        <f>T170*AC170/1000000000</f>
        <v>0</v>
      </c>
      <c r="AT170" s="62">
        <f>U170*AC170/1000000000</f>
        <v>0</v>
      </c>
      <c r="AU170" s="62">
        <f>V170*AC170/1000000000</f>
        <v>0</v>
      </c>
      <c r="AV170" s="62">
        <f>W170*AC170/1000000000</f>
        <v>0</v>
      </c>
      <c r="AW170" s="62">
        <f>X170*AC170/1000000000</f>
        <v>0</v>
      </c>
      <c r="AX170" s="62">
        <f>Y170*AC170/1000000000</f>
        <v>0</v>
      </c>
      <c r="AY170" s="62">
        <f>Z170*AC170/1000000000</f>
        <v>0</v>
      </c>
      <c r="AZ170" s="62">
        <f>AA170*AC170/1000000000</f>
        <v>0</v>
      </c>
      <c r="BA170" s="62">
        <f>AB170*AC170/1000000000</f>
        <v>0</v>
      </c>
      <c r="BB170" s="56" t="str">
        <f>(AU170/AP170)^(1/5)*100</f>
        <v>0</v>
      </c>
      <c r="BC170" s="56" t="str">
        <f>(BA170/AU170)^(1/5)*100</f>
        <v>0</v>
      </c>
      <c r="BD170" s="62">
        <f>Q170*AC170*AD170/1000000000</f>
        <v>0</v>
      </c>
      <c r="BE170" s="62">
        <f>R170*AC170*AE170/1000000000</f>
        <v>0</v>
      </c>
      <c r="BF170" s="62">
        <f>S170*AC170*AF170/1000000000</f>
        <v>0</v>
      </c>
      <c r="BG170" s="62">
        <f>T170*AC170*AG170/1000000000</f>
        <v>0</v>
      </c>
      <c r="BH170" s="62">
        <f>U170*AC170*AH170/1000000000</f>
        <v>0</v>
      </c>
      <c r="BI170" s="62">
        <f>V170*AC170*AI170/1000000000</f>
        <v>0</v>
      </c>
      <c r="BJ170" s="62">
        <f>W170*AC170*AJ170/1000000000</f>
        <v>0</v>
      </c>
      <c r="BK170" s="62">
        <f>X170*AC170*AK170/1000000000</f>
        <v>0</v>
      </c>
      <c r="BL170" s="62">
        <f>Y170*AC170*AL170/1000000000</f>
        <v>0</v>
      </c>
      <c r="BM170" s="62">
        <f>Z170*AC170*AM170/1000000000</f>
        <v>0</v>
      </c>
      <c r="BN170" s="62">
        <f>AA170*AC170*AN170/1000000000</f>
        <v>0</v>
      </c>
      <c r="BO170" s="62">
        <f>AB170*AC170*AO170/1000000000</f>
        <v>0</v>
      </c>
      <c r="BP170" s="56" t="str">
        <f>(BI170/BD170)^(1/5)*100</f>
        <v>0</v>
      </c>
      <c r="BQ170" s="56" t="str">
        <f>(BO170/BI170)^(1/5)*100</f>
        <v>0</v>
      </c>
      <c r="BR170" s="56" t="str">
        <f>(J170/E170)^(1/5)*100</f>
        <v>0</v>
      </c>
      <c r="BS170" s="56" t="str">
        <f>(P170/J170)/(1/5)*100</f>
        <v>0</v>
      </c>
      <c r="BT170" s="56"/>
      <c r="BU170" s="56"/>
      <c r="BV170" s="56"/>
      <c r="BW170" s="56"/>
      <c r="BX170" s="62"/>
    </row>
    <row r="171" spans="1:80" s="46" customFormat="1">
      <c r="A171" s="60"/>
      <c r="B171" s="64" t="s">
        <v>307</v>
      </c>
      <c r="C171" s="61" t="s">
        <v>308</v>
      </c>
      <c r="D171" s="76" t="s">
        <v>43</v>
      </c>
      <c r="E171" s="62"/>
      <c r="F171" s="62"/>
      <c r="G171" s="62"/>
      <c r="H171" s="62"/>
      <c r="I171" s="56" t="str">
        <f>I167/I164*100</f>
        <v>0</v>
      </c>
      <c r="J171" s="56" t="str">
        <f>J167/J164*100</f>
        <v>0</v>
      </c>
      <c r="K171" s="56" t="str">
        <f>K167/K164*100</f>
        <v>0</v>
      </c>
      <c r="L171" s="56" t="str">
        <f>L167/L164*100</f>
        <v>0</v>
      </c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56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2">
        <f>Q171*AC171/1000000000</f>
        <v>0</v>
      </c>
      <c r="AQ171" s="62">
        <f>R171*AC171/1000000000</f>
        <v>0</v>
      </c>
      <c r="AR171" s="62">
        <f>S171*AC171/1000000000</f>
        <v>0</v>
      </c>
      <c r="AS171" s="62">
        <f>T171*AC171/1000000000</f>
        <v>0</v>
      </c>
      <c r="AT171" s="62">
        <f>U171*AC171/1000000000</f>
        <v>0</v>
      </c>
      <c r="AU171" s="62">
        <f>V171*AC171/1000000000</f>
        <v>0</v>
      </c>
      <c r="AV171" s="62">
        <f>W171*AC171/1000000000</f>
        <v>0</v>
      </c>
      <c r="AW171" s="62">
        <f>X171*AC171/1000000000</f>
        <v>0</v>
      </c>
      <c r="AX171" s="62">
        <f>Y171*AC171/1000000000</f>
        <v>0</v>
      </c>
      <c r="AY171" s="62">
        <f>Z171*AC171/1000000000</f>
        <v>0</v>
      </c>
      <c r="AZ171" s="62">
        <f>AA171*AC171/1000000000</f>
        <v>0</v>
      </c>
      <c r="BA171" s="62">
        <f>AB171*AC171/1000000000</f>
        <v>0</v>
      </c>
      <c r="BB171" s="56" t="str">
        <f>(AU171/AP171)^(1/5)*100</f>
        <v>0</v>
      </c>
      <c r="BC171" s="56" t="str">
        <f>(BA171/AU171)^(1/5)*100</f>
        <v>0</v>
      </c>
      <c r="BD171" s="62">
        <f>Q171*AC171*AD171/1000000000</f>
        <v>0</v>
      </c>
      <c r="BE171" s="62">
        <f>R171*AC171*AE171/1000000000</f>
        <v>0</v>
      </c>
      <c r="BF171" s="62">
        <f>S171*AC171*AF171/1000000000</f>
        <v>0</v>
      </c>
      <c r="BG171" s="62">
        <f>T171*AC171*AG171/1000000000</f>
        <v>0</v>
      </c>
      <c r="BH171" s="62">
        <f>U171*AC171*AH171/1000000000</f>
        <v>0</v>
      </c>
      <c r="BI171" s="62">
        <f>V171*AC171*AI171/1000000000</f>
        <v>0</v>
      </c>
      <c r="BJ171" s="62">
        <f>W171*AC171*AJ171/1000000000</f>
        <v>0</v>
      </c>
      <c r="BK171" s="62">
        <f>X171*AC171*AK171/1000000000</f>
        <v>0</v>
      </c>
      <c r="BL171" s="62">
        <f>Y171*AC171*AL171/1000000000</f>
        <v>0</v>
      </c>
      <c r="BM171" s="62">
        <f>Z171*AC171*AM171/1000000000</f>
        <v>0</v>
      </c>
      <c r="BN171" s="62">
        <f>AA171*AC171*AN171/1000000000</f>
        <v>0</v>
      </c>
      <c r="BO171" s="62">
        <f>AB171*AC171*AO171/1000000000</f>
        <v>0</v>
      </c>
      <c r="BP171" s="56" t="str">
        <f>(BI171/BD171)^(1/5)*100</f>
        <v>0</v>
      </c>
      <c r="BQ171" s="56" t="str">
        <f>(BO171/BI171)^(1/5)*100</f>
        <v>0</v>
      </c>
      <c r="BR171" s="56" t="str">
        <f>(J171/E171)^(1/5)*100</f>
        <v>0</v>
      </c>
      <c r="BS171" s="56" t="str">
        <f>(P171/J171)/(1/5)*100</f>
        <v>0</v>
      </c>
      <c r="BT171" s="56"/>
      <c r="BU171" s="56"/>
      <c r="BV171" s="56"/>
      <c r="BW171" s="56"/>
      <c r="BX171" s="62"/>
    </row>
    <row r="172" spans="1:80" s="46" customFormat="1">
      <c r="A172" s="60"/>
      <c r="B172" s="64" t="s">
        <v>309</v>
      </c>
      <c r="C172" s="61" t="s">
        <v>310</v>
      </c>
      <c r="D172" s="76" t="s">
        <v>43</v>
      </c>
      <c r="E172" s="62"/>
      <c r="F172" s="62"/>
      <c r="G172" s="62"/>
      <c r="H172" s="62"/>
      <c r="I172" s="56" t="str">
        <f>I168/I165*100</f>
        <v>0</v>
      </c>
      <c r="J172" s="56" t="str">
        <f>J168/J165*100</f>
        <v>0</v>
      </c>
      <c r="K172" s="56" t="str">
        <f>K168/K165*100</f>
        <v>0</v>
      </c>
      <c r="L172" s="56" t="str">
        <f>L168/L165*100</f>
        <v>0</v>
      </c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56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2">
        <f>Q172*AC172/1000000000</f>
        <v>0</v>
      </c>
      <c r="AQ172" s="62">
        <f>R172*AC172/1000000000</f>
        <v>0</v>
      </c>
      <c r="AR172" s="62">
        <f>S172*AC172/1000000000</f>
        <v>0</v>
      </c>
      <c r="AS172" s="62">
        <f>T172*AC172/1000000000</f>
        <v>0</v>
      </c>
      <c r="AT172" s="62">
        <f>U172*AC172/1000000000</f>
        <v>0</v>
      </c>
      <c r="AU172" s="62">
        <f>V172*AC172/1000000000</f>
        <v>0</v>
      </c>
      <c r="AV172" s="62">
        <f>W172*AC172/1000000000</f>
        <v>0</v>
      </c>
      <c r="AW172" s="62">
        <f>X172*AC172/1000000000</f>
        <v>0</v>
      </c>
      <c r="AX172" s="62">
        <f>Y172*AC172/1000000000</f>
        <v>0</v>
      </c>
      <c r="AY172" s="62">
        <f>Z172*AC172/1000000000</f>
        <v>0</v>
      </c>
      <c r="AZ172" s="62">
        <f>AA172*AC172/1000000000</f>
        <v>0</v>
      </c>
      <c r="BA172" s="62">
        <f>AB172*AC172/1000000000</f>
        <v>0</v>
      </c>
      <c r="BB172" s="56" t="str">
        <f>(AU172/AP172)^(1/5)*100</f>
        <v>0</v>
      </c>
      <c r="BC172" s="56" t="str">
        <f>(BA172/AU172)^(1/5)*100</f>
        <v>0</v>
      </c>
      <c r="BD172" s="62">
        <f>Q172*AC172*AD172/1000000000</f>
        <v>0</v>
      </c>
      <c r="BE172" s="62">
        <f>R172*AC172*AE172/1000000000</f>
        <v>0</v>
      </c>
      <c r="BF172" s="62">
        <f>S172*AC172*AF172/1000000000</f>
        <v>0</v>
      </c>
      <c r="BG172" s="62">
        <f>T172*AC172*AG172/1000000000</f>
        <v>0</v>
      </c>
      <c r="BH172" s="62">
        <f>U172*AC172*AH172/1000000000</f>
        <v>0</v>
      </c>
      <c r="BI172" s="62">
        <f>V172*AC172*AI172/1000000000</f>
        <v>0</v>
      </c>
      <c r="BJ172" s="62">
        <f>W172*AC172*AJ172/1000000000</f>
        <v>0</v>
      </c>
      <c r="BK172" s="62">
        <f>X172*AC172*AK172/1000000000</f>
        <v>0</v>
      </c>
      <c r="BL172" s="62">
        <f>Y172*AC172*AL172/1000000000</f>
        <v>0</v>
      </c>
      <c r="BM172" s="62">
        <f>Z172*AC172*AM172/1000000000</f>
        <v>0</v>
      </c>
      <c r="BN172" s="62">
        <f>AA172*AC172*AN172/1000000000</f>
        <v>0</v>
      </c>
      <c r="BO172" s="62">
        <f>AB172*AC172*AO172/1000000000</f>
        <v>0</v>
      </c>
      <c r="BP172" s="56" t="str">
        <f>(BI172/BD172)^(1/5)*100</f>
        <v>0</v>
      </c>
      <c r="BQ172" s="56" t="str">
        <f>(BO172/BI172)^(1/5)*100</f>
        <v>0</v>
      </c>
      <c r="BR172" s="56" t="str">
        <f>(J172/E172)^(1/5)*100</f>
        <v>0</v>
      </c>
      <c r="BS172" s="56" t="str">
        <f>(P172/J172)/(1/5)*100</f>
        <v>0</v>
      </c>
      <c r="BT172" s="56"/>
      <c r="BU172" s="56"/>
      <c r="BV172" s="56"/>
      <c r="BW172" s="56"/>
      <c r="BX172" s="62"/>
    </row>
    <row r="173" spans="1:80" s="43" customFormat="1">
      <c r="A173" s="58"/>
      <c r="B173" s="58"/>
      <c r="C173" s="59" t="s">
        <v>311</v>
      </c>
      <c r="D173" s="58"/>
      <c r="E173" s="56">
        <f>E175</f>
        <v>0</v>
      </c>
      <c r="F173" s="56">
        <f>F175</f>
        <v>0</v>
      </c>
      <c r="G173" s="56">
        <f>G175</f>
        <v>0</v>
      </c>
      <c r="H173" s="56">
        <f>H175</f>
        <v>0</v>
      </c>
      <c r="I173" s="56" t="str">
        <f>I169/I166*100</f>
        <v>0</v>
      </c>
      <c r="J173" s="56" t="str">
        <f>J169/J166*100</f>
        <v>0</v>
      </c>
      <c r="K173" s="56" t="str">
        <f>K169/K166*100</f>
        <v>0</v>
      </c>
      <c r="L173" s="56" t="str">
        <f>L169/L166*100</f>
        <v>0</v>
      </c>
      <c r="M173" s="56">
        <f>M175</f>
        <v>0</v>
      </c>
      <c r="N173" s="56">
        <f>N175</f>
        <v>0</v>
      </c>
      <c r="O173" s="56">
        <f>O175</f>
        <v>0</v>
      </c>
      <c r="P173" s="56">
        <f>P175</f>
        <v>0</v>
      </c>
      <c r="Q173" s="56">
        <f>Q175</f>
        <v>0</v>
      </c>
      <c r="R173" s="56">
        <f>R175</f>
        <v>0</v>
      </c>
      <c r="S173" s="56">
        <f>S175</f>
        <v>0</v>
      </c>
      <c r="T173" s="56">
        <f>T175</f>
        <v>0</v>
      </c>
      <c r="U173" s="56">
        <f>U175</f>
        <v>0</v>
      </c>
      <c r="V173" s="56">
        <f>V175</f>
        <v>0</v>
      </c>
      <c r="W173" s="56">
        <f>W175</f>
        <v>0</v>
      </c>
      <c r="X173" s="56">
        <f>X175</f>
        <v>0</v>
      </c>
      <c r="Y173" s="56">
        <f>Y175</f>
        <v>0</v>
      </c>
      <c r="Z173" s="56">
        <f>Z175</f>
        <v>0</v>
      </c>
      <c r="AA173" s="56">
        <f>AA175</f>
        <v>0</v>
      </c>
      <c r="AB173" s="56">
        <f>AB175</f>
        <v>0</v>
      </c>
      <c r="AC173" s="56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56">
        <f>AP175</f>
        <v>0</v>
      </c>
      <c r="AQ173" s="56">
        <f>AQ175</f>
        <v>0</v>
      </c>
      <c r="AR173" s="56">
        <f>AR175</f>
        <v>0</v>
      </c>
      <c r="AS173" s="56">
        <f>AS175</f>
        <v>0</v>
      </c>
      <c r="AT173" s="56">
        <f>AT175</f>
        <v>0</v>
      </c>
      <c r="AU173" s="56">
        <f>AU175</f>
        <v>0</v>
      </c>
      <c r="AV173" s="56">
        <f>AV175</f>
        <v>0</v>
      </c>
      <c r="AW173" s="56">
        <f>AW175</f>
        <v>0</v>
      </c>
      <c r="AX173" s="56">
        <f>AX175</f>
        <v>0</v>
      </c>
      <c r="AY173" s="56">
        <f>AY175</f>
        <v>0</v>
      </c>
      <c r="AZ173" s="56">
        <f>AZ175</f>
        <v>0</v>
      </c>
      <c r="BA173" s="56">
        <f>BA175</f>
        <v>0</v>
      </c>
      <c r="BB173" s="56" t="str">
        <f>(AU173/AP173)^(1/5)*100</f>
        <v>0</v>
      </c>
      <c r="BC173" s="56" t="str">
        <f>(BA173/AU173)^(1/5)*100</f>
        <v>0</v>
      </c>
      <c r="BD173" s="56">
        <f>BD175</f>
        <v>0</v>
      </c>
      <c r="BE173" s="56">
        <f>BE175</f>
        <v>0</v>
      </c>
      <c r="BF173" s="56">
        <f>BF175</f>
        <v>0</v>
      </c>
      <c r="BG173" s="56">
        <f>BG175</f>
        <v>0</v>
      </c>
      <c r="BH173" s="56">
        <f>BH175</f>
        <v>0</v>
      </c>
      <c r="BI173" s="56">
        <f>BI175</f>
        <v>0</v>
      </c>
      <c r="BJ173" s="56">
        <f>BJ175</f>
        <v>0</v>
      </c>
      <c r="BK173" s="56">
        <f>BK175</f>
        <v>0</v>
      </c>
      <c r="BL173" s="56">
        <f>BL175</f>
        <v>0</v>
      </c>
      <c r="BM173" s="56">
        <f>BM175</f>
        <v>0</v>
      </c>
      <c r="BN173" s="56">
        <f>BN175</f>
        <v>0</v>
      </c>
      <c r="BO173" s="56">
        <f>BO175</f>
        <v>0</v>
      </c>
      <c r="BP173" s="56" t="str">
        <f>(BI173/BD173)^(1/5)*100</f>
        <v>0</v>
      </c>
      <c r="BQ173" s="56" t="str">
        <f>(BO173/BI173)^(1/5)*100</f>
        <v>0</v>
      </c>
      <c r="BR173" s="56" t="str">
        <f>(K173/E173)^(1/5)*100</f>
        <v>0</v>
      </c>
      <c r="BS173" s="56" t="str">
        <f>(P173/K173)/(1/5)*100</f>
        <v>0</v>
      </c>
      <c r="BT173" s="56"/>
      <c r="BU173" s="56"/>
      <c r="BV173" s="56"/>
      <c r="BW173" s="56"/>
      <c r="BX173" s="56"/>
    </row>
    <row r="174" spans="1:80" s="43" customFormat="1">
      <c r="A174" s="58"/>
      <c r="B174" s="60">
        <v>3200</v>
      </c>
      <c r="C174" s="59" t="s">
        <v>312</v>
      </c>
      <c r="D174" s="58"/>
      <c r="E174" s="56">
        <f>E175</f>
        <v>0</v>
      </c>
      <c r="F174" s="56">
        <f>F175</f>
        <v>0</v>
      </c>
      <c r="G174" s="56">
        <f>G175</f>
        <v>0</v>
      </c>
      <c r="H174" s="56">
        <f>H175</f>
        <v>0</v>
      </c>
      <c r="I174" s="56" t="str">
        <f>I170/I167*100</f>
        <v>0</v>
      </c>
      <c r="J174" s="56" t="str">
        <f>J170/J167*100</f>
        <v>0</v>
      </c>
      <c r="K174" s="56" t="str">
        <f>K170/K167*100</f>
        <v>0</v>
      </c>
      <c r="L174" s="56" t="str">
        <f>L170/L167*100</f>
        <v>0</v>
      </c>
      <c r="M174" s="56">
        <f>M175</f>
        <v>0</v>
      </c>
      <c r="N174" s="56">
        <f>N175</f>
        <v>0</v>
      </c>
      <c r="O174" s="56">
        <f>O175</f>
        <v>0</v>
      </c>
      <c r="P174" s="56">
        <f>P175</f>
        <v>0</v>
      </c>
      <c r="Q174" s="56">
        <v>0</v>
      </c>
      <c r="R174" s="56">
        <v>0</v>
      </c>
      <c r="S174" s="56">
        <v>0</v>
      </c>
      <c r="T174" s="56">
        <v>0</v>
      </c>
      <c r="U174" s="56">
        <v>0</v>
      </c>
      <c r="V174" s="56">
        <v>0</v>
      </c>
      <c r="W174" s="56">
        <v>0</v>
      </c>
      <c r="X174" s="56">
        <v>0</v>
      </c>
      <c r="Y174" s="56">
        <v>0</v>
      </c>
      <c r="Z174" s="56">
        <v>0</v>
      </c>
      <c r="AA174" s="56">
        <v>0</v>
      </c>
      <c r="AB174" s="56">
        <v>0</v>
      </c>
      <c r="AC174" s="56">
        <v>0</v>
      </c>
      <c r="AD174" s="63">
        <v>0</v>
      </c>
      <c r="AE174" s="63">
        <v>0</v>
      </c>
      <c r="AF174" s="63">
        <v>0</v>
      </c>
      <c r="AG174" s="63">
        <v>0</v>
      </c>
      <c r="AH174" s="63">
        <v>0</v>
      </c>
      <c r="AI174" s="63">
        <v>0</v>
      </c>
      <c r="AJ174" s="63">
        <v>0</v>
      </c>
      <c r="AK174" s="63">
        <v>0</v>
      </c>
      <c r="AL174" s="63">
        <v>0</v>
      </c>
      <c r="AM174" s="63">
        <v>0</v>
      </c>
      <c r="AN174" s="63">
        <v>0</v>
      </c>
      <c r="AO174" s="63">
        <v>0</v>
      </c>
      <c r="AP174" s="56"/>
      <c r="AQ174" s="56"/>
      <c r="AR174" s="56"/>
      <c r="AS174" s="56"/>
      <c r="AT174" s="56"/>
      <c r="AU174" s="56"/>
      <c r="AV174" s="62">
        <f>W174*AC174/1000000000</f>
        <v>0</v>
      </c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62">
        <f>W174*AC174*AJ174/1000000000</f>
        <v>0</v>
      </c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</row>
    <row r="175" spans="1:80" s="46" customFormat="1">
      <c r="A175" s="60"/>
      <c r="B175" s="60">
        <v>2961</v>
      </c>
      <c r="C175" s="61" t="s">
        <v>313</v>
      </c>
      <c r="D175" s="60"/>
      <c r="E175" s="62">
        <v>0</v>
      </c>
      <c r="F175" s="62">
        <v>0</v>
      </c>
      <c r="G175" s="62">
        <v>0</v>
      </c>
      <c r="H175" s="62">
        <v>0</v>
      </c>
      <c r="I175" s="56" t="str">
        <f>I171/I168*100</f>
        <v>0</v>
      </c>
      <c r="J175" s="56" t="str">
        <f>J171/J168*100</f>
        <v>0</v>
      </c>
      <c r="K175" s="56" t="str">
        <f>K171/K168*100</f>
        <v>0</v>
      </c>
      <c r="L175" s="56" t="str">
        <f>L171/L168*100</f>
        <v>0</v>
      </c>
      <c r="M175" s="62">
        <v>0</v>
      </c>
      <c r="N175" s="62">
        <v>0</v>
      </c>
      <c r="O175" s="62">
        <v>0</v>
      </c>
      <c r="P175" s="62">
        <v>0</v>
      </c>
      <c r="Q175" s="62">
        <v>0</v>
      </c>
      <c r="R175" s="62">
        <v>0</v>
      </c>
      <c r="S175" s="62">
        <v>0</v>
      </c>
      <c r="T175" s="62">
        <v>0</v>
      </c>
      <c r="U175" s="62">
        <v>0</v>
      </c>
      <c r="V175" s="62">
        <v>0</v>
      </c>
      <c r="W175" s="62">
        <v>0</v>
      </c>
      <c r="X175" s="62">
        <v>0</v>
      </c>
      <c r="Y175" s="62">
        <v>0</v>
      </c>
      <c r="Z175" s="62">
        <v>0</v>
      </c>
      <c r="AA175" s="62">
        <v>0</v>
      </c>
      <c r="AB175" s="62">
        <v>0</v>
      </c>
      <c r="AC175" s="56">
        <v>0</v>
      </c>
      <c r="AD175" s="63">
        <v>0</v>
      </c>
      <c r="AE175" s="63">
        <v>0</v>
      </c>
      <c r="AF175" s="63">
        <v>0</v>
      </c>
      <c r="AG175" s="63">
        <v>0</v>
      </c>
      <c r="AH175" s="63">
        <v>0</v>
      </c>
      <c r="AI175" s="63">
        <v>0</v>
      </c>
      <c r="AJ175" s="63">
        <v>0</v>
      </c>
      <c r="AK175" s="63">
        <v>0</v>
      </c>
      <c r="AL175" s="63">
        <v>0</v>
      </c>
      <c r="AM175" s="63">
        <v>0</v>
      </c>
      <c r="AN175" s="63">
        <v>0</v>
      </c>
      <c r="AO175" s="63">
        <v>0</v>
      </c>
      <c r="AP175" s="62">
        <f>Q175*AC175/1000000000</f>
        <v>0</v>
      </c>
      <c r="AQ175" s="62">
        <f>R175*AC175/1000000000</f>
        <v>0</v>
      </c>
      <c r="AR175" s="62">
        <f>S175*AC175/1000000000</f>
        <v>0</v>
      </c>
      <c r="AS175" s="62">
        <f>T175*AC175/1000000000</f>
        <v>0</v>
      </c>
      <c r="AT175" s="62">
        <f>U175*AC175/1000000000</f>
        <v>0</v>
      </c>
      <c r="AU175" s="62">
        <f>V175*AC175/1000000000</f>
        <v>0</v>
      </c>
      <c r="AV175" s="62">
        <f>W175*AC175/1000000000</f>
        <v>0</v>
      </c>
      <c r="AW175" s="62">
        <f>X175*AC175/1000000000</f>
        <v>0</v>
      </c>
      <c r="AX175" s="62">
        <f>Y175*AC175/1000000000</f>
        <v>0</v>
      </c>
      <c r="AY175" s="62">
        <f>Z175*AC175/1000000000</f>
        <v>0</v>
      </c>
      <c r="AZ175" s="62">
        <f>AA175*AC175/1000000000</f>
        <v>0</v>
      </c>
      <c r="BA175" s="62">
        <f>AB175*AC175/1000000000</f>
        <v>0</v>
      </c>
      <c r="BB175" s="56" t="str">
        <f>(AU175/AP175)^(1/5)*100</f>
        <v>0</v>
      </c>
      <c r="BC175" s="56" t="str">
        <f>(BA175/AU175)^(1/5)*100</f>
        <v>0</v>
      </c>
      <c r="BD175" s="62">
        <f>Q175*AC175*AD175/1000000000</f>
        <v>0</v>
      </c>
      <c r="BE175" s="62">
        <f>R175*AC175*AE175/1000000000</f>
        <v>0</v>
      </c>
      <c r="BF175" s="62">
        <f>S175*AC175*AF175/1000000000</f>
        <v>0</v>
      </c>
      <c r="BG175" s="62">
        <f>T175*AC175*AG175/1000000000</f>
        <v>0</v>
      </c>
      <c r="BH175" s="62">
        <f>U175*AC175*AH175/1000000000</f>
        <v>0</v>
      </c>
      <c r="BI175" s="62">
        <f>V175*AC175*AI175/1000000000</f>
        <v>0</v>
      </c>
      <c r="BJ175" s="62">
        <f>W175*AC175*AJ175/1000000000</f>
        <v>0</v>
      </c>
      <c r="BK175" s="62">
        <f>X175*AC175*AK175/1000000000</f>
        <v>0</v>
      </c>
      <c r="BL175" s="62">
        <f>Y175*AC175*AL175/1000000000</f>
        <v>0</v>
      </c>
      <c r="BM175" s="62">
        <f>Z175*AC175*AM175/1000000000</f>
        <v>0</v>
      </c>
      <c r="BN175" s="62">
        <f>AA175*AC175*AN175/1000000000</f>
        <v>0</v>
      </c>
      <c r="BO175" s="62">
        <f>AB175*AC175*AO175/1000000000</f>
        <v>0</v>
      </c>
      <c r="BP175" s="56" t="str">
        <f>(BI175/BD175)^(1/5)*100</f>
        <v>0</v>
      </c>
      <c r="BQ175" s="56" t="str">
        <f>(BO175/BI175)^(1/5)*100</f>
        <v>0</v>
      </c>
      <c r="BR175" s="56" t="str">
        <f>(K175/E175)^(1/5)*100</f>
        <v>0</v>
      </c>
      <c r="BS175" s="56" t="str">
        <f>(P175/K175)/(1/5)*100</f>
        <v>0</v>
      </c>
      <c r="BT175" s="56"/>
      <c r="BU175" s="56"/>
      <c r="BV175" s="56"/>
      <c r="BW175" s="56"/>
      <c r="BX175" s="62"/>
    </row>
    <row r="176" spans="1:80" s="43" customFormat="1">
      <c r="A176" s="58"/>
      <c r="B176" s="60">
        <v>3201</v>
      </c>
      <c r="C176" s="65" t="s">
        <v>314</v>
      </c>
      <c r="D176" s="58"/>
      <c r="E176" s="56">
        <f>E177</f>
        <v/>
      </c>
      <c r="F176" s="56">
        <f>F177</f>
        <v/>
      </c>
      <c r="G176" s="56">
        <f>G177</f>
        <v/>
      </c>
      <c r="H176" s="56">
        <f>H177</f>
        <v/>
      </c>
      <c r="I176" s="56" t="str">
        <f>I172/I169*100</f>
        <v>0</v>
      </c>
      <c r="J176" s="56" t="str">
        <f>J172/J169*100</f>
        <v>0</v>
      </c>
      <c r="K176" s="56" t="str">
        <f>K172/K169*100</f>
        <v>0</v>
      </c>
      <c r="L176" s="56" t="str">
        <f>L172/L169*100</f>
        <v>0</v>
      </c>
      <c r="M176" s="56">
        <f>M177</f>
        <v/>
      </c>
      <c r="N176" s="56">
        <f>N177</f>
        <v/>
      </c>
      <c r="O176" s="56">
        <f>O177</f>
        <v/>
      </c>
      <c r="P176" s="56">
        <f>P177</f>
        <v/>
      </c>
      <c r="Q176" s="56">
        <v>325.9</v>
      </c>
      <c r="R176" s="56">
        <v>367</v>
      </c>
      <c r="S176" s="56">
        <v>421.5</v>
      </c>
      <c r="T176" s="56">
        <v>472.1</v>
      </c>
      <c r="U176" s="56">
        <v>535.8</v>
      </c>
      <c r="V176" s="56">
        <v>0</v>
      </c>
      <c r="W176" s="56">
        <v>623</v>
      </c>
      <c r="X176" s="56">
        <v>715.2</v>
      </c>
      <c r="Y176" s="56">
        <v>820.3</v>
      </c>
      <c r="Z176" s="56">
        <v>944.1</v>
      </c>
      <c r="AA176" s="56">
        <v>1083.9</v>
      </c>
      <c r="AB176" s="56">
        <v>1249.7</v>
      </c>
      <c r="AC176" s="56">
        <v>0</v>
      </c>
      <c r="AD176" s="63">
        <v>0</v>
      </c>
      <c r="AE176" s="63">
        <v>0</v>
      </c>
      <c r="AF176" s="63">
        <v>0</v>
      </c>
      <c r="AG176" s="63">
        <v>0</v>
      </c>
      <c r="AH176" s="63">
        <v>0</v>
      </c>
      <c r="AI176" s="63">
        <v>0</v>
      </c>
      <c r="AJ176" s="63">
        <v>0</v>
      </c>
      <c r="AK176" s="63">
        <v>0</v>
      </c>
      <c r="AL176" s="63">
        <v>0</v>
      </c>
      <c r="AM176" s="63">
        <v>0</v>
      </c>
      <c r="AN176" s="63">
        <v>0</v>
      </c>
      <c r="AO176" s="63">
        <v>0</v>
      </c>
      <c r="AP176" s="56"/>
      <c r="AQ176" s="56"/>
      <c r="AR176" s="56"/>
      <c r="AS176" s="56"/>
      <c r="AT176" s="56"/>
      <c r="AU176" s="56"/>
      <c r="AV176" s="62">
        <f>W176*AC176/1000000000</f>
        <v>0</v>
      </c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62">
        <f>W176*AC176*AJ176/1000000000</f>
        <v>0</v>
      </c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</row>
    <row r="177" spans="1:80" s="46" customFormat="1">
      <c r="A177" s="60"/>
      <c r="B177" s="60">
        <v>3202</v>
      </c>
      <c r="C177" s="61" t="s">
        <v>313</v>
      </c>
      <c r="D177" s="60"/>
      <c r="E177" s="62"/>
      <c r="F177" s="62"/>
      <c r="G177" s="62"/>
      <c r="H177" s="62"/>
      <c r="I177" s="56" t="str">
        <f>I173/I170*100</f>
        <v>0</v>
      </c>
      <c r="J177" s="56" t="str">
        <f>J173/J170*100</f>
        <v>0</v>
      </c>
      <c r="K177" s="56" t="str">
        <f>K173/K170*100</f>
        <v>0</v>
      </c>
      <c r="L177" s="56" t="str">
        <f>L173/L170*100</f>
        <v>0</v>
      </c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56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2"/>
      <c r="AQ177" s="62"/>
      <c r="AR177" s="62"/>
      <c r="AS177" s="62"/>
      <c r="AT177" s="62"/>
      <c r="AU177" s="62"/>
      <c r="AV177" s="62">
        <f>W177*AC177/1000000000</f>
        <v>0</v>
      </c>
      <c r="AW177" s="62"/>
      <c r="AX177" s="62"/>
      <c r="AY177" s="62"/>
      <c r="AZ177" s="62"/>
      <c r="BA177" s="62"/>
      <c r="BB177" s="56"/>
      <c r="BC177" s="56"/>
      <c r="BD177" s="62"/>
      <c r="BE177" s="62"/>
      <c r="BF177" s="62"/>
      <c r="BG177" s="62"/>
      <c r="BH177" s="62"/>
      <c r="BI177" s="62"/>
      <c r="BJ177" s="62">
        <f>W177*AC177*AJ177/1000000000</f>
        <v>0</v>
      </c>
      <c r="BK177" s="62"/>
      <c r="BL177" s="62"/>
      <c r="BM177" s="62"/>
      <c r="BN177" s="62"/>
      <c r="BO177" s="62"/>
      <c r="BP177" s="56"/>
      <c r="BQ177" s="56"/>
      <c r="BR177" s="56"/>
      <c r="BS177" s="56"/>
      <c r="BT177" s="56"/>
      <c r="BU177" s="56"/>
      <c r="BV177" s="56"/>
      <c r="BW177" s="56"/>
      <c r="BX177" s="62"/>
    </row>
    <row r="178" spans="1:80" s="43" customFormat="1">
      <c r="A178" s="58"/>
      <c r="B178" s="58"/>
      <c r="C178" s="59" t="s">
        <v>315</v>
      </c>
      <c r="D178" s="58"/>
      <c r="E178" s="56"/>
      <c r="F178" s="56"/>
      <c r="G178" s="56"/>
      <c r="H178" s="56"/>
      <c r="I178" s="56" t="str">
        <f>I174/I171*100</f>
        <v>0</v>
      </c>
      <c r="J178" s="56" t="str">
        <f>J174/J171*100</f>
        <v>0</v>
      </c>
      <c r="K178" s="56" t="str">
        <f>K174/K171*100</f>
        <v>0</v>
      </c>
      <c r="L178" s="56" t="str">
        <f>L174/L171*100</f>
        <v>0</v>
      </c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2">
        <f>Q178*AC178/1000000000</f>
        <v>0</v>
      </c>
      <c r="AQ178" s="62">
        <f>R178*AC178/1000000000</f>
        <v>0</v>
      </c>
      <c r="AR178" s="62">
        <f>S178*AC178/1000000000</f>
        <v>0</v>
      </c>
      <c r="AS178" s="62">
        <f>T178*AC178/1000000000</f>
        <v>0</v>
      </c>
      <c r="AT178" s="62">
        <f>U178*AC178/1000000000</f>
        <v>0</v>
      </c>
      <c r="AU178" s="62">
        <f>V178*AC178/1000000000</f>
        <v>0</v>
      </c>
      <c r="AV178" s="62">
        <f>W178*AC178/1000000000</f>
        <v>0</v>
      </c>
      <c r="AW178" s="62">
        <f>X178*AC178/1000000000</f>
        <v>0</v>
      </c>
      <c r="AX178" s="62">
        <f>Y178*AC178/1000000000</f>
        <v>0</v>
      </c>
      <c r="AY178" s="62">
        <f>Z178*AC178/1000000000</f>
        <v>0</v>
      </c>
      <c r="AZ178" s="62">
        <f>AA178*AC178/1000000000</f>
        <v>0</v>
      </c>
      <c r="BA178" s="62">
        <f>AB178*AC178/1000000000</f>
        <v>0</v>
      </c>
      <c r="BB178" s="56" t="str">
        <f>(AU178/AP178)^(1/5)*100</f>
        <v>0</v>
      </c>
      <c r="BC178" s="56" t="str">
        <f>(BA178/AU178)^(1/5)*100</f>
        <v>0</v>
      </c>
      <c r="BD178" s="62">
        <f>Q178*AC178*AD178/1000000000</f>
        <v>0</v>
      </c>
      <c r="BE178" s="62">
        <f>R178*AC178*AE178/1000000000</f>
        <v>0</v>
      </c>
      <c r="BF178" s="62">
        <f>S178*AC178*AF178/1000000000</f>
        <v>0</v>
      </c>
      <c r="BG178" s="62">
        <f>T178*AC178*AG178/1000000000</f>
        <v>0</v>
      </c>
      <c r="BH178" s="62">
        <f>U178*AC178*AH178/1000000000</f>
        <v>0</v>
      </c>
      <c r="BI178" s="62">
        <f>V178*AC178*AI178/1000000000</f>
        <v>0</v>
      </c>
      <c r="BJ178" s="62">
        <f>W178*AC178*AJ178/1000000000</f>
        <v>0</v>
      </c>
      <c r="BK178" s="62">
        <f>X178*AC178*AK178/1000000000</f>
        <v>0</v>
      </c>
      <c r="BL178" s="62">
        <f>Y178*AC178*AL178/1000000000</f>
        <v>0</v>
      </c>
      <c r="BM178" s="62">
        <f>Z178*AC178*AM178/1000000000</f>
        <v>0</v>
      </c>
      <c r="BN178" s="62">
        <f>AA178*AC178*AN178/1000000000</f>
        <v>0</v>
      </c>
      <c r="BO178" s="62">
        <f>AB178*AC178*AO178/1000000000</f>
        <v>0</v>
      </c>
      <c r="BP178" s="56" t="str">
        <f>(BI178/BD178)^(1/5)*100</f>
        <v>0</v>
      </c>
      <c r="BQ178" s="56" t="str">
        <f>(BO178/BI178)^(1/5)*100</f>
        <v>0</v>
      </c>
      <c r="BR178" s="56" t="str">
        <f>(J178/E178)^(1/5)*100</f>
        <v>0</v>
      </c>
      <c r="BS178" s="56" t="str">
        <f>(P178/J178)/(1/5)*100</f>
        <v>0</v>
      </c>
      <c r="BT178" s="56"/>
      <c r="BU178" s="56"/>
      <c r="BV178" s="56"/>
      <c r="BW178" s="56"/>
      <c r="BX178" s="56"/>
    </row>
    <row r="179" spans="1:80" s="43" customFormat="1">
      <c r="A179" s="58"/>
      <c r="B179" s="64"/>
      <c r="C179" s="59" t="s">
        <v>316</v>
      </c>
      <c r="D179" s="77" t="s">
        <v>13</v>
      </c>
      <c r="E179" s="56">
        <f>SUM(E180:E194)</f>
        <v>0</v>
      </c>
      <c r="F179" s="56">
        <f>SUM(F180:F194)</f>
        <v>0</v>
      </c>
      <c r="G179" s="56">
        <f>SUM(G180:G194)</f>
        <v>0</v>
      </c>
      <c r="H179" s="56">
        <f>SUM(H180:H194)</f>
        <v>0</v>
      </c>
      <c r="I179" s="56" t="str">
        <f>I175/I172*100</f>
        <v>0</v>
      </c>
      <c r="J179" s="56" t="str">
        <f>J175/J172*100</f>
        <v>0</v>
      </c>
      <c r="K179" s="56" t="str">
        <f>K175/K172*100</f>
        <v>0</v>
      </c>
      <c r="L179" s="56" t="str">
        <f>L175/L172*100</f>
        <v>0</v>
      </c>
      <c r="M179" s="56">
        <f>SUM(M180:M194)</f>
        <v>0</v>
      </c>
      <c r="N179" s="56">
        <f>SUM(N180:N194)</f>
        <v>0</v>
      </c>
      <c r="O179" s="56">
        <f>SUM(O180:O194)</f>
        <v>0</v>
      </c>
      <c r="P179" s="56">
        <f>SUM(P180:P194)</f>
        <v>0</v>
      </c>
      <c r="Q179" s="56">
        <f>SUM(Q180:Q194)</f>
        <v>389.3</v>
      </c>
      <c r="R179" s="56">
        <f>SUM(R180:R194)</f>
        <v>471.4</v>
      </c>
      <c r="S179" s="56">
        <f>SUM(S180:S194)</f>
        <v>500.8</v>
      </c>
      <c r="T179" s="56">
        <f>SUM(T180:T194)</f>
        <v>541</v>
      </c>
      <c r="U179" s="56">
        <f>SUM(U180:U194)</f>
        <v>581.1</v>
      </c>
      <c r="V179" s="56">
        <f>SUM(V180:V194)</f>
        <v>0</v>
      </c>
      <c r="W179" s="56">
        <f>SUM(W180:W194)</f>
        <v>660.4</v>
      </c>
      <c r="X179" s="56">
        <f>SUM(X180:X194)</f>
        <v>712.5</v>
      </c>
      <c r="Y179" s="56">
        <f>SUM(Y180:Y194)</f>
        <v>769.3</v>
      </c>
      <c r="Z179" s="56">
        <f>SUM(Z180:Z194)</f>
        <v>836.1</v>
      </c>
      <c r="AA179" s="56">
        <f>SUM(AA180:AA194)</f>
        <v>908.2</v>
      </c>
      <c r="AB179" s="56"/>
      <c r="AC179" s="56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2">
        <f>Q179*AC179/1000000000</f>
        <v>0</v>
      </c>
      <c r="AQ179" s="62">
        <f>R179*AC179/1000000000</f>
        <v>0</v>
      </c>
      <c r="AR179" s="62">
        <f>S179*AC179/1000000000</f>
        <v>0</v>
      </c>
      <c r="AS179" s="62">
        <f>T179*AC179/1000000000</f>
        <v>0</v>
      </c>
      <c r="AT179" s="62">
        <f>U179*AC179/1000000000</f>
        <v>0</v>
      </c>
      <c r="AU179" s="62">
        <f>V179*AC179/1000000000</f>
        <v>0</v>
      </c>
      <c r="AV179" s="62">
        <f>W179*AC179/1000000000</f>
        <v>0</v>
      </c>
      <c r="AW179" s="62">
        <f>X179*AC179/1000000000</f>
        <v>0</v>
      </c>
      <c r="AX179" s="62">
        <f>Y179*AC179/1000000000</f>
        <v>0</v>
      </c>
      <c r="AY179" s="62">
        <f>Z179*AC179/1000000000</f>
        <v>0</v>
      </c>
      <c r="AZ179" s="62">
        <f>AA179*AC179/1000000000</f>
        <v>0</v>
      </c>
      <c r="BA179" s="62">
        <f>AB179*AC179/1000000000</f>
        <v>0</v>
      </c>
      <c r="BB179" s="56" t="str">
        <f>(AU179/AP179)^(1/5)*100</f>
        <v>0</v>
      </c>
      <c r="BC179" s="56" t="str">
        <f>(BA179/AU179)^(1/5)*100</f>
        <v>0</v>
      </c>
      <c r="BD179" s="62">
        <f>Q179*AC179*AD179/1000000000</f>
        <v>0</v>
      </c>
      <c r="BE179" s="62">
        <f>R179*AC179*AE179/1000000000</f>
        <v>0</v>
      </c>
      <c r="BF179" s="62">
        <f>S179*AC179*AF179/1000000000</f>
        <v>0</v>
      </c>
      <c r="BG179" s="62">
        <f>T179*AC179*AG179/1000000000</f>
        <v>0</v>
      </c>
      <c r="BH179" s="62">
        <f>U179*AC179*AH179/1000000000</f>
        <v>0</v>
      </c>
      <c r="BI179" s="62">
        <f>V179*AC179*AI179/1000000000</f>
        <v>0</v>
      </c>
      <c r="BJ179" s="62">
        <f>W179*AC179*AJ179/1000000000</f>
        <v>0</v>
      </c>
      <c r="BK179" s="62">
        <f>X179*AC179*AK179/1000000000</f>
        <v>0</v>
      </c>
      <c r="BL179" s="62">
        <f>Y179*AC179*AL179/1000000000</f>
        <v>0</v>
      </c>
      <c r="BM179" s="62">
        <f>Z179*AC179*AM179/1000000000</f>
        <v>0</v>
      </c>
      <c r="BN179" s="62">
        <f>AA179*AC179*AN179/1000000000</f>
        <v>0</v>
      </c>
      <c r="BO179" s="62">
        <f>AB179*AC179*AO179/1000000000</f>
        <v>0</v>
      </c>
      <c r="BP179" s="56" t="str">
        <f>(BI179/BD179)^(1/5)*100</f>
        <v>0</v>
      </c>
      <c r="BQ179" s="56" t="str">
        <f>(BO179/BI179)^(1/5)*100</f>
        <v>0</v>
      </c>
      <c r="BR179" s="56" t="str">
        <f>(J179/E179)^(1/5)*100</f>
        <v>0</v>
      </c>
      <c r="BS179" s="56" t="str">
        <f>(P179/J179)/(1/5)*100</f>
        <v>0</v>
      </c>
      <c r="BT179" s="56"/>
      <c r="BU179" s="56"/>
      <c r="BV179" s="56"/>
      <c r="BW179" s="56"/>
      <c r="BX179" s="56"/>
    </row>
    <row r="180" spans="1:80" s="46" customFormat="1">
      <c r="A180" s="60"/>
      <c r="B180" s="64" t="s">
        <v>317</v>
      </c>
      <c r="C180" s="61" t="s">
        <v>318</v>
      </c>
      <c r="D180" s="77" t="s">
        <v>13</v>
      </c>
      <c r="E180" s="62"/>
      <c r="F180" s="62"/>
      <c r="G180" s="62"/>
      <c r="H180" s="62"/>
      <c r="I180" s="56" t="str">
        <f>I176/I173*100</f>
        <v>0</v>
      </c>
      <c r="J180" s="56" t="str">
        <f>J176/J173*100</f>
        <v>0</v>
      </c>
      <c r="K180" s="56" t="str">
        <f>K176/K173*100</f>
        <v>0</v>
      </c>
      <c r="L180" s="56" t="str">
        <f>L176/L173*100</f>
        <v>0</v>
      </c>
      <c r="M180" s="62"/>
      <c r="N180" s="62"/>
      <c r="O180" s="62"/>
      <c r="P180" s="62"/>
      <c r="Q180" s="62">
        <v>106.7</v>
      </c>
      <c r="R180" s="62">
        <v>135.5</v>
      </c>
      <c r="S180" s="62">
        <v>146.9</v>
      </c>
      <c r="T180" s="62">
        <v>160.9</v>
      </c>
      <c r="U180" s="62">
        <v>171.2</v>
      </c>
      <c r="V180" s="62">
        <v>0</v>
      </c>
      <c r="W180" s="62">
        <v>181.9</v>
      </c>
      <c r="X180" s="62">
        <v>195.2</v>
      </c>
      <c r="Y180" s="62">
        <v>207.4</v>
      </c>
      <c r="Z180" s="62">
        <v>219.4</v>
      </c>
      <c r="AA180" s="62">
        <v>230.4</v>
      </c>
      <c r="AB180" s="62">
        <v>245.4</v>
      </c>
      <c r="AC180" s="56">
        <v>0</v>
      </c>
      <c r="AD180" s="63">
        <v>0</v>
      </c>
      <c r="AE180" s="63">
        <v>0</v>
      </c>
      <c r="AF180" s="63">
        <v>0</v>
      </c>
      <c r="AG180" s="63">
        <v>0</v>
      </c>
      <c r="AH180" s="63">
        <v>0</v>
      </c>
      <c r="AI180" s="63">
        <v>0</v>
      </c>
      <c r="AJ180" s="63">
        <v>0</v>
      </c>
      <c r="AK180" s="63">
        <v>0</v>
      </c>
      <c r="AL180" s="63">
        <v>0</v>
      </c>
      <c r="AM180" s="63">
        <v>0</v>
      </c>
      <c r="AN180" s="63">
        <v>0</v>
      </c>
      <c r="AO180" s="63">
        <v>0</v>
      </c>
      <c r="AP180" s="62">
        <f>Q180*AC180/1000000000</f>
        <v>0</v>
      </c>
      <c r="AQ180" s="62">
        <f>R180*AC180/1000000000</f>
        <v>0</v>
      </c>
      <c r="AR180" s="62">
        <f>S180*AC180/1000000000</f>
        <v>0</v>
      </c>
      <c r="AS180" s="62">
        <f>T180*AC180/1000000000</f>
        <v>0</v>
      </c>
      <c r="AT180" s="62">
        <f>U180*AC180/1000000000</f>
        <v>0</v>
      </c>
      <c r="AU180" s="62">
        <f>V180*AC180/1000000000</f>
        <v>0</v>
      </c>
      <c r="AV180" s="62">
        <f>W180*AC180/1000000000</f>
        <v>0</v>
      </c>
      <c r="AW180" s="62">
        <f>X180*AC180/1000000000</f>
        <v>0</v>
      </c>
      <c r="AX180" s="62">
        <f>Y180*AC180/1000000000</f>
        <v>0</v>
      </c>
      <c r="AY180" s="62">
        <f>Z180*AC180/1000000000</f>
        <v>0</v>
      </c>
      <c r="AZ180" s="62">
        <f>AA180*AC180/1000000000</f>
        <v>0</v>
      </c>
      <c r="BA180" s="62">
        <f>AB180*AC180/1000000000</f>
        <v>0</v>
      </c>
      <c r="BB180" s="56" t="str">
        <f>(AU180/AP180)^(1/5)*100</f>
        <v>0</v>
      </c>
      <c r="BC180" s="56" t="str">
        <f>(BA180/AU180)^(1/5)*100</f>
        <v>0</v>
      </c>
      <c r="BD180" s="62">
        <f>Q180*AC180*AD180/1000000000</f>
        <v>0</v>
      </c>
      <c r="BE180" s="62">
        <f>R180*AC180*AE180/1000000000</f>
        <v>0</v>
      </c>
      <c r="BF180" s="62">
        <f>S180*AC180*AF180/1000000000</f>
        <v>0</v>
      </c>
      <c r="BG180" s="62">
        <f>T180*AC180*AG180/1000000000</f>
        <v>0</v>
      </c>
      <c r="BH180" s="62">
        <f>U180*AC180*AH180/1000000000</f>
        <v>0</v>
      </c>
      <c r="BI180" s="62">
        <f>V180*AC180*AI180/1000000000</f>
        <v>0</v>
      </c>
      <c r="BJ180" s="62">
        <f>W180*AC180*AJ180/1000000000</f>
        <v>0</v>
      </c>
      <c r="BK180" s="62">
        <f>X180*AC180*AK180/1000000000</f>
        <v>0</v>
      </c>
      <c r="BL180" s="62">
        <f>Y180*AC180*AL180/1000000000</f>
        <v>0</v>
      </c>
      <c r="BM180" s="62">
        <f>Z180*AC180*AM180/1000000000</f>
        <v>0</v>
      </c>
      <c r="BN180" s="62">
        <f>AA180*AC180*AN180/1000000000</f>
        <v>0</v>
      </c>
      <c r="BO180" s="62">
        <f>AB180*AC180*AO180/1000000000</f>
        <v>0</v>
      </c>
      <c r="BP180" s="56" t="str">
        <f>(BI180/BD180)^(1/5)*100</f>
        <v>0</v>
      </c>
      <c r="BQ180" s="56" t="str">
        <f>(BO180/BI180)^(1/5)*100</f>
        <v>0</v>
      </c>
      <c r="BR180" s="56" t="str">
        <f>(J180/E180)^(1/5)*100</f>
        <v>0</v>
      </c>
      <c r="BS180" s="56" t="str">
        <f>(P180/J180)/(1/5)*100</f>
        <v>0</v>
      </c>
      <c r="BT180" s="56"/>
      <c r="BU180" s="56"/>
      <c r="BV180" s="56"/>
      <c r="BW180" s="56"/>
      <c r="BX180" s="62"/>
    </row>
    <row r="181" spans="1:80" s="46" customFormat="1">
      <c r="A181" s="60"/>
      <c r="B181" s="64" t="s">
        <v>319</v>
      </c>
      <c r="C181" s="61" t="s">
        <v>320</v>
      </c>
      <c r="D181" s="77" t="s">
        <v>13</v>
      </c>
      <c r="E181" s="62"/>
      <c r="F181" s="62"/>
      <c r="G181" s="62"/>
      <c r="H181" s="62"/>
      <c r="I181" s="56" t="str">
        <f>I177/I174*100</f>
        <v>0</v>
      </c>
      <c r="J181" s="56" t="str">
        <f>J177/J174*100</f>
        <v>0</v>
      </c>
      <c r="K181" s="56" t="str">
        <f>K177/K174*100</f>
        <v>0</v>
      </c>
      <c r="L181" s="56" t="str">
        <f>L177/L174*100</f>
        <v>0</v>
      </c>
      <c r="M181" s="62"/>
      <c r="N181" s="62"/>
      <c r="O181" s="62"/>
      <c r="P181" s="62"/>
      <c r="Q181" s="62">
        <v>93.2</v>
      </c>
      <c r="R181" s="62">
        <v>119.9</v>
      </c>
      <c r="S181" s="62">
        <v>124</v>
      </c>
      <c r="T181" s="62">
        <v>129.1</v>
      </c>
      <c r="U181" s="62">
        <v>134</v>
      </c>
      <c r="V181" s="62">
        <v>0</v>
      </c>
      <c r="W181" s="62">
        <v>161.1</v>
      </c>
      <c r="X181" s="62">
        <v>169.6</v>
      </c>
      <c r="Y181" s="62">
        <v>170.8</v>
      </c>
      <c r="Z181" s="62">
        <v>178.3</v>
      </c>
      <c r="AA181" s="62">
        <v>186.8</v>
      </c>
      <c r="AB181" s="62">
        <v>195.1</v>
      </c>
      <c r="AC181" s="56">
        <v>0</v>
      </c>
      <c r="AD181" s="63">
        <v>0</v>
      </c>
      <c r="AE181" s="63">
        <v>0</v>
      </c>
      <c r="AF181" s="63">
        <v>0</v>
      </c>
      <c r="AG181" s="63">
        <v>0</v>
      </c>
      <c r="AH181" s="63">
        <v>0</v>
      </c>
      <c r="AI181" s="63">
        <v>0</v>
      </c>
      <c r="AJ181" s="63">
        <v>0</v>
      </c>
      <c r="AK181" s="63">
        <v>0</v>
      </c>
      <c r="AL181" s="63">
        <v>0</v>
      </c>
      <c r="AM181" s="63">
        <v>0</v>
      </c>
      <c r="AN181" s="63">
        <v>0</v>
      </c>
      <c r="AO181" s="63">
        <v>0</v>
      </c>
      <c r="AP181" s="62">
        <f>Q181*AC181/1000000000</f>
        <v>0</v>
      </c>
      <c r="AQ181" s="62">
        <f>R181*AC181/1000000000</f>
        <v>0</v>
      </c>
      <c r="AR181" s="62">
        <f>S181*AC181/1000000000</f>
        <v>0</v>
      </c>
      <c r="AS181" s="62">
        <f>T181*AC181/1000000000</f>
        <v>0</v>
      </c>
      <c r="AT181" s="62">
        <f>U181*AC181/1000000000</f>
        <v>0</v>
      </c>
      <c r="AU181" s="62">
        <f>V181*AC181/1000000000</f>
        <v>0</v>
      </c>
      <c r="AV181" s="62">
        <f>W181*AC181/1000000000</f>
        <v>0</v>
      </c>
      <c r="AW181" s="62">
        <f>X181*AC181/1000000000</f>
        <v>0</v>
      </c>
      <c r="AX181" s="62">
        <f>Y181*AC181/1000000000</f>
        <v>0</v>
      </c>
      <c r="AY181" s="62">
        <f>Z181*AC181/1000000000</f>
        <v>0</v>
      </c>
      <c r="AZ181" s="62">
        <f>AA181*AC181/1000000000</f>
        <v>0</v>
      </c>
      <c r="BA181" s="62">
        <f>AB181*AC181/1000000000</f>
        <v>0</v>
      </c>
      <c r="BB181" s="56" t="str">
        <f>(AU181/AP181)^(1/5)*100</f>
        <v>0</v>
      </c>
      <c r="BC181" s="56" t="str">
        <f>(BA181/AU181)^(1/5)*100</f>
        <v>0</v>
      </c>
      <c r="BD181" s="62">
        <f>Q181*AC181*AD181/1000000000</f>
        <v>0</v>
      </c>
      <c r="BE181" s="62">
        <f>R181*AC181*AE181/1000000000</f>
        <v>0</v>
      </c>
      <c r="BF181" s="62">
        <f>S181*AC181*AF181/1000000000</f>
        <v>0</v>
      </c>
      <c r="BG181" s="62">
        <f>T181*AC181*AG181/1000000000</f>
        <v>0</v>
      </c>
      <c r="BH181" s="62">
        <f>U181*AC181*AH181/1000000000</f>
        <v>0</v>
      </c>
      <c r="BI181" s="62">
        <f>V181*AC181*AI181/1000000000</f>
        <v>0</v>
      </c>
      <c r="BJ181" s="62">
        <f>W181*AC181*AJ181/1000000000</f>
        <v>0</v>
      </c>
      <c r="BK181" s="62">
        <f>X181*AC181*AK181/1000000000</f>
        <v>0</v>
      </c>
      <c r="BL181" s="62">
        <f>Y181*AC181*AL181/1000000000</f>
        <v>0</v>
      </c>
      <c r="BM181" s="62">
        <f>Z181*AC181*AM181/1000000000</f>
        <v>0</v>
      </c>
      <c r="BN181" s="62">
        <f>AA181*AC181*AN181/1000000000</f>
        <v>0</v>
      </c>
      <c r="BO181" s="62">
        <f>AB181*AC181*AO181/1000000000</f>
        <v>0</v>
      </c>
      <c r="BP181" s="56" t="str">
        <f>(BI181/BD181)^(1/5)*100</f>
        <v>0</v>
      </c>
      <c r="BQ181" s="56" t="str">
        <f>(BO181/BI181)^(1/5)*100</f>
        <v>0</v>
      </c>
      <c r="BR181" s="56" t="str">
        <f>(J181/E181)^(1/5)*100</f>
        <v>0</v>
      </c>
      <c r="BS181" s="56" t="str">
        <f>(P181/J181)/(1/5)*100</f>
        <v>0</v>
      </c>
      <c r="BT181" s="56"/>
      <c r="BU181" s="56"/>
      <c r="BV181" s="56"/>
      <c r="BW181" s="56"/>
      <c r="BX181" s="62"/>
    </row>
    <row r="182" spans="1:80" s="46" customFormat="1">
      <c r="A182" s="60"/>
      <c r="B182" s="64" t="s">
        <v>321</v>
      </c>
      <c r="C182" s="61" t="s">
        <v>322</v>
      </c>
      <c r="D182" s="77" t="s">
        <v>13</v>
      </c>
      <c r="E182" s="62"/>
      <c r="F182" s="62"/>
      <c r="G182" s="62"/>
      <c r="H182" s="62"/>
      <c r="I182" s="56" t="str">
        <f>I178/I175*100</f>
        <v>0</v>
      </c>
      <c r="J182" s="56" t="str">
        <f>J178/J175*100</f>
        <v>0</v>
      </c>
      <c r="K182" s="56" t="str">
        <f>K178/K175*100</f>
        <v>0</v>
      </c>
      <c r="L182" s="56" t="str">
        <f>L178/L175*100</f>
        <v>0</v>
      </c>
      <c r="M182" s="62"/>
      <c r="N182" s="62"/>
      <c r="O182" s="62"/>
      <c r="P182" s="62"/>
      <c r="Q182" s="62">
        <v>13.4</v>
      </c>
      <c r="R182" s="62">
        <v>13.7</v>
      </c>
      <c r="S182" s="62">
        <v>13.8</v>
      </c>
      <c r="T182" s="62">
        <v>13.9</v>
      </c>
      <c r="U182" s="62">
        <v>14</v>
      </c>
      <c r="V182" s="62">
        <v>0</v>
      </c>
      <c r="W182" s="62">
        <v>15.1</v>
      </c>
      <c r="X182" s="62">
        <v>15.5</v>
      </c>
      <c r="Y182" s="62">
        <v>15.7</v>
      </c>
      <c r="Z182" s="62">
        <v>16</v>
      </c>
      <c r="AA182" s="62">
        <v>16.4</v>
      </c>
      <c r="AB182" s="62">
        <v>16.9</v>
      </c>
      <c r="AC182" s="56">
        <v>0</v>
      </c>
      <c r="AD182" s="63">
        <v>0</v>
      </c>
      <c r="AE182" s="63">
        <v>0</v>
      </c>
      <c r="AF182" s="63">
        <v>0</v>
      </c>
      <c r="AG182" s="63">
        <v>0</v>
      </c>
      <c r="AH182" s="63">
        <v>0</v>
      </c>
      <c r="AI182" s="63">
        <v>0</v>
      </c>
      <c r="AJ182" s="63">
        <v>0</v>
      </c>
      <c r="AK182" s="63">
        <v>0</v>
      </c>
      <c r="AL182" s="63">
        <v>0</v>
      </c>
      <c r="AM182" s="63">
        <v>0</v>
      </c>
      <c r="AN182" s="63">
        <v>0</v>
      </c>
      <c r="AO182" s="63">
        <v>0</v>
      </c>
      <c r="AP182" s="62">
        <f>Q182*AC182/1000000000</f>
        <v>0</v>
      </c>
      <c r="AQ182" s="62">
        <f>R182*AC182/1000000000</f>
        <v>0</v>
      </c>
      <c r="AR182" s="62">
        <f>S182*AC182/1000000000</f>
        <v>0</v>
      </c>
      <c r="AS182" s="62">
        <f>T182*AC182/1000000000</f>
        <v>0</v>
      </c>
      <c r="AT182" s="62">
        <f>U182*AC182/1000000000</f>
        <v>0</v>
      </c>
      <c r="AU182" s="62">
        <f>V182*AC182/1000000000</f>
        <v>0</v>
      </c>
      <c r="AV182" s="62">
        <f>W182*AC182/1000000000</f>
        <v>0</v>
      </c>
      <c r="AW182" s="62">
        <f>X182*AC182/1000000000</f>
        <v>0</v>
      </c>
      <c r="AX182" s="62">
        <f>Y182*AC182/1000000000</f>
        <v>0</v>
      </c>
      <c r="AY182" s="62">
        <f>Z182*AC182/1000000000</f>
        <v>0</v>
      </c>
      <c r="AZ182" s="62">
        <f>AA182*AC182/1000000000</f>
        <v>0</v>
      </c>
      <c r="BA182" s="62">
        <f>AB182*AC182/1000000000</f>
        <v>0</v>
      </c>
      <c r="BB182" s="56" t="str">
        <f>(AU182/AP182)^(1/5)*100</f>
        <v>0</v>
      </c>
      <c r="BC182" s="56" t="str">
        <f>(BA182/AU182)^(1/5)*100</f>
        <v>0</v>
      </c>
      <c r="BD182" s="62">
        <f>Q182*AC182*AD182/1000000000</f>
        <v>0</v>
      </c>
      <c r="BE182" s="62">
        <f>R182*AC182*AE182/1000000000</f>
        <v>0</v>
      </c>
      <c r="BF182" s="62">
        <f>S182*AC182*AF182/1000000000</f>
        <v>0</v>
      </c>
      <c r="BG182" s="62">
        <f>T182*AC182*AG182/1000000000</f>
        <v>0</v>
      </c>
      <c r="BH182" s="62">
        <f>U182*AC182*AH182/1000000000</f>
        <v>0</v>
      </c>
      <c r="BI182" s="62">
        <f>V182*AC182*AI182/1000000000</f>
        <v>0</v>
      </c>
      <c r="BJ182" s="62">
        <f>W182*AC182*AJ182/1000000000</f>
        <v>0</v>
      </c>
      <c r="BK182" s="62">
        <f>X182*AC182*AK182/1000000000</f>
        <v>0</v>
      </c>
      <c r="BL182" s="62">
        <f>Y182*AC182*AL182/1000000000</f>
        <v>0</v>
      </c>
      <c r="BM182" s="62">
        <f>Z182*AC182*AM182/1000000000</f>
        <v>0</v>
      </c>
      <c r="BN182" s="62">
        <f>AA182*AC182*AN182/1000000000</f>
        <v>0</v>
      </c>
      <c r="BO182" s="62">
        <f>AB182*AC182*AO182/1000000000</f>
        <v>0</v>
      </c>
      <c r="BP182" s="56" t="str">
        <f>(BI182/BD182)^(1/5)*100</f>
        <v>0</v>
      </c>
      <c r="BQ182" s="56" t="str">
        <f>(BO182/BI182)^(1/5)*100</f>
        <v>0</v>
      </c>
      <c r="BR182" s="56" t="str">
        <f>(J182/E182)^(1/5)*100</f>
        <v>0</v>
      </c>
      <c r="BS182" s="56" t="str">
        <f>(P182/J182)/(1/5)*100</f>
        <v>0</v>
      </c>
      <c r="BT182" s="56"/>
      <c r="BU182" s="56"/>
      <c r="BV182" s="56"/>
      <c r="BW182" s="56"/>
      <c r="BX182" s="62"/>
    </row>
    <row r="183" spans="1:80" s="46" customFormat="1">
      <c r="A183" s="60"/>
      <c r="B183" s="64" t="s">
        <v>323</v>
      </c>
      <c r="C183" s="61" t="s">
        <v>324</v>
      </c>
      <c r="D183" s="77" t="s">
        <v>13</v>
      </c>
      <c r="E183" s="62"/>
      <c r="F183" s="62"/>
      <c r="G183" s="62"/>
      <c r="H183" s="62"/>
      <c r="I183" s="56" t="str">
        <f>I179/I176*100</f>
        <v>0</v>
      </c>
      <c r="J183" s="56" t="str">
        <f>J179/J176*100</f>
        <v>0</v>
      </c>
      <c r="K183" s="56" t="str">
        <f>K179/K176*100</f>
        <v>0</v>
      </c>
      <c r="L183" s="56" t="str">
        <f>L179/L176*100</f>
        <v>0</v>
      </c>
      <c r="M183" s="62"/>
      <c r="N183" s="62"/>
      <c r="O183" s="62"/>
      <c r="P183" s="62"/>
      <c r="Q183" s="62">
        <v>23.9</v>
      </c>
      <c r="R183" s="62">
        <v>26.1</v>
      </c>
      <c r="S183" s="62">
        <v>28.5</v>
      </c>
      <c r="T183" s="62">
        <v>31.2</v>
      </c>
      <c r="U183" s="62">
        <v>35.6</v>
      </c>
      <c r="V183" s="62">
        <v>0</v>
      </c>
      <c r="W183" s="62">
        <v>41.3</v>
      </c>
      <c r="X183" s="62">
        <v>45.9</v>
      </c>
      <c r="Y183" s="62">
        <v>51.4</v>
      </c>
      <c r="Z183" s="62">
        <v>57.4</v>
      </c>
      <c r="AA183" s="62">
        <v>64</v>
      </c>
      <c r="AB183" s="62">
        <v>71.2</v>
      </c>
      <c r="AC183" s="56">
        <v>0</v>
      </c>
      <c r="AD183" s="63">
        <v>0</v>
      </c>
      <c r="AE183" s="63">
        <v>0</v>
      </c>
      <c r="AF183" s="63">
        <v>0</v>
      </c>
      <c r="AG183" s="63">
        <v>0</v>
      </c>
      <c r="AH183" s="63">
        <v>0</v>
      </c>
      <c r="AI183" s="63">
        <v>0</v>
      </c>
      <c r="AJ183" s="63">
        <v>0</v>
      </c>
      <c r="AK183" s="63">
        <v>0</v>
      </c>
      <c r="AL183" s="63">
        <v>0</v>
      </c>
      <c r="AM183" s="63">
        <v>0</v>
      </c>
      <c r="AN183" s="63">
        <v>0</v>
      </c>
      <c r="AO183" s="63">
        <v>0</v>
      </c>
      <c r="AP183" s="62">
        <f>Q183*AC183/1000000000</f>
        <v>0</v>
      </c>
      <c r="AQ183" s="62">
        <f>R183*AC183/1000000000</f>
        <v>0</v>
      </c>
      <c r="AR183" s="62">
        <f>S183*AC183/1000000000</f>
        <v>0</v>
      </c>
      <c r="AS183" s="62">
        <f>T183*AC183/1000000000</f>
        <v>0</v>
      </c>
      <c r="AT183" s="62">
        <f>U183*AC183/1000000000</f>
        <v>0</v>
      </c>
      <c r="AU183" s="62">
        <f>V183*AC183/1000000000</f>
        <v>0</v>
      </c>
      <c r="AV183" s="62">
        <f>W183*AC183/1000000000</f>
        <v>0</v>
      </c>
      <c r="AW183" s="62">
        <f>X183*AC183/1000000000</f>
        <v>0</v>
      </c>
      <c r="AX183" s="62">
        <f>Y183*AC183/1000000000</f>
        <v>0</v>
      </c>
      <c r="AY183" s="62">
        <f>Z183*AC183/1000000000</f>
        <v>0</v>
      </c>
      <c r="AZ183" s="62">
        <f>AA183*AC183/1000000000</f>
        <v>0</v>
      </c>
      <c r="BA183" s="62">
        <f>AB183*AC183/1000000000</f>
        <v>0</v>
      </c>
      <c r="BB183" s="56" t="str">
        <f>(AU183/AP183)^(1/5)*100</f>
        <v>0</v>
      </c>
      <c r="BC183" s="56" t="str">
        <f>(BA183/AU183)^(1/5)*100</f>
        <v>0</v>
      </c>
      <c r="BD183" s="62">
        <f>Q183*AC183*AD183/1000000000</f>
        <v>0</v>
      </c>
      <c r="BE183" s="62">
        <f>R183*AC183*AE183/1000000000</f>
        <v>0</v>
      </c>
      <c r="BF183" s="62">
        <f>S183*AC183*AF183/1000000000</f>
        <v>0</v>
      </c>
      <c r="BG183" s="62">
        <f>T183*AC183*AG183/1000000000</f>
        <v>0</v>
      </c>
      <c r="BH183" s="62">
        <f>U183*AC183*AH183/1000000000</f>
        <v>0</v>
      </c>
      <c r="BI183" s="62">
        <f>V183*AC183*AI183/1000000000</f>
        <v>0</v>
      </c>
      <c r="BJ183" s="62">
        <f>W183*AC183*AJ183/1000000000</f>
        <v>0</v>
      </c>
      <c r="BK183" s="62">
        <f>X183*AC183*AK183/1000000000</f>
        <v>0</v>
      </c>
      <c r="BL183" s="62">
        <f>Y183*AC183*AL183/1000000000</f>
        <v>0</v>
      </c>
      <c r="BM183" s="62">
        <f>Z183*AC183*AM183/1000000000</f>
        <v>0</v>
      </c>
      <c r="BN183" s="62">
        <f>AA183*AC183*AN183/1000000000</f>
        <v>0</v>
      </c>
      <c r="BO183" s="62">
        <f>AB183*AC183*AO183/1000000000</f>
        <v>0</v>
      </c>
      <c r="BP183" s="56" t="str">
        <f>(BI183/BD183)^(1/5)*100</f>
        <v>0</v>
      </c>
      <c r="BQ183" s="56" t="str">
        <f>(BO183/BI183)^(1/5)*100</f>
        <v>0</v>
      </c>
      <c r="BR183" s="56" t="str">
        <f>(J183/E183)^(1/5)*100</f>
        <v>0</v>
      </c>
      <c r="BS183" s="56" t="str">
        <f>(P183/J183)/(1/5)*100</f>
        <v>0</v>
      </c>
      <c r="BT183" s="56"/>
      <c r="BU183" s="56"/>
      <c r="BV183" s="56"/>
      <c r="BW183" s="56"/>
      <c r="BX183" s="62"/>
    </row>
    <row r="184" spans="1:80" s="46" customFormat="1">
      <c r="A184" s="60"/>
      <c r="B184" s="64" t="s">
        <v>325</v>
      </c>
      <c r="C184" s="61" t="s">
        <v>326</v>
      </c>
      <c r="D184" s="77" t="s">
        <v>13</v>
      </c>
      <c r="E184" s="62"/>
      <c r="F184" s="62"/>
      <c r="G184" s="62"/>
      <c r="H184" s="62"/>
      <c r="I184" s="56" t="str">
        <f>I180/I177*100</f>
        <v>0</v>
      </c>
      <c r="J184" s="56" t="str">
        <f>J180/J177*100</f>
        <v>0</v>
      </c>
      <c r="K184" s="56" t="str">
        <f>K180/K177*100</f>
        <v>0</v>
      </c>
      <c r="L184" s="56" t="str">
        <f>L180/L177*100</f>
        <v>0</v>
      </c>
      <c r="M184" s="62"/>
      <c r="N184" s="62"/>
      <c r="O184" s="62"/>
      <c r="P184" s="62"/>
      <c r="Q184" s="62">
        <v>0.8</v>
      </c>
      <c r="R184" s="62">
        <v>0.9</v>
      </c>
      <c r="S184" s="62">
        <v>0.9</v>
      </c>
      <c r="T184" s="62">
        <v>1</v>
      </c>
      <c r="U184" s="62">
        <v>1</v>
      </c>
      <c r="V184" s="62">
        <v>0</v>
      </c>
      <c r="W184" s="62">
        <v>1.1</v>
      </c>
      <c r="X184" s="62">
        <v>1.3</v>
      </c>
      <c r="Y184" s="62">
        <v>1.3</v>
      </c>
      <c r="Z184" s="62">
        <v>1.4</v>
      </c>
      <c r="AA184" s="62">
        <v>1.6</v>
      </c>
      <c r="AB184" s="62">
        <v>1.7</v>
      </c>
      <c r="AC184" s="56">
        <v>0</v>
      </c>
      <c r="AD184" s="63">
        <v>0</v>
      </c>
      <c r="AE184" s="63">
        <v>0</v>
      </c>
      <c r="AF184" s="63">
        <v>0</v>
      </c>
      <c r="AG184" s="63">
        <v>0</v>
      </c>
      <c r="AH184" s="63">
        <v>0</v>
      </c>
      <c r="AI184" s="63">
        <v>0</v>
      </c>
      <c r="AJ184" s="63">
        <v>0</v>
      </c>
      <c r="AK184" s="63">
        <v>0</v>
      </c>
      <c r="AL184" s="63">
        <v>0</v>
      </c>
      <c r="AM184" s="63">
        <v>0</v>
      </c>
      <c r="AN184" s="63">
        <v>0</v>
      </c>
      <c r="AO184" s="63">
        <v>0</v>
      </c>
      <c r="AP184" s="62">
        <f>Q184*AC184/1000000000</f>
        <v>0</v>
      </c>
      <c r="AQ184" s="62">
        <f>R184*AC184/1000000000</f>
        <v>0</v>
      </c>
      <c r="AR184" s="62">
        <f>S184*AC184/1000000000</f>
        <v>0</v>
      </c>
      <c r="AS184" s="62">
        <f>T184*AC184/1000000000</f>
        <v>0</v>
      </c>
      <c r="AT184" s="62">
        <f>U184*AC184/1000000000</f>
        <v>0</v>
      </c>
      <c r="AU184" s="62">
        <f>V184*AC184/1000000000</f>
        <v>0</v>
      </c>
      <c r="AV184" s="62">
        <f>W184*AC184/1000000000</f>
        <v>0</v>
      </c>
      <c r="AW184" s="62">
        <f>X184*AC184/1000000000</f>
        <v>0</v>
      </c>
      <c r="AX184" s="62">
        <f>Y184*AC184/1000000000</f>
        <v>0</v>
      </c>
      <c r="AY184" s="62">
        <f>Z184*AC184/1000000000</f>
        <v>0</v>
      </c>
      <c r="AZ184" s="62">
        <f>AA184*AC184/1000000000</f>
        <v>0</v>
      </c>
      <c r="BA184" s="62">
        <f>AB184*AC184/1000000000</f>
        <v>0</v>
      </c>
      <c r="BB184" s="56" t="str">
        <f>(AU184/AP184)^(1/5)*100</f>
        <v>0</v>
      </c>
      <c r="BC184" s="56" t="str">
        <f>(BA184/AU184)^(1/5)*100</f>
        <v>0</v>
      </c>
      <c r="BD184" s="62">
        <f>Q184*AC184*AD184/1000000000</f>
        <v>0</v>
      </c>
      <c r="BE184" s="62">
        <f>R184*AC184*AE184/1000000000</f>
        <v>0</v>
      </c>
      <c r="BF184" s="62">
        <f>S184*AC184*AF184/1000000000</f>
        <v>0</v>
      </c>
      <c r="BG184" s="62">
        <f>T184*AC184*AG184/1000000000</f>
        <v>0</v>
      </c>
      <c r="BH184" s="62">
        <f>U184*AC184*AH184/1000000000</f>
        <v>0</v>
      </c>
      <c r="BI184" s="62">
        <f>V184*AC184*AI184/1000000000</f>
        <v>0</v>
      </c>
      <c r="BJ184" s="62">
        <f>W184*AC184*AJ184/1000000000</f>
        <v>0</v>
      </c>
      <c r="BK184" s="62">
        <f>X184*AC184*AK184/1000000000</f>
        <v>0</v>
      </c>
      <c r="BL184" s="62">
        <f>Y184*AC184*AL184/1000000000</f>
        <v>0</v>
      </c>
      <c r="BM184" s="62">
        <f>Z184*AC184*AM184/1000000000</f>
        <v>0</v>
      </c>
      <c r="BN184" s="62">
        <f>AA184*AC184*AN184/1000000000</f>
        <v>0</v>
      </c>
      <c r="BO184" s="62">
        <f>AB184*AC184*AO184/1000000000</f>
        <v>0</v>
      </c>
      <c r="BP184" s="56" t="str">
        <f>(BI184/BD184)^(1/5)*100</f>
        <v>0</v>
      </c>
      <c r="BQ184" s="56" t="str">
        <f>(BO184/BI184)^(1/5)*100</f>
        <v>0</v>
      </c>
      <c r="BR184" s="56" t="str">
        <f>(J184/E184)^(1/5)*100</f>
        <v>0</v>
      </c>
      <c r="BS184" s="56" t="str">
        <f>(P184/J184)/(1/5)*100</f>
        <v>0</v>
      </c>
      <c r="BT184" s="56"/>
      <c r="BU184" s="56"/>
      <c r="BV184" s="56"/>
      <c r="BW184" s="56"/>
      <c r="BX184" s="62"/>
    </row>
    <row r="185" spans="1:80" s="46" customFormat="1">
      <c r="A185" s="60"/>
      <c r="B185" s="64" t="s">
        <v>327</v>
      </c>
      <c r="C185" s="61" t="s">
        <v>328</v>
      </c>
      <c r="D185" s="77" t="s">
        <v>13</v>
      </c>
      <c r="E185" s="62"/>
      <c r="F185" s="62"/>
      <c r="G185" s="62"/>
      <c r="H185" s="62"/>
      <c r="I185" s="56" t="str">
        <f>I181/I178*100</f>
        <v>0</v>
      </c>
      <c r="J185" s="56" t="str">
        <f>J181/J178*100</f>
        <v>0</v>
      </c>
      <c r="K185" s="56" t="str">
        <f>K181/K178*100</f>
        <v>0</v>
      </c>
      <c r="L185" s="56" t="str">
        <f>L181/L178*100</f>
        <v>0</v>
      </c>
      <c r="M185" s="62"/>
      <c r="N185" s="62"/>
      <c r="O185" s="62"/>
      <c r="P185" s="62"/>
      <c r="Q185" s="62">
        <v>17.9</v>
      </c>
      <c r="R185" s="62">
        <v>21.3</v>
      </c>
      <c r="S185" s="62">
        <v>25.5</v>
      </c>
      <c r="T185" s="62">
        <v>30.6</v>
      </c>
      <c r="U185" s="62">
        <v>38.9</v>
      </c>
      <c r="V185" s="62">
        <v>0</v>
      </c>
      <c r="W185" s="62">
        <v>50.5</v>
      </c>
      <c r="X185" s="62">
        <v>62.3</v>
      </c>
      <c r="Y185" s="62">
        <v>76.2</v>
      </c>
      <c r="Z185" s="62">
        <v>93.9</v>
      </c>
      <c r="AA185" s="62">
        <v>115.4</v>
      </c>
      <c r="AB185" s="62">
        <v>141.9</v>
      </c>
      <c r="AC185" s="56">
        <v>0</v>
      </c>
      <c r="AD185" s="63">
        <v>0</v>
      </c>
      <c r="AE185" s="63">
        <v>0</v>
      </c>
      <c r="AF185" s="63">
        <v>0</v>
      </c>
      <c r="AG185" s="63">
        <v>0</v>
      </c>
      <c r="AH185" s="63">
        <v>0</v>
      </c>
      <c r="AI185" s="63">
        <v>0</v>
      </c>
      <c r="AJ185" s="63">
        <v>0</v>
      </c>
      <c r="AK185" s="63">
        <v>0</v>
      </c>
      <c r="AL185" s="63">
        <v>0</v>
      </c>
      <c r="AM185" s="63">
        <v>0</v>
      </c>
      <c r="AN185" s="63">
        <v>0</v>
      </c>
      <c r="AO185" s="63">
        <v>0</v>
      </c>
      <c r="AP185" s="62">
        <f>Q185*AC185/1000000000</f>
        <v>0</v>
      </c>
      <c r="AQ185" s="62">
        <f>R185*AC185/1000000000</f>
        <v>0</v>
      </c>
      <c r="AR185" s="62">
        <f>S185*AC185/1000000000</f>
        <v>0</v>
      </c>
      <c r="AS185" s="62">
        <f>T185*AC185/1000000000</f>
        <v>0</v>
      </c>
      <c r="AT185" s="62">
        <f>U185*AC185/1000000000</f>
        <v>0</v>
      </c>
      <c r="AU185" s="62">
        <f>V185*AC185/1000000000</f>
        <v>0</v>
      </c>
      <c r="AV185" s="62">
        <f>W185*AC185/1000000000</f>
        <v>0</v>
      </c>
      <c r="AW185" s="62">
        <f>X185*AC185/1000000000</f>
        <v>0</v>
      </c>
      <c r="AX185" s="62">
        <f>Y185*AC185/1000000000</f>
        <v>0</v>
      </c>
      <c r="AY185" s="62">
        <f>Z185*AC185/1000000000</f>
        <v>0</v>
      </c>
      <c r="AZ185" s="62">
        <f>AA185*AC185/1000000000</f>
        <v>0</v>
      </c>
      <c r="BA185" s="62">
        <f>AB185*AC185/1000000000</f>
        <v>0</v>
      </c>
      <c r="BB185" s="56" t="str">
        <f>(AU185/AP185)^(1/5)*100</f>
        <v>0</v>
      </c>
      <c r="BC185" s="56" t="str">
        <f>(BA185/AU185)^(1/5)*100</f>
        <v>0</v>
      </c>
      <c r="BD185" s="62">
        <f>Q185*AC185*AD185/1000000000</f>
        <v>0</v>
      </c>
      <c r="BE185" s="62">
        <f>R185*AC185*AE185/1000000000</f>
        <v>0</v>
      </c>
      <c r="BF185" s="62">
        <f>S185*AC185*AF185/1000000000</f>
        <v>0</v>
      </c>
      <c r="BG185" s="62">
        <f>T185*AC185*AG185/1000000000</f>
        <v>0</v>
      </c>
      <c r="BH185" s="62">
        <f>U185*AC185*AH185/1000000000</f>
        <v>0</v>
      </c>
      <c r="BI185" s="62">
        <f>V185*AC185*AI185/1000000000</f>
        <v>0</v>
      </c>
      <c r="BJ185" s="62">
        <f>W185*AC185*AJ185/1000000000</f>
        <v>0</v>
      </c>
      <c r="BK185" s="62">
        <f>X185*AC185*AK185/1000000000</f>
        <v>0</v>
      </c>
      <c r="BL185" s="62">
        <f>Y185*AC185*AL185/1000000000</f>
        <v>0</v>
      </c>
      <c r="BM185" s="62">
        <f>Z185*AC185*AM185/1000000000</f>
        <v>0</v>
      </c>
      <c r="BN185" s="62">
        <f>AA185*AC185*AN185/1000000000</f>
        <v>0</v>
      </c>
      <c r="BO185" s="62">
        <f>AB185*AC185*AO185/1000000000</f>
        <v>0</v>
      </c>
      <c r="BP185" s="56" t="str">
        <f>(BI185/BD185)^(1/5)*100</f>
        <v>0</v>
      </c>
      <c r="BQ185" s="56" t="str">
        <f>(BO185/BI185)^(1/5)*100</f>
        <v>0</v>
      </c>
      <c r="BR185" s="56" t="str">
        <f>(J185/E185)^(1/5)*100</f>
        <v>0</v>
      </c>
      <c r="BS185" s="56" t="str">
        <f>(P185/J185)/(1/5)*100</f>
        <v>0</v>
      </c>
      <c r="BT185" s="56"/>
      <c r="BU185" s="56"/>
      <c r="BV185" s="56"/>
      <c r="BW185" s="56"/>
      <c r="BX185" s="62"/>
    </row>
    <row r="186" spans="1:80" s="46" customFormat="1">
      <c r="A186" s="60"/>
      <c r="B186" s="64" t="s">
        <v>329</v>
      </c>
      <c r="C186" s="61" t="s">
        <v>330</v>
      </c>
      <c r="D186" s="77" t="s">
        <v>13</v>
      </c>
      <c r="E186" s="62"/>
      <c r="F186" s="62"/>
      <c r="G186" s="62"/>
      <c r="H186" s="62"/>
      <c r="I186" s="56" t="str">
        <f>I182/I179*100</f>
        <v>0</v>
      </c>
      <c r="J186" s="56" t="str">
        <f>J182/J179*100</f>
        <v>0</v>
      </c>
      <c r="K186" s="56" t="str">
        <f>K182/K179*100</f>
        <v>0</v>
      </c>
      <c r="L186" s="56" t="str">
        <f>L182/L179*100</f>
        <v>0</v>
      </c>
      <c r="M186" s="62"/>
      <c r="N186" s="62"/>
      <c r="O186" s="62"/>
      <c r="P186" s="62"/>
      <c r="Q186" s="62">
        <v>1.7</v>
      </c>
      <c r="R186" s="62">
        <v>1.8</v>
      </c>
      <c r="S186" s="62">
        <v>1.9</v>
      </c>
      <c r="T186" s="62">
        <v>2</v>
      </c>
      <c r="U186" s="62">
        <v>2.2</v>
      </c>
      <c r="V186" s="62">
        <v>0</v>
      </c>
      <c r="W186" s="62">
        <v>2.4</v>
      </c>
      <c r="X186" s="62">
        <v>2.6</v>
      </c>
      <c r="Y186" s="62">
        <v>2.8</v>
      </c>
      <c r="Z186" s="62">
        <v>3</v>
      </c>
      <c r="AA186" s="62">
        <v>3.2</v>
      </c>
      <c r="AB186" s="62">
        <v>3.5</v>
      </c>
      <c r="AC186" s="56">
        <v>0</v>
      </c>
      <c r="AD186" s="63">
        <v>0</v>
      </c>
      <c r="AE186" s="63">
        <v>0</v>
      </c>
      <c r="AF186" s="63">
        <v>0</v>
      </c>
      <c r="AG186" s="63">
        <v>0</v>
      </c>
      <c r="AH186" s="63">
        <v>0</v>
      </c>
      <c r="AI186" s="63">
        <v>0</v>
      </c>
      <c r="AJ186" s="63">
        <v>0</v>
      </c>
      <c r="AK186" s="63">
        <v>0</v>
      </c>
      <c r="AL186" s="63">
        <v>0</v>
      </c>
      <c r="AM186" s="63">
        <v>0</v>
      </c>
      <c r="AN186" s="63">
        <v>0</v>
      </c>
      <c r="AO186" s="63">
        <v>0</v>
      </c>
      <c r="AP186" s="62">
        <f>Q186*AC186/1000000000</f>
        <v>0</v>
      </c>
      <c r="AQ186" s="62">
        <f>R186*AC186/1000000000</f>
        <v>0</v>
      </c>
      <c r="AR186" s="62">
        <f>S186*AC186/1000000000</f>
        <v>0</v>
      </c>
      <c r="AS186" s="62">
        <f>T186*AC186/1000000000</f>
        <v>0</v>
      </c>
      <c r="AT186" s="62">
        <f>U186*AC186/1000000000</f>
        <v>0</v>
      </c>
      <c r="AU186" s="62">
        <f>V186*AC186/1000000000</f>
        <v>0</v>
      </c>
      <c r="AV186" s="62">
        <f>W186*AC186/1000000000</f>
        <v>0</v>
      </c>
      <c r="AW186" s="62">
        <f>X186*AC186/1000000000</f>
        <v>0</v>
      </c>
      <c r="AX186" s="62">
        <f>Y186*AC186/1000000000</f>
        <v>0</v>
      </c>
      <c r="AY186" s="62">
        <f>Z186*AC186/1000000000</f>
        <v>0</v>
      </c>
      <c r="AZ186" s="62">
        <f>AA186*AC186/1000000000</f>
        <v>0</v>
      </c>
      <c r="BA186" s="62">
        <f>AB186*AC186/1000000000</f>
        <v>0</v>
      </c>
      <c r="BB186" s="56" t="str">
        <f>(AU186/AP186)^(1/5)*100</f>
        <v>0</v>
      </c>
      <c r="BC186" s="56" t="str">
        <f>(BA186/AU186)^(1/5)*100</f>
        <v>0</v>
      </c>
      <c r="BD186" s="62">
        <f>Q186*AC186*AD186/1000000000</f>
        <v>0</v>
      </c>
      <c r="BE186" s="62">
        <f>R186*AC186*AE186/1000000000</f>
        <v>0</v>
      </c>
      <c r="BF186" s="62">
        <f>S186*AC186*AF186/1000000000</f>
        <v>0</v>
      </c>
      <c r="BG186" s="62">
        <f>T186*AC186*AG186/1000000000</f>
        <v>0</v>
      </c>
      <c r="BH186" s="62">
        <f>U186*AC186*AH186/1000000000</f>
        <v>0</v>
      </c>
      <c r="BI186" s="62">
        <f>V186*AC186*AI186/1000000000</f>
        <v>0</v>
      </c>
      <c r="BJ186" s="62">
        <f>W186*AC186*AJ186/1000000000</f>
        <v>0</v>
      </c>
      <c r="BK186" s="62">
        <f>X186*AC186*AK186/1000000000</f>
        <v>0</v>
      </c>
      <c r="BL186" s="62">
        <f>Y186*AC186*AL186/1000000000</f>
        <v>0</v>
      </c>
      <c r="BM186" s="62">
        <f>Z186*AC186*AM186/1000000000</f>
        <v>0</v>
      </c>
      <c r="BN186" s="62">
        <f>AA186*AC186*AN186/1000000000</f>
        <v>0</v>
      </c>
      <c r="BO186" s="62">
        <f>AB186*AC186*AO186/1000000000</f>
        <v>0</v>
      </c>
      <c r="BP186" s="56" t="str">
        <f>(BI186/BD186)^(1/5)*100</f>
        <v>0</v>
      </c>
      <c r="BQ186" s="56" t="str">
        <f>(BO186/BI186)^(1/5)*100</f>
        <v>0</v>
      </c>
      <c r="BR186" s="56" t="str">
        <f>(J186/E186)^(1/5)*100</f>
        <v>0</v>
      </c>
      <c r="BS186" s="56" t="str">
        <f>(P186/J186)/(1/5)*100</f>
        <v>0</v>
      </c>
      <c r="BT186" s="56"/>
      <c r="BU186" s="56"/>
      <c r="BV186" s="56"/>
      <c r="BW186" s="56"/>
      <c r="BX186" s="62"/>
    </row>
    <row r="187" spans="1:80" s="46" customFormat="1">
      <c r="A187" s="60"/>
      <c r="B187" s="64" t="s">
        <v>331</v>
      </c>
      <c r="C187" s="61" t="s">
        <v>332</v>
      </c>
      <c r="D187" s="77" t="s">
        <v>13</v>
      </c>
      <c r="E187" s="62"/>
      <c r="F187" s="62"/>
      <c r="G187" s="62"/>
      <c r="H187" s="62"/>
      <c r="I187" s="56" t="str">
        <f>I183/I180*100</f>
        <v>0</v>
      </c>
      <c r="J187" s="56" t="str">
        <f>J183/J180*100</f>
        <v>0</v>
      </c>
      <c r="K187" s="56" t="str">
        <f>K183/K180*100</f>
        <v>0</v>
      </c>
      <c r="L187" s="56" t="str">
        <f>L183/L180*100</f>
        <v>0</v>
      </c>
      <c r="M187" s="62"/>
      <c r="N187" s="62"/>
      <c r="O187" s="62"/>
      <c r="P187" s="62"/>
      <c r="Q187" s="62">
        <v>36.7</v>
      </c>
      <c r="R187" s="62">
        <v>52.8</v>
      </c>
      <c r="S187" s="62">
        <v>70.4</v>
      </c>
      <c r="T187" s="62">
        <v>76</v>
      </c>
      <c r="U187" s="62">
        <v>82.8</v>
      </c>
      <c r="V187" s="62">
        <v>0</v>
      </c>
      <c r="W187" s="62">
        <v>90.6</v>
      </c>
      <c r="X187" s="62">
        <v>102.3</v>
      </c>
      <c r="Y187" s="62">
        <v>115.4</v>
      </c>
      <c r="Z187" s="62">
        <v>130.7</v>
      </c>
      <c r="AA187" s="62">
        <v>147</v>
      </c>
      <c r="AB187" s="62">
        <v>165.9</v>
      </c>
      <c r="AC187" s="56">
        <v>0</v>
      </c>
      <c r="AD187" s="63">
        <v>0</v>
      </c>
      <c r="AE187" s="63">
        <v>0</v>
      </c>
      <c r="AF187" s="63">
        <v>0</v>
      </c>
      <c r="AG187" s="63">
        <v>0</v>
      </c>
      <c r="AH187" s="63">
        <v>0</v>
      </c>
      <c r="AI187" s="63">
        <v>0</v>
      </c>
      <c r="AJ187" s="63">
        <v>0</v>
      </c>
      <c r="AK187" s="63">
        <v>0</v>
      </c>
      <c r="AL187" s="63">
        <v>0</v>
      </c>
      <c r="AM187" s="63">
        <v>0</v>
      </c>
      <c r="AN187" s="63">
        <v>0</v>
      </c>
      <c r="AO187" s="63">
        <v>0</v>
      </c>
      <c r="AP187" s="62">
        <f>Q187*AC187/1000000000</f>
        <v>0</v>
      </c>
      <c r="AQ187" s="62">
        <f>R187*AC187/1000000000</f>
        <v>0</v>
      </c>
      <c r="AR187" s="62">
        <f>S187*AC187/1000000000</f>
        <v>0</v>
      </c>
      <c r="AS187" s="62">
        <f>T187*AC187/1000000000</f>
        <v>0</v>
      </c>
      <c r="AT187" s="62">
        <f>U187*AC187/1000000000</f>
        <v>0</v>
      </c>
      <c r="AU187" s="62">
        <f>V187*AC187/1000000000</f>
        <v>0</v>
      </c>
      <c r="AV187" s="62">
        <f>W187*AC187/1000000000</f>
        <v>0</v>
      </c>
      <c r="AW187" s="62">
        <f>X187*AC187/1000000000</f>
        <v>0</v>
      </c>
      <c r="AX187" s="62">
        <f>Y187*AC187/1000000000</f>
        <v>0</v>
      </c>
      <c r="AY187" s="62">
        <f>Z187*AC187/1000000000</f>
        <v>0</v>
      </c>
      <c r="AZ187" s="62">
        <f>AA187*AC187/1000000000</f>
        <v>0</v>
      </c>
      <c r="BA187" s="62">
        <f>AB187*AC187/1000000000</f>
        <v>0</v>
      </c>
      <c r="BB187" s="56" t="str">
        <f>(AU187/AP187)^(1/5)*100</f>
        <v>0</v>
      </c>
      <c r="BC187" s="56" t="str">
        <f>(BA187/AU187)^(1/5)*100</f>
        <v>0</v>
      </c>
      <c r="BD187" s="62">
        <f>Q187*AC187*AD187/1000000000</f>
        <v>0</v>
      </c>
      <c r="BE187" s="62">
        <f>R187*AC187*AE187/1000000000</f>
        <v>0</v>
      </c>
      <c r="BF187" s="62">
        <f>S187*AC187*AF187/1000000000</f>
        <v>0</v>
      </c>
      <c r="BG187" s="62">
        <f>T187*AC187*AG187/1000000000</f>
        <v>0</v>
      </c>
      <c r="BH187" s="62">
        <f>U187*AC187*AH187/1000000000</f>
        <v>0</v>
      </c>
      <c r="BI187" s="62">
        <f>V187*AC187*AI187/1000000000</f>
        <v>0</v>
      </c>
      <c r="BJ187" s="62">
        <f>W187*AC187*AJ187/1000000000</f>
        <v>0</v>
      </c>
      <c r="BK187" s="62">
        <f>X187*AC187*AK187/1000000000</f>
        <v>0</v>
      </c>
      <c r="BL187" s="62">
        <f>Y187*AC187*AL187/1000000000</f>
        <v>0</v>
      </c>
      <c r="BM187" s="62">
        <f>Z187*AC187*AM187/1000000000</f>
        <v>0</v>
      </c>
      <c r="BN187" s="62">
        <f>AA187*AC187*AN187/1000000000</f>
        <v>0</v>
      </c>
      <c r="BO187" s="62">
        <f>AB187*AC187*AO187/1000000000</f>
        <v>0</v>
      </c>
      <c r="BP187" s="56" t="str">
        <f>(BI187/BD187)^(1/5)*100</f>
        <v>0</v>
      </c>
      <c r="BQ187" s="56" t="str">
        <f>(BO187/BI187)^(1/5)*100</f>
        <v>0</v>
      </c>
      <c r="BR187" s="56" t="str">
        <f>(J187/E187)^(1/5)*100</f>
        <v>0</v>
      </c>
      <c r="BS187" s="56" t="str">
        <f>(P187/J187)/(1/5)*100</f>
        <v>0</v>
      </c>
      <c r="BT187" s="56"/>
      <c r="BU187" s="56"/>
      <c r="BV187" s="56"/>
      <c r="BW187" s="56"/>
      <c r="BX187" s="62"/>
    </row>
    <row r="188" spans="1:80" s="46" customFormat="1">
      <c r="A188" s="60"/>
      <c r="B188" s="64" t="s">
        <v>333</v>
      </c>
      <c r="C188" s="61" t="s">
        <v>334</v>
      </c>
      <c r="D188" s="77" t="s">
        <v>13</v>
      </c>
      <c r="E188" s="62"/>
      <c r="F188" s="62"/>
      <c r="G188" s="62"/>
      <c r="H188" s="62"/>
      <c r="I188" s="56" t="str">
        <f>I184/I181*100</f>
        <v>0</v>
      </c>
      <c r="J188" s="56" t="str">
        <f>J184/J181*100</f>
        <v>0</v>
      </c>
      <c r="K188" s="56" t="str">
        <f>K184/K181*100</f>
        <v>0</v>
      </c>
      <c r="L188" s="56" t="str">
        <f>L184/L181*100</f>
        <v>0</v>
      </c>
      <c r="M188" s="62"/>
      <c r="N188" s="62"/>
      <c r="O188" s="62"/>
      <c r="P188" s="62"/>
      <c r="Q188" s="62">
        <v>9.1</v>
      </c>
      <c r="R188" s="62">
        <v>9.9</v>
      </c>
      <c r="S188" s="62">
        <v>2.3</v>
      </c>
      <c r="T188" s="62">
        <v>2.5</v>
      </c>
      <c r="U188" s="62">
        <v>2.7</v>
      </c>
      <c r="V188" s="62">
        <v>0</v>
      </c>
      <c r="W188" s="62">
        <v>3</v>
      </c>
      <c r="X188" s="62">
        <v>3.5</v>
      </c>
      <c r="Y188" s="62">
        <v>3.9</v>
      </c>
      <c r="Z188" s="62">
        <v>4.5</v>
      </c>
      <c r="AA188" s="62">
        <v>5</v>
      </c>
      <c r="AB188" s="62">
        <v>5.4</v>
      </c>
      <c r="AC188" s="56">
        <v>0</v>
      </c>
      <c r="AD188" s="63">
        <v>0</v>
      </c>
      <c r="AE188" s="63">
        <v>0</v>
      </c>
      <c r="AF188" s="63">
        <v>0</v>
      </c>
      <c r="AG188" s="63">
        <v>0</v>
      </c>
      <c r="AH188" s="63">
        <v>0</v>
      </c>
      <c r="AI188" s="63">
        <v>0</v>
      </c>
      <c r="AJ188" s="63">
        <v>0</v>
      </c>
      <c r="AK188" s="63">
        <v>0</v>
      </c>
      <c r="AL188" s="63">
        <v>0</v>
      </c>
      <c r="AM188" s="63">
        <v>0</v>
      </c>
      <c r="AN188" s="63">
        <v>0</v>
      </c>
      <c r="AO188" s="63">
        <v>0</v>
      </c>
      <c r="AP188" s="62">
        <f>Q188*AC188/1000000000</f>
        <v>0</v>
      </c>
      <c r="AQ188" s="62">
        <f>R188*AC188/1000000000</f>
        <v>0</v>
      </c>
      <c r="AR188" s="62">
        <f>S188*AC188/1000000000</f>
        <v>0</v>
      </c>
      <c r="AS188" s="62">
        <f>T188*AC188/1000000000</f>
        <v>0</v>
      </c>
      <c r="AT188" s="62">
        <f>U188*AC188/1000000000</f>
        <v>0</v>
      </c>
      <c r="AU188" s="62">
        <f>V188*AC188/1000000000</f>
        <v>0</v>
      </c>
      <c r="AV188" s="62">
        <f>W188*AC188/1000000000</f>
        <v>0</v>
      </c>
      <c r="AW188" s="62">
        <f>X188*AC188/1000000000</f>
        <v>0</v>
      </c>
      <c r="AX188" s="62">
        <f>Y188*AC188/1000000000</f>
        <v>0</v>
      </c>
      <c r="AY188" s="62">
        <f>Z188*AC188/1000000000</f>
        <v>0</v>
      </c>
      <c r="AZ188" s="62">
        <f>AA188*AC188/1000000000</f>
        <v>0</v>
      </c>
      <c r="BA188" s="62">
        <f>AB188*AC188/1000000000</f>
        <v>0</v>
      </c>
      <c r="BB188" s="56" t="str">
        <f>(AU188/AP188)^(1/5)*100</f>
        <v>0</v>
      </c>
      <c r="BC188" s="56" t="str">
        <f>(BA188/AU188)^(1/5)*100</f>
        <v>0</v>
      </c>
      <c r="BD188" s="62">
        <f>Q188*AC188*AD188/1000000000</f>
        <v>0</v>
      </c>
      <c r="BE188" s="62">
        <f>R188*AC188*AE188/1000000000</f>
        <v>0</v>
      </c>
      <c r="BF188" s="62">
        <f>S188*AC188*AF188/1000000000</f>
        <v>0</v>
      </c>
      <c r="BG188" s="62">
        <f>T188*AC188*AG188/1000000000</f>
        <v>0</v>
      </c>
      <c r="BH188" s="62">
        <f>U188*AC188*AH188/1000000000</f>
        <v>0</v>
      </c>
      <c r="BI188" s="62">
        <f>V188*AC188*AI188/1000000000</f>
        <v>0</v>
      </c>
      <c r="BJ188" s="62">
        <f>W188*AC188*AJ188/1000000000</f>
        <v>0</v>
      </c>
      <c r="BK188" s="62">
        <f>X188*AC188*AK188/1000000000</f>
        <v>0</v>
      </c>
      <c r="BL188" s="62">
        <f>Y188*AC188*AL188/1000000000</f>
        <v>0</v>
      </c>
      <c r="BM188" s="62">
        <f>Z188*AC188*AM188/1000000000</f>
        <v>0</v>
      </c>
      <c r="BN188" s="62">
        <f>AA188*AC188*AN188/1000000000</f>
        <v>0</v>
      </c>
      <c r="BO188" s="62">
        <f>AB188*AC188*AO188/1000000000</f>
        <v>0</v>
      </c>
      <c r="BP188" s="56" t="str">
        <f>(BI188/BD188)^(1/5)*100</f>
        <v>0</v>
      </c>
      <c r="BQ188" s="56" t="str">
        <f>(BO188/BI188)^(1/5)*100</f>
        <v>0</v>
      </c>
      <c r="BR188" s="56" t="str">
        <f>(J188/E188)^(1/5)*100</f>
        <v>0</v>
      </c>
      <c r="BS188" s="56" t="str">
        <f>(P188/J188)/(1/5)*100</f>
        <v>0</v>
      </c>
      <c r="BT188" s="56"/>
      <c r="BU188" s="56"/>
      <c r="BV188" s="56"/>
      <c r="BW188" s="56"/>
      <c r="BX188" s="62"/>
    </row>
    <row r="189" spans="1:80" s="46" customFormat="1">
      <c r="A189" s="60"/>
      <c r="B189" s="64" t="s">
        <v>335</v>
      </c>
      <c r="C189" s="61" t="s">
        <v>336</v>
      </c>
      <c r="D189" s="77" t="s">
        <v>13</v>
      </c>
      <c r="E189" s="62"/>
      <c r="F189" s="62"/>
      <c r="G189" s="62"/>
      <c r="H189" s="62"/>
      <c r="I189" s="56" t="str">
        <f>I185/I182*100</f>
        <v>0</v>
      </c>
      <c r="J189" s="56" t="str">
        <f>J185/J182*100</f>
        <v>0</v>
      </c>
      <c r="K189" s="56" t="str">
        <f>K185/K182*100</f>
        <v>0</v>
      </c>
      <c r="L189" s="56" t="str">
        <f>L185/L182*100</f>
        <v>0</v>
      </c>
      <c r="M189" s="62"/>
      <c r="N189" s="62"/>
      <c r="O189" s="62"/>
      <c r="P189" s="62"/>
      <c r="Q189" s="62">
        <v>8</v>
      </c>
      <c r="R189" s="62">
        <v>8.7</v>
      </c>
      <c r="S189" s="62">
        <v>9.4</v>
      </c>
      <c r="T189" s="62">
        <v>10.1</v>
      </c>
      <c r="U189" s="62">
        <v>11.4</v>
      </c>
      <c r="V189" s="62">
        <v>0</v>
      </c>
      <c r="W189" s="62">
        <v>13.1</v>
      </c>
      <c r="X189" s="62">
        <v>14.4</v>
      </c>
      <c r="Y189" s="62">
        <v>15.8</v>
      </c>
      <c r="Z189" s="62">
        <v>17.4</v>
      </c>
      <c r="AA189" s="62">
        <v>19.2</v>
      </c>
      <c r="AB189" s="62">
        <v>21.2</v>
      </c>
      <c r="AC189" s="56">
        <v>0</v>
      </c>
      <c r="AD189" s="63">
        <v>0</v>
      </c>
      <c r="AE189" s="63">
        <v>0</v>
      </c>
      <c r="AF189" s="63">
        <v>0</v>
      </c>
      <c r="AG189" s="63">
        <v>0</v>
      </c>
      <c r="AH189" s="63">
        <v>0</v>
      </c>
      <c r="AI189" s="63">
        <v>0</v>
      </c>
      <c r="AJ189" s="63">
        <v>0</v>
      </c>
      <c r="AK189" s="63">
        <v>0</v>
      </c>
      <c r="AL189" s="63">
        <v>0</v>
      </c>
      <c r="AM189" s="63">
        <v>0</v>
      </c>
      <c r="AN189" s="63">
        <v>0</v>
      </c>
      <c r="AO189" s="63">
        <v>0</v>
      </c>
      <c r="AP189" s="62">
        <f>Q189*AC189/1000000000</f>
        <v>0</v>
      </c>
      <c r="AQ189" s="62">
        <f>R189*AC189/1000000000</f>
        <v>0</v>
      </c>
      <c r="AR189" s="62">
        <f>S189*AC189/1000000000</f>
        <v>0</v>
      </c>
      <c r="AS189" s="62">
        <f>T189*AC189/1000000000</f>
        <v>0</v>
      </c>
      <c r="AT189" s="62">
        <f>U189*AC189/1000000000</f>
        <v>0</v>
      </c>
      <c r="AU189" s="62">
        <f>V189*AC189/1000000000</f>
        <v>0</v>
      </c>
      <c r="AV189" s="62">
        <f>W189*AC189/1000000000</f>
        <v>0</v>
      </c>
      <c r="AW189" s="62">
        <f>X189*AC189/1000000000</f>
        <v>0</v>
      </c>
      <c r="AX189" s="62">
        <f>Y189*AC189/1000000000</f>
        <v>0</v>
      </c>
      <c r="AY189" s="62">
        <f>Z189*AC189/1000000000</f>
        <v>0</v>
      </c>
      <c r="AZ189" s="62">
        <f>AA189*AC189/1000000000</f>
        <v>0</v>
      </c>
      <c r="BA189" s="62">
        <f>AB189*AC189/1000000000</f>
        <v>0</v>
      </c>
      <c r="BB189" s="56" t="str">
        <f>(AU189/AP189)^(1/5)*100</f>
        <v>0</v>
      </c>
      <c r="BC189" s="56" t="str">
        <f>(BA189/AU189)^(1/5)*100</f>
        <v>0</v>
      </c>
      <c r="BD189" s="62">
        <f>Q189*AC189*AD189/1000000000</f>
        <v>0</v>
      </c>
      <c r="BE189" s="62">
        <f>R189*AC189*AE189/1000000000</f>
        <v>0</v>
      </c>
      <c r="BF189" s="62">
        <f>S189*AC189*AF189/1000000000</f>
        <v>0</v>
      </c>
      <c r="BG189" s="62">
        <f>T189*AC189*AG189/1000000000</f>
        <v>0</v>
      </c>
      <c r="BH189" s="62">
        <f>U189*AC189*AH189/1000000000</f>
        <v>0</v>
      </c>
      <c r="BI189" s="62">
        <f>V189*AC189*AI189/1000000000</f>
        <v>0</v>
      </c>
      <c r="BJ189" s="62">
        <f>W189*AC189*AJ189/1000000000</f>
        <v>0</v>
      </c>
      <c r="BK189" s="62">
        <f>X189*AC189*AK189/1000000000</f>
        <v>0</v>
      </c>
      <c r="BL189" s="62">
        <f>Y189*AC189*AL189/1000000000</f>
        <v>0</v>
      </c>
      <c r="BM189" s="62">
        <f>Z189*AC189*AM189/1000000000</f>
        <v>0</v>
      </c>
      <c r="BN189" s="62">
        <f>AA189*AC189*AN189/1000000000</f>
        <v>0</v>
      </c>
      <c r="BO189" s="62">
        <f>AB189*AC189*AO189/1000000000</f>
        <v>0</v>
      </c>
      <c r="BP189" s="56" t="str">
        <f>(BI189/BD189)^(1/5)*100</f>
        <v>0</v>
      </c>
      <c r="BQ189" s="56" t="str">
        <f>(BO189/BI189)^(1/5)*100</f>
        <v>0</v>
      </c>
      <c r="BR189" s="56" t="str">
        <f>(J189/E189)^(1/5)*100</f>
        <v>0</v>
      </c>
      <c r="BS189" s="56" t="str">
        <f>(P189/J189)/(1/5)*100</f>
        <v>0</v>
      </c>
      <c r="BT189" s="56"/>
      <c r="BU189" s="56"/>
      <c r="BV189" s="56"/>
      <c r="BW189" s="56"/>
      <c r="BX189" s="62"/>
    </row>
    <row r="190" spans="1:80" s="46" customFormat="1">
      <c r="A190" s="60"/>
      <c r="B190" s="64" t="s">
        <v>337</v>
      </c>
      <c r="C190" s="61" t="s">
        <v>338</v>
      </c>
      <c r="D190" s="77" t="s">
        <v>13</v>
      </c>
      <c r="E190" s="62"/>
      <c r="F190" s="62"/>
      <c r="G190" s="62"/>
      <c r="H190" s="62"/>
      <c r="I190" s="56" t="str">
        <f>I186/I183*100</f>
        <v>0</v>
      </c>
      <c r="J190" s="56" t="str">
        <f>J186/J183*100</f>
        <v>0</v>
      </c>
      <c r="K190" s="56" t="str">
        <f>K186/K183*100</f>
        <v>0</v>
      </c>
      <c r="L190" s="56" t="str">
        <f>L186/L183*100</f>
        <v>0</v>
      </c>
      <c r="M190" s="62"/>
      <c r="N190" s="62"/>
      <c r="O190" s="62"/>
      <c r="P190" s="62"/>
      <c r="Q190" s="62">
        <v>53</v>
      </c>
      <c r="R190" s="62">
        <v>55.2</v>
      </c>
      <c r="S190" s="62">
        <v>49.8</v>
      </c>
      <c r="T190" s="62">
        <v>53.3</v>
      </c>
      <c r="U190" s="62">
        <v>57.9</v>
      </c>
      <c r="V190" s="62">
        <v>0</v>
      </c>
      <c r="W190" s="62">
        <v>63.1</v>
      </c>
      <c r="X190" s="62">
        <v>65.2</v>
      </c>
      <c r="Y190" s="62">
        <v>67</v>
      </c>
      <c r="Z190" s="62">
        <v>69.4</v>
      </c>
      <c r="AA190" s="62">
        <v>71.4</v>
      </c>
      <c r="AB190" s="62">
        <v>73.6</v>
      </c>
      <c r="AC190" s="56">
        <v>0</v>
      </c>
      <c r="AD190" s="63">
        <v>0</v>
      </c>
      <c r="AE190" s="63">
        <v>0</v>
      </c>
      <c r="AF190" s="63">
        <v>0</v>
      </c>
      <c r="AG190" s="63">
        <v>0</v>
      </c>
      <c r="AH190" s="63">
        <v>0</v>
      </c>
      <c r="AI190" s="63">
        <v>0</v>
      </c>
      <c r="AJ190" s="63">
        <v>0</v>
      </c>
      <c r="AK190" s="63">
        <v>0</v>
      </c>
      <c r="AL190" s="63">
        <v>0</v>
      </c>
      <c r="AM190" s="63">
        <v>0</v>
      </c>
      <c r="AN190" s="63">
        <v>0</v>
      </c>
      <c r="AO190" s="63">
        <v>0</v>
      </c>
      <c r="AP190" s="62">
        <f>Q190*AC190/1000000000</f>
        <v>0</v>
      </c>
      <c r="AQ190" s="62">
        <f>R190*AC190/1000000000</f>
        <v>0</v>
      </c>
      <c r="AR190" s="62">
        <f>S190*AC190/1000000000</f>
        <v>0</v>
      </c>
      <c r="AS190" s="62">
        <f>T190*AC190/1000000000</f>
        <v>0</v>
      </c>
      <c r="AT190" s="62">
        <f>U190*AC190/1000000000</f>
        <v>0</v>
      </c>
      <c r="AU190" s="62">
        <f>V190*AC190/1000000000</f>
        <v>0</v>
      </c>
      <c r="AV190" s="62">
        <f>W190*AC190/1000000000</f>
        <v>0</v>
      </c>
      <c r="AW190" s="62">
        <f>X190*AC190/1000000000</f>
        <v>0</v>
      </c>
      <c r="AX190" s="62">
        <f>Y190*AC190/1000000000</f>
        <v>0</v>
      </c>
      <c r="AY190" s="62">
        <f>Z190*AC190/1000000000</f>
        <v>0</v>
      </c>
      <c r="AZ190" s="62">
        <f>AA190*AC190/1000000000</f>
        <v>0</v>
      </c>
      <c r="BA190" s="62">
        <f>AB190*AC190/1000000000</f>
        <v>0</v>
      </c>
      <c r="BB190" s="56" t="str">
        <f>(AU190/AP190)^(1/5)*100</f>
        <v>0</v>
      </c>
      <c r="BC190" s="56" t="str">
        <f>(BA190/AU190)^(1/5)*100</f>
        <v>0</v>
      </c>
      <c r="BD190" s="62">
        <f>Q190*AC190*AD190/1000000000</f>
        <v>0</v>
      </c>
      <c r="BE190" s="62">
        <f>R190*AC190*AE190/1000000000</f>
        <v>0</v>
      </c>
      <c r="BF190" s="62">
        <f>S190*AC190*AF190/1000000000</f>
        <v>0</v>
      </c>
      <c r="BG190" s="62">
        <f>T190*AC190*AG190/1000000000</f>
        <v>0</v>
      </c>
      <c r="BH190" s="62">
        <f>U190*AC190*AH190/1000000000</f>
        <v>0</v>
      </c>
      <c r="BI190" s="62">
        <f>V190*AC190*AI190/1000000000</f>
        <v>0</v>
      </c>
      <c r="BJ190" s="62">
        <f>W190*AC190*AJ190/1000000000</f>
        <v>0</v>
      </c>
      <c r="BK190" s="62">
        <f>X190*AC190*AK190/1000000000</f>
        <v>0</v>
      </c>
      <c r="BL190" s="62">
        <f>Y190*AC190*AL190/1000000000</f>
        <v>0</v>
      </c>
      <c r="BM190" s="62">
        <f>Z190*AC190*AM190/1000000000</f>
        <v>0</v>
      </c>
      <c r="BN190" s="62">
        <f>AA190*AC190*AN190/1000000000</f>
        <v>0</v>
      </c>
      <c r="BO190" s="62">
        <f>AB190*AC190*AO190/1000000000</f>
        <v>0</v>
      </c>
      <c r="BP190" s="56" t="str">
        <f>(BI190/BD190)^(1/5)*100</f>
        <v>0</v>
      </c>
      <c r="BQ190" s="56" t="str">
        <f>(BO190/BI190)^(1/5)*100</f>
        <v>0</v>
      </c>
      <c r="BR190" s="56" t="str">
        <f>(J190/E190)^(1/5)*100</f>
        <v>0</v>
      </c>
      <c r="BS190" s="56" t="str">
        <f>(P190/J190)/(1/5)*100</f>
        <v>0</v>
      </c>
      <c r="BT190" s="56"/>
      <c r="BU190" s="56"/>
      <c r="BV190" s="56"/>
      <c r="BW190" s="56"/>
      <c r="BX190" s="62"/>
    </row>
    <row r="191" spans="1:80" s="46" customFormat="1">
      <c r="A191" s="60"/>
      <c r="B191" s="64" t="s">
        <v>339</v>
      </c>
      <c r="C191" s="61" t="s">
        <v>340</v>
      </c>
      <c r="D191" s="77" t="s">
        <v>13</v>
      </c>
      <c r="E191" s="62"/>
      <c r="F191" s="62"/>
      <c r="G191" s="62"/>
      <c r="H191" s="62"/>
      <c r="I191" s="56" t="str">
        <f>I187/I184*100</f>
        <v>0</v>
      </c>
      <c r="J191" s="56" t="str">
        <f>J187/J184*100</f>
        <v>0</v>
      </c>
      <c r="K191" s="56" t="str">
        <f>K187/K184*100</f>
        <v>0</v>
      </c>
      <c r="L191" s="56" t="str">
        <f>L187/L184*100</f>
        <v>0</v>
      </c>
      <c r="M191" s="62"/>
      <c r="N191" s="62"/>
      <c r="O191" s="62"/>
      <c r="P191" s="62"/>
      <c r="Q191" s="62">
        <v>1.6</v>
      </c>
      <c r="R191" s="62">
        <v>1.7</v>
      </c>
      <c r="S191" s="62">
        <v>1.9</v>
      </c>
      <c r="T191" s="62">
        <v>2</v>
      </c>
      <c r="U191" s="62">
        <v>2.2</v>
      </c>
      <c r="V191" s="62">
        <v>0</v>
      </c>
      <c r="W191" s="62">
        <v>2.4</v>
      </c>
      <c r="X191" s="62">
        <v>2.5</v>
      </c>
      <c r="Y191" s="62">
        <v>2.7</v>
      </c>
      <c r="Z191" s="62">
        <v>2.9</v>
      </c>
      <c r="AA191" s="62">
        <v>3.1</v>
      </c>
      <c r="AB191" s="62">
        <v>3.3</v>
      </c>
      <c r="AC191" s="56">
        <v>0</v>
      </c>
      <c r="AD191" s="63">
        <v>0</v>
      </c>
      <c r="AE191" s="63">
        <v>0</v>
      </c>
      <c r="AF191" s="63">
        <v>0</v>
      </c>
      <c r="AG191" s="63">
        <v>0</v>
      </c>
      <c r="AH191" s="63">
        <v>0</v>
      </c>
      <c r="AI191" s="63">
        <v>0</v>
      </c>
      <c r="AJ191" s="63">
        <v>0</v>
      </c>
      <c r="AK191" s="63">
        <v>0</v>
      </c>
      <c r="AL191" s="63">
        <v>0</v>
      </c>
      <c r="AM191" s="63">
        <v>0</v>
      </c>
      <c r="AN191" s="63">
        <v>0</v>
      </c>
      <c r="AO191" s="63">
        <v>0</v>
      </c>
      <c r="AP191" s="62">
        <f>Q191*AC191/1000000000</f>
        <v>0</v>
      </c>
      <c r="AQ191" s="62">
        <f>R191*AC191/1000000000</f>
        <v>0</v>
      </c>
      <c r="AR191" s="62">
        <f>S191*AC191/1000000000</f>
        <v>0</v>
      </c>
      <c r="AS191" s="62">
        <f>T191*AC191/1000000000</f>
        <v>0</v>
      </c>
      <c r="AT191" s="62">
        <f>U191*AC191/1000000000</f>
        <v>0</v>
      </c>
      <c r="AU191" s="62">
        <f>V191*AC191/1000000000</f>
        <v>0</v>
      </c>
      <c r="AV191" s="62">
        <f>W191*AC191/1000000000</f>
        <v>0</v>
      </c>
      <c r="AW191" s="62">
        <f>X191*AC191/1000000000</f>
        <v>0</v>
      </c>
      <c r="AX191" s="62">
        <f>Y191*AC191/1000000000</f>
        <v>0</v>
      </c>
      <c r="AY191" s="62">
        <f>Z191*AC191/1000000000</f>
        <v>0</v>
      </c>
      <c r="AZ191" s="62">
        <f>AA191*AC191/1000000000</f>
        <v>0</v>
      </c>
      <c r="BA191" s="62">
        <f>AB191*AC191/1000000000</f>
        <v>0</v>
      </c>
      <c r="BB191" s="56" t="str">
        <f>(AU191/AP191)^(1/5)*100</f>
        <v>0</v>
      </c>
      <c r="BC191" s="56" t="str">
        <f>(BA191/AU191)^(1/5)*100</f>
        <v>0</v>
      </c>
      <c r="BD191" s="62">
        <f>Q191*AC191*AD191/1000000000</f>
        <v>0</v>
      </c>
      <c r="BE191" s="62">
        <f>R191*AC191*AE191/1000000000</f>
        <v>0</v>
      </c>
      <c r="BF191" s="62">
        <f>S191*AC191*AF191/1000000000</f>
        <v>0</v>
      </c>
      <c r="BG191" s="62">
        <f>T191*AC191*AG191/1000000000</f>
        <v>0</v>
      </c>
      <c r="BH191" s="62">
        <f>U191*AC191*AH191/1000000000</f>
        <v>0</v>
      </c>
      <c r="BI191" s="62">
        <f>V191*AC191*AI191/1000000000</f>
        <v>0</v>
      </c>
      <c r="BJ191" s="62">
        <f>W191*AC191*AJ191/1000000000</f>
        <v>0</v>
      </c>
      <c r="BK191" s="62">
        <f>X191*AC191*AK191/1000000000</f>
        <v>0</v>
      </c>
      <c r="BL191" s="62">
        <f>Y191*AC191*AL191/1000000000</f>
        <v>0</v>
      </c>
      <c r="BM191" s="62">
        <f>Z191*AC191*AM191/1000000000</f>
        <v>0</v>
      </c>
      <c r="BN191" s="62">
        <f>AA191*AC191*AN191/1000000000</f>
        <v>0</v>
      </c>
      <c r="BO191" s="62">
        <f>AB191*AC191*AO191/1000000000</f>
        <v>0</v>
      </c>
      <c r="BP191" s="56" t="str">
        <f>(BI191/BD191)^(1/5)*100</f>
        <v>0</v>
      </c>
      <c r="BQ191" s="56" t="str">
        <f>(BO191/BI191)^(1/5)*100</f>
        <v>0</v>
      </c>
      <c r="BR191" s="56" t="str">
        <f>(J191/E191)^(1/5)*100</f>
        <v>0</v>
      </c>
      <c r="BS191" s="56" t="str">
        <f>(P191/J191)/(1/5)*100</f>
        <v>0</v>
      </c>
      <c r="BT191" s="56"/>
      <c r="BU191" s="56"/>
      <c r="BV191" s="56"/>
      <c r="BW191" s="56"/>
      <c r="BX191" s="62"/>
    </row>
    <row r="192" spans="1:80" s="46" customFormat="1">
      <c r="A192" s="60"/>
      <c r="B192" s="64" t="s">
        <v>341</v>
      </c>
      <c r="C192" s="61" t="s">
        <v>342</v>
      </c>
      <c r="D192" s="77" t="s">
        <v>13</v>
      </c>
      <c r="E192" s="62"/>
      <c r="F192" s="62"/>
      <c r="G192" s="62"/>
      <c r="H192" s="62"/>
      <c r="I192" s="56" t="str">
        <f>I188/I185*100</f>
        <v>0</v>
      </c>
      <c r="J192" s="56" t="str">
        <f>J188/J185*100</f>
        <v>0</v>
      </c>
      <c r="K192" s="56" t="str">
        <f>K188/K185*100</f>
        <v>0</v>
      </c>
      <c r="L192" s="56" t="str">
        <f>L188/L185*100</f>
        <v>0</v>
      </c>
      <c r="M192" s="62"/>
      <c r="N192" s="62"/>
      <c r="O192" s="62"/>
      <c r="P192" s="62"/>
      <c r="Q192" s="62">
        <v>3.1</v>
      </c>
      <c r="R192" s="62">
        <v>2.4</v>
      </c>
      <c r="S192" s="62">
        <v>2.3</v>
      </c>
      <c r="T192" s="62">
        <v>3.2</v>
      </c>
      <c r="U192" s="62">
        <v>0.4</v>
      </c>
      <c r="V192" s="62">
        <v>0</v>
      </c>
      <c r="W192" s="62">
        <v>5.1</v>
      </c>
      <c r="X192" s="62">
        <v>0.5</v>
      </c>
      <c r="Y192" s="62">
        <v>4.1</v>
      </c>
      <c r="Z192" s="62">
        <v>4.3</v>
      </c>
      <c r="AA192" s="62">
        <v>4.3</v>
      </c>
      <c r="AB192" s="62">
        <v>4.4</v>
      </c>
      <c r="AC192" s="56">
        <v>0</v>
      </c>
      <c r="AD192" s="63">
        <v>0</v>
      </c>
      <c r="AE192" s="63">
        <v>0</v>
      </c>
      <c r="AF192" s="63">
        <v>0</v>
      </c>
      <c r="AG192" s="63">
        <v>0</v>
      </c>
      <c r="AH192" s="63">
        <v>0</v>
      </c>
      <c r="AI192" s="63">
        <v>0</v>
      </c>
      <c r="AJ192" s="63">
        <v>0</v>
      </c>
      <c r="AK192" s="63">
        <v>0</v>
      </c>
      <c r="AL192" s="63">
        <v>0</v>
      </c>
      <c r="AM192" s="63">
        <v>0</v>
      </c>
      <c r="AN192" s="63">
        <v>0</v>
      </c>
      <c r="AO192" s="63">
        <v>0</v>
      </c>
      <c r="AP192" s="62">
        <f>Q192*AC192/1000000000</f>
        <v>0</v>
      </c>
      <c r="AQ192" s="62">
        <f>R192*AC192/1000000000</f>
        <v>0</v>
      </c>
      <c r="AR192" s="62">
        <f>S192*AC192/1000000000</f>
        <v>0</v>
      </c>
      <c r="AS192" s="62">
        <f>T192*AC192/1000000000</f>
        <v>0</v>
      </c>
      <c r="AT192" s="62">
        <f>U192*AC192/1000000000</f>
        <v>0</v>
      </c>
      <c r="AU192" s="62">
        <f>V192*AC192/1000000000</f>
        <v>0</v>
      </c>
      <c r="AV192" s="62">
        <f>W192*AC192/1000000000</f>
        <v>0</v>
      </c>
      <c r="AW192" s="62">
        <f>X192*AC192/1000000000</f>
        <v>0</v>
      </c>
      <c r="AX192" s="62">
        <f>Y192*AC192/1000000000</f>
        <v>0</v>
      </c>
      <c r="AY192" s="62">
        <f>Z192*AC192/1000000000</f>
        <v>0</v>
      </c>
      <c r="AZ192" s="62">
        <f>AA192*AC192/1000000000</f>
        <v>0</v>
      </c>
      <c r="BA192" s="62">
        <f>AB192*AC192/1000000000</f>
        <v>0</v>
      </c>
      <c r="BB192" s="56" t="str">
        <f>(AU192/AP192)^(1/5)*100</f>
        <v>0</v>
      </c>
      <c r="BC192" s="56" t="str">
        <f>(BA192/AU192)^(1/5)*100</f>
        <v>0</v>
      </c>
      <c r="BD192" s="62">
        <f>Q192*AC192*AD192/1000000000</f>
        <v>0</v>
      </c>
      <c r="BE192" s="62">
        <f>R192*AC192*AE192/1000000000</f>
        <v>0</v>
      </c>
      <c r="BF192" s="62">
        <f>S192*AC192*AF192/1000000000</f>
        <v>0</v>
      </c>
      <c r="BG192" s="62">
        <f>T192*AC192*AG192/1000000000</f>
        <v>0</v>
      </c>
      <c r="BH192" s="62">
        <f>U192*AC192*AH192/1000000000</f>
        <v>0</v>
      </c>
      <c r="BI192" s="62">
        <f>V192*AC192*AI192/1000000000</f>
        <v>0</v>
      </c>
      <c r="BJ192" s="62">
        <f>W192*AC192*AJ192/1000000000</f>
        <v>0</v>
      </c>
      <c r="BK192" s="62">
        <f>X192*AC192*AK192/1000000000</f>
        <v>0</v>
      </c>
      <c r="BL192" s="62">
        <f>Y192*AC192*AL192/1000000000</f>
        <v>0</v>
      </c>
      <c r="BM192" s="62">
        <f>Z192*AC192*AM192/1000000000</f>
        <v>0</v>
      </c>
      <c r="BN192" s="62">
        <f>AA192*AC192*AN192/1000000000</f>
        <v>0</v>
      </c>
      <c r="BO192" s="62">
        <f>AB192*AC192*AO192/1000000000</f>
        <v>0</v>
      </c>
      <c r="BP192" s="56" t="str">
        <f>(BI192/BD192)^(1/5)*100</f>
        <v>0</v>
      </c>
      <c r="BQ192" s="56" t="str">
        <f>(BO192/BI192)^(1/5)*100</f>
        <v>0</v>
      </c>
      <c r="BR192" s="56" t="str">
        <f>(J192/E192)^(1/5)*100</f>
        <v>0</v>
      </c>
      <c r="BS192" s="56" t="str">
        <f>(P192/J192)/(1/5)*100</f>
        <v>0</v>
      </c>
      <c r="BT192" s="56"/>
      <c r="BU192" s="56"/>
      <c r="BV192" s="56"/>
      <c r="BW192" s="56"/>
      <c r="BX192" s="62"/>
    </row>
    <row r="193" spans="1:80" s="46" customFormat="1">
      <c r="A193" s="60"/>
      <c r="B193" s="64" t="s">
        <v>343</v>
      </c>
      <c r="C193" s="61" t="s">
        <v>344</v>
      </c>
      <c r="D193" s="77" t="s">
        <v>13</v>
      </c>
      <c r="E193" s="62"/>
      <c r="F193" s="62"/>
      <c r="G193" s="62"/>
      <c r="H193" s="62"/>
      <c r="I193" s="56" t="str">
        <f>I189/I186*100</f>
        <v>0</v>
      </c>
      <c r="J193" s="56" t="str">
        <f>J189/J186*100</f>
        <v>0</v>
      </c>
      <c r="K193" s="56" t="str">
        <f>K189/K186*100</f>
        <v>0</v>
      </c>
      <c r="L193" s="56" t="str">
        <f>L189/L186*100</f>
        <v>0</v>
      </c>
      <c r="M193" s="62"/>
      <c r="N193" s="62"/>
      <c r="O193" s="62"/>
      <c r="P193" s="62"/>
      <c r="Q193" s="62">
        <v>14.2</v>
      </c>
      <c r="R193" s="62">
        <v>15.2</v>
      </c>
      <c r="S193" s="62">
        <v>16.6</v>
      </c>
      <c r="T193" s="62">
        <v>18.1</v>
      </c>
      <c r="U193" s="62">
        <v>19.2</v>
      </c>
      <c r="V193" s="62">
        <v>0</v>
      </c>
      <c r="W193" s="62">
        <v>21.5</v>
      </c>
      <c r="X193" s="62">
        <v>22.9</v>
      </c>
      <c r="Y193" s="62">
        <v>25.4</v>
      </c>
      <c r="Z193" s="62">
        <v>27.4</v>
      </c>
      <c r="AA193" s="62">
        <v>29.5</v>
      </c>
      <c r="AB193" s="62">
        <v>32</v>
      </c>
      <c r="AC193" s="56">
        <v>0</v>
      </c>
      <c r="AD193" s="63">
        <v>0</v>
      </c>
      <c r="AE193" s="63">
        <v>0</v>
      </c>
      <c r="AF193" s="63">
        <v>0</v>
      </c>
      <c r="AG193" s="63">
        <v>0</v>
      </c>
      <c r="AH193" s="63">
        <v>0</v>
      </c>
      <c r="AI193" s="63">
        <v>0</v>
      </c>
      <c r="AJ193" s="63">
        <v>0</v>
      </c>
      <c r="AK193" s="63">
        <v>0</v>
      </c>
      <c r="AL193" s="63">
        <v>0</v>
      </c>
      <c r="AM193" s="63">
        <v>0</v>
      </c>
      <c r="AN193" s="63">
        <v>0</v>
      </c>
      <c r="AO193" s="63">
        <v>0</v>
      </c>
      <c r="AP193" s="62">
        <f>Q193*AC193/1000000000</f>
        <v>0</v>
      </c>
      <c r="AQ193" s="62">
        <f>R193*AC193/1000000000</f>
        <v>0</v>
      </c>
      <c r="AR193" s="62">
        <f>S193*AC193/1000000000</f>
        <v>0</v>
      </c>
      <c r="AS193" s="62">
        <f>T193*AC193/1000000000</f>
        <v>0</v>
      </c>
      <c r="AT193" s="62">
        <f>U193*AC193/1000000000</f>
        <v>0</v>
      </c>
      <c r="AU193" s="62">
        <f>V193*AC193/1000000000</f>
        <v>0</v>
      </c>
      <c r="AV193" s="62">
        <f>W193*AC193/1000000000</f>
        <v>0</v>
      </c>
      <c r="AW193" s="62">
        <f>X193*AC193/1000000000</f>
        <v>0</v>
      </c>
      <c r="AX193" s="62">
        <f>Y193*AC193/1000000000</f>
        <v>0</v>
      </c>
      <c r="AY193" s="62">
        <f>Z193*AC193/1000000000</f>
        <v>0</v>
      </c>
      <c r="AZ193" s="62">
        <f>AA193*AC193/1000000000</f>
        <v>0</v>
      </c>
      <c r="BA193" s="62">
        <f>AB193*AC193/1000000000</f>
        <v>0</v>
      </c>
      <c r="BB193" s="56" t="str">
        <f>(AU193/AP193)^(1/5)*100</f>
        <v>0</v>
      </c>
      <c r="BC193" s="56" t="str">
        <f>(BA193/AU193)^(1/5)*100</f>
        <v>0</v>
      </c>
      <c r="BD193" s="62">
        <f>Q193*AC193*AD193/1000000000</f>
        <v>0</v>
      </c>
      <c r="BE193" s="62">
        <f>R193*AC193*AE193/1000000000</f>
        <v>0</v>
      </c>
      <c r="BF193" s="62">
        <f>S193*AC193*AF193/1000000000</f>
        <v>0</v>
      </c>
      <c r="BG193" s="62">
        <f>T193*AC193*AG193/1000000000</f>
        <v>0</v>
      </c>
      <c r="BH193" s="62">
        <f>U193*AC193*AH193/1000000000</f>
        <v>0</v>
      </c>
      <c r="BI193" s="62">
        <f>V193*AC193*AI193/1000000000</f>
        <v>0</v>
      </c>
      <c r="BJ193" s="62">
        <f>W193*AC193*AJ193/1000000000</f>
        <v>0</v>
      </c>
      <c r="BK193" s="62">
        <f>X193*AC193*AK193/1000000000</f>
        <v>0</v>
      </c>
      <c r="BL193" s="62">
        <f>Y193*AC193*AL193/1000000000</f>
        <v>0</v>
      </c>
      <c r="BM193" s="62">
        <f>Z193*AC193*AM193/1000000000</f>
        <v>0</v>
      </c>
      <c r="BN193" s="62">
        <f>AA193*AC193*AN193/1000000000</f>
        <v>0</v>
      </c>
      <c r="BO193" s="62">
        <f>AB193*AC193*AO193/1000000000</f>
        <v>0</v>
      </c>
      <c r="BP193" s="56" t="str">
        <f>(BI193/BD193)^(1/5)*100</f>
        <v>0</v>
      </c>
      <c r="BQ193" s="56" t="str">
        <f>(BO193/BI193)^(1/5)*100</f>
        <v>0</v>
      </c>
      <c r="BR193" s="56" t="str">
        <f>(J193/E193)^(1/5)*100</f>
        <v>0</v>
      </c>
      <c r="BS193" s="56" t="str">
        <f>(P193/J193)/(1/5)*100</f>
        <v>0</v>
      </c>
      <c r="BT193" s="56"/>
      <c r="BU193" s="56"/>
      <c r="BV193" s="56"/>
      <c r="BW193" s="56"/>
      <c r="BX193" s="62"/>
    </row>
    <row r="194" spans="1:80" s="46" customFormat="1">
      <c r="A194" s="60"/>
      <c r="B194" s="64" t="s">
        <v>345</v>
      </c>
      <c r="C194" s="61" t="s">
        <v>346</v>
      </c>
      <c r="D194" s="77" t="s">
        <v>13</v>
      </c>
      <c r="E194" s="62"/>
      <c r="F194" s="62"/>
      <c r="G194" s="62"/>
      <c r="H194" s="62"/>
      <c r="I194" s="56" t="str">
        <f>I190/I187*100</f>
        <v>0</v>
      </c>
      <c r="J194" s="56" t="str">
        <f>J190/J187*100</f>
        <v>0</v>
      </c>
      <c r="K194" s="56" t="str">
        <f>K190/K187*100</f>
        <v>0</v>
      </c>
      <c r="L194" s="56" t="str">
        <f>L190/L187*100</f>
        <v>0</v>
      </c>
      <c r="M194" s="62"/>
      <c r="N194" s="62"/>
      <c r="O194" s="62"/>
      <c r="P194" s="62"/>
      <c r="Q194" s="62">
        <v>6</v>
      </c>
      <c r="R194" s="62">
        <v>6.3</v>
      </c>
      <c r="S194" s="62">
        <v>6.6</v>
      </c>
      <c r="T194" s="62">
        <v>7.1</v>
      </c>
      <c r="U194" s="62">
        <v>7.6</v>
      </c>
      <c r="V194" s="62">
        <v>0</v>
      </c>
      <c r="W194" s="62">
        <v>8.2</v>
      </c>
      <c r="X194" s="62">
        <v>8.8</v>
      </c>
      <c r="Y194" s="62">
        <v>9.4</v>
      </c>
      <c r="Z194" s="62">
        <v>10.1</v>
      </c>
      <c r="AA194" s="62">
        <v>10.9</v>
      </c>
      <c r="AB194" s="62">
        <v>11.6</v>
      </c>
      <c r="AC194" s="56">
        <v>0</v>
      </c>
      <c r="AD194" s="63">
        <v>0</v>
      </c>
      <c r="AE194" s="63">
        <v>0</v>
      </c>
      <c r="AF194" s="63">
        <v>0</v>
      </c>
      <c r="AG194" s="63">
        <v>0</v>
      </c>
      <c r="AH194" s="63">
        <v>0</v>
      </c>
      <c r="AI194" s="63">
        <v>0</v>
      </c>
      <c r="AJ194" s="63">
        <v>0</v>
      </c>
      <c r="AK194" s="63">
        <v>0</v>
      </c>
      <c r="AL194" s="63">
        <v>0</v>
      </c>
      <c r="AM194" s="63">
        <v>0</v>
      </c>
      <c r="AN194" s="63">
        <v>0</v>
      </c>
      <c r="AO194" s="63">
        <v>0</v>
      </c>
      <c r="AP194" s="62">
        <f>Q194*AC194/1000000000</f>
        <v>0</v>
      </c>
      <c r="AQ194" s="62">
        <f>R194*AC194/1000000000</f>
        <v>0</v>
      </c>
      <c r="AR194" s="62">
        <f>S194*AC194/1000000000</f>
        <v>0</v>
      </c>
      <c r="AS194" s="62">
        <f>T194*AC194/1000000000</f>
        <v>0</v>
      </c>
      <c r="AT194" s="62">
        <f>U194*AC194/1000000000</f>
        <v>0</v>
      </c>
      <c r="AU194" s="62">
        <f>V194*AC194/1000000000</f>
        <v>0</v>
      </c>
      <c r="AV194" s="62">
        <f>W194*AC194/1000000000</f>
        <v>0</v>
      </c>
      <c r="AW194" s="62">
        <f>X194*AC194/1000000000</f>
        <v>0</v>
      </c>
      <c r="AX194" s="62">
        <f>Y194*AC194/1000000000</f>
        <v>0</v>
      </c>
      <c r="AY194" s="62">
        <f>Z194*AC194/1000000000</f>
        <v>0</v>
      </c>
      <c r="AZ194" s="62">
        <f>AA194*AC194/1000000000</f>
        <v>0</v>
      </c>
      <c r="BA194" s="62">
        <f>AB194*AC194/1000000000</f>
        <v>0</v>
      </c>
      <c r="BB194" s="56" t="str">
        <f>(AU194/AP194)^(1/5)*100</f>
        <v>0</v>
      </c>
      <c r="BC194" s="56" t="str">
        <f>(BA194/AU194)^(1/5)*100</f>
        <v>0</v>
      </c>
      <c r="BD194" s="62">
        <f>Q194*AC194*AD194/1000000000</f>
        <v>0</v>
      </c>
      <c r="BE194" s="62">
        <f>R194*AC194*AE194/1000000000</f>
        <v>0</v>
      </c>
      <c r="BF194" s="62">
        <f>S194*AC194*AF194/1000000000</f>
        <v>0</v>
      </c>
      <c r="BG194" s="62">
        <f>T194*AC194*AG194/1000000000</f>
        <v>0</v>
      </c>
      <c r="BH194" s="62">
        <f>U194*AC194*AH194/1000000000</f>
        <v>0</v>
      </c>
      <c r="BI194" s="62">
        <f>V194*AC194*AI194/1000000000</f>
        <v>0</v>
      </c>
      <c r="BJ194" s="62">
        <f>W194*AC194*AJ194/1000000000</f>
        <v>0</v>
      </c>
      <c r="BK194" s="62">
        <f>X194*AC194*AK194/1000000000</f>
        <v>0</v>
      </c>
      <c r="BL194" s="62">
        <f>Y194*AC194*AL194/1000000000</f>
        <v>0</v>
      </c>
      <c r="BM194" s="62">
        <f>Z194*AC194*AM194/1000000000</f>
        <v>0</v>
      </c>
      <c r="BN194" s="62">
        <f>AA194*AC194*AN194/1000000000</f>
        <v>0</v>
      </c>
      <c r="BO194" s="62">
        <f>AB194*AC194*AO194/1000000000</f>
        <v>0</v>
      </c>
      <c r="BP194" s="56" t="str">
        <f>(BI194/BD194)^(1/5)*100</f>
        <v>0</v>
      </c>
      <c r="BQ194" s="56" t="str">
        <f>(BO194/BI194)^(1/5)*100</f>
        <v>0</v>
      </c>
      <c r="BR194" s="56" t="str">
        <f>(J194/E194)^(1/5)*100</f>
        <v>0</v>
      </c>
      <c r="BS194" s="56" t="str">
        <f>(P194/J194)/(1/5)*100</f>
        <v>0</v>
      </c>
      <c r="BT194" s="56"/>
      <c r="BU194" s="56"/>
      <c r="BV194" s="56"/>
      <c r="BW194" s="56"/>
      <c r="BX194" s="62"/>
    </row>
    <row r="195" spans="1:80" s="43" customFormat="1">
      <c r="A195" s="58"/>
      <c r="B195" s="64"/>
      <c r="C195" s="59" t="s">
        <v>347</v>
      </c>
      <c r="D195" s="77" t="s">
        <v>13</v>
      </c>
      <c r="E195" s="56">
        <f>SUM(E196:E210)</f>
        <v>0</v>
      </c>
      <c r="F195" s="56">
        <f>SUM(F196:F210)</f>
        <v>0</v>
      </c>
      <c r="G195" s="56">
        <f>SUM(G196:G210)</f>
        <v>0</v>
      </c>
      <c r="H195" s="56">
        <f>SUM(H196:H210)</f>
        <v>0</v>
      </c>
      <c r="I195" s="56" t="str">
        <f>I191/I188*100</f>
        <v>0</v>
      </c>
      <c r="J195" s="56" t="str">
        <f>J191/J188*100</f>
        <v>0</v>
      </c>
      <c r="K195" s="56" t="str">
        <f>K191/K188*100</f>
        <v>0</v>
      </c>
      <c r="L195" s="56" t="str">
        <f>L191/L188*100</f>
        <v>0</v>
      </c>
      <c r="M195" s="56">
        <f>SUM(M196:M210)</f>
        <v>0</v>
      </c>
      <c r="N195" s="56">
        <f>SUM(N196:N210)</f>
        <v>0</v>
      </c>
      <c r="O195" s="56">
        <f>SUM(O196:O210)</f>
        <v>0</v>
      </c>
      <c r="P195" s="56">
        <f>SUM(P196:P210)</f>
        <v>0</v>
      </c>
      <c r="Q195" s="56">
        <f>SUM(Q196:Q210)</f>
        <v>516.081</v>
      </c>
      <c r="R195" s="56">
        <f>SUM(R196:R210)</f>
        <v>654.3</v>
      </c>
      <c r="S195" s="56">
        <f>SUM(S196:S210)</f>
        <v>711.602</v>
      </c>
      <c r="T195" s="56">
        <f>SUM(T196:T210)</f>
        <v>774.1</v>
      </c>
      <c r="U195" s="56">
        <f>SUM(U196:U210)</f>
        <v>790.3</v>
      </c>
      <c r="V195" s="56">
        <f>SUM(V196:V210)</f>
        <v>0</v>
      </c>
      <c r="W195" s="56">
        <f>SUM(W196:W210)</f>
        <v>944.4</v>
      </c>
      <c r="X195" s="56">
        <f>SUM(X196:X210)</f>
        <v>1014.5</v>
      </c>
      <c r="Y195" s="56">
        <f>SUM(Y196:Y210)</f>
        <v>1158.5</v>
      </c>
      <c r="Z195" s="56">
        <f>SUM(Z196:Z210)</f>
        <v>1278.7</v>
      </c>
      <c r="AA195" s="56">
        <f>SUM(AA196:AA210)</f>
        <v>1453.9</v>
      </c>
      <c r="AB195" s="56">
        <f>SUM(AB196:AB210)</f>
        <v>1666.2</v>
      </c>
      <c r="AC195" s="56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2">
        <f>Q195*AC195/1000000000</f>
        <v>0</v>
      </c>
      <c r="AQ195" s="62">
        <f>R195*AC195/1000000000</f>
        <v>0</v>
      </c>
      <c r="AR195" s="62">
        <f>S195*AC195/1000000000</f>
        <v>0</v>
      </c>
      <c r="AS195" s="62">
        <f>T195*AC195/1000000000</f>
        <v>0</v>
      </c>
      <c r="AT195" s="62">
        <f>U195*AC195/1000000000</f>
        <v>0</v>
      </c>
      <c r="AU195" s="62">
        <f>V195*AC195/1000000000</f>
        <v>0</v>
      </c>
      <c r="AV195" s="62">
        <f>W195*AC195/1000000000</f>
        <v>0</v>
      </c>
      <c r="AW195" s="62">
        <f>X195*AC195/1000000000</f>
        <v>0</v>
      </c>
      <c r="AX195" s="62">
        <f>Y195*AC195/1000000000</f>
        <v>0</v>
      </c>
      <c r="AY195" s="62">
        <f>Z195*AC195/1000000000</f>
        <v>0</v>
      </c>
      <c r="AZ195" s="62">
        <f>AA195*AC195/1000000000</f>
        <v>0</v>
      </c>
      <c r="BA195" s="62">
        <f>AB195*AC195/1000000000</f>
        <v>0</v>
      </c>
      <c r="BB195" s="56" t="str">
        <f>(AU195/AP195)^(1/5)*100</f>
        <v>0</v>
      </c>
      <c r="BC195" s="56" t="str">
        <f>(BA195/AU195)^(1/5)*100</f>
        <v>0</v>
      </c>
      <c r="BD195" s="62">
        <f>Q195*AC195*AD195/1000000000</f>
        <v>0</v>
      </c>
      <c r="BE195" s="62">
        <f>R195*AC195*AE195/1000000000</f>
        <v>0</v>
      </c>
      <c r="BF195" s="62">
        <f>S195*AC195*AF195/1000000000</f>
        <v>0</v>
      </c>
      <c r="BG195" s="62">
        <f>T195*AC195*AG195/1000000000</f>
        <v>0</v>
      </c>
      <c r="BH195" s="62">
        <f>U195*AC195*AH195/1000000000</f>
        <v>0</v>
      </c>
      <c r="BI195" s="62">
        <f>V195*AC195*AI195/1000000000</f>
        <v>0</v>
      </c>
      <c r="BJ195" s="62">
        <f>W195*AC195*AJ195/1000000000</f>
        <v>0</v>
      </c>
      <c r="BK195" s="62">
        <f>X195*AC195*AK195/1000000000</f>
        <v>0</v>
      </c>
      <c r="BL195" s="62">
        <f>Y195*AC195*AL195/1000000000</f>
        <v>0</v>
      </c>
      <c r="BM195" s="62">
        <f>Z195*AC195*AM195/1000000000</f>
        <v>0</v>
      </c>
      <c r="BN195" s="62">
        <f>AA195*AC195*AN195/1000000000</f>
        <v>0</v>
      </c>
      <c r="BO195" s="62">
        <f>AB195*AC195*AO195/1000000000</f>
        <v>0</v>
      </c>
      <c r="BP195" s="56" t="str">
        <f>(BI195/BD195)^(1/5)*100</f>
        <v>0</v>
      </c>
      <c r="BQ195" s="56" t="str">
        <f>(BO195/BI195)^(1/5)*100</f>
        <v>0</v>
      </c>
      <c r="BR195" s="56" t="str">
        <f>(J195/E195)^(1/5)*100</f>
        <v>0</v>
      </c>
      <c r="BS195" s="56" t="str">
        <f>(P195/J195)/(1/5)*100</f>
        <v>0</v>
      </c>
      <c r="BT195" s="56"/>
      <c r="BU195" s="56"/>
      <c r="BV195" s="56"/>
      <c r="BW195" s="56"/>
      <c r="BX195" s="56"/>
    </row>
    <row r="196" spans="1:80" s="46" customFormat="1">
      <c r="A196" s="60"/>
      <c r="B196" s="64" t="s">
        <v>348</v>
      </c>
      <c r="C196" s="61" t="s">
        <v>318</v>
      </c>
      <c r="D196" s="77" t="s">
        <v>13</v>
      </c>
      <c r="E196" s="62"/>
      <c r="F196" s="62"/>
      <c r="G196" s="62"/>
      <c r="H196" s="62"/>
      <c r="I196" s="56" t="str">
        <f>I192/I189*100</f>
        <v>0</v>
      </c>
      <c r="J196" s="56" t="str">
        <f>J192/J189*100</f>
        <v>0</v>
      </c>
      <c r="K196" s="56" t="str">
        <f>K192/K189*100</f>
        <v>0</v>
      </c>
      <c r="L196" s="56" t="str">
        <f>L192/L189*100</f>
        <v>0</v>
      </c>
      <c r="M196" s="62"/>
      <c r="N196" s="62"/>
      <c r="O196" s="62"/>
      <c r="P196" s="62"/>
      <c r="Q196" s="62">
        <v>156.972</v>
      </c>
      <c r="R196" s="62">
        <v>211.6</v>
      </c>
      <c r="S196" s="62">
        <v>233.3</v>
      </c>
      <c r="T196" s="62">
        <v>244.5</v>
      </c>
      <c r="U196" s="62">
        <v>290.4</v>
      </c>
      <c r="V196" s="62">
        <v>0</v>
      </c>
      <c r="W196" s="62">
        <v>309.4</v>
      </c>
      <c r="X196" s="62">
        <v>343.6</v>
      </c>
      <c r="Y196" s="62">
        <v>374.9</v>
      </c>
      <c r="Z196" s="62">
        <v>401</v>
      </c>
      <c r="AA196" s="62">
        <v>471.7</v>
      </c>
      <c r="AB196" s="62">
        <v>529.4</v>
      </c>
      <c r="AC196" s="56">
        <v>0</v>
      </c>
      <c r="AD196" s="63">
        <v>0</v>
      </c>
      <c r="AE196" s="63">
        <v>0</v>
      </c>
      <c r="AF196" s="63">
        <v>0</v>
      </c>
      <c r="AG196" s="63">
        <v>0</v>
      </c>
      <c r="AH196" s="63">
        <v>0</v>
      </c>
      <c r="AI196" s="63">
        <v>0</v>
      </c>
      <c r="AJ196" s="63">
        <v>0</v>
      </c>
      <c r="AK196" s="63">
        <v>0</v>
      </c>
      <c r="AL196" s="63">
        <v>0</v>
      </c>
      <c r="AM196" s="63">
        <v>0</v>
      </c>
      <c r="AN196" s="63">
        <v>0</v>
      </c>
      <c r="AO196" s="63">
        <v>0</v>
      </c>
      <c r="AP196" s="62">
        <f>Q196*AC196/1000000000</f>
        <v>0</v>
      </c>
      <c r="AQ196" s="62">
        <f>R196*AC196/1000000000</f>
        <v>0</v>
      </c>
      <c r="AR196" s="62">
        <f>S196*AC196/1000000000</f>
        <v>0</v>
      </c>
      <c r="AS196" s="62">
        <f>T196*AC196/1000000000</f>
        <v>0</v>
      </c>
      <c r="AT196" s="62">
        <f>U196*AC196/1000000000</f>
        <v>0</v>
      </c>
      <c r="AU196" s="62">
        <f>V196*AC196/1000000000</f>
        <v>0</v>
      </c>
      <c r="AV196" s="62">
        <f>W196*AC196/1000000000</f>
        <v>0</v>
      </c>
      <c r="AW196" s="62">
        <f>X196*AC196/1000000000</f>
        <v>0</v>
      </c>
      <c r="AX196" s="62">
        <f>Y196*AC196/1000000000</f>
        <v>0</v>
      </c>
      <c r="AY196" s="62">
        <f>Z196*AC196/1000000000</f>
        <v>0</v>
      </c>
      <c r="AZ196" s="62">
        <f>AA196*AC196/1000000000</f>
        <v>0</v>
      </c>
      <c r="BA196" s="62">
        <f>AB196*AC196/1000000000</f>
        <v>0</v>
      </c>
      <c r="BB196" s="56" t="str">
        <f>(AU196/AP196)^(1/5)*100</f>
        <v>0</v>
      </c>
      <c r="BC196" s="56" t="str">
        <f>(BA196/AU196)^(1/5)*100</f>
        <v>0</v>
      </c>
      <c r="BD196" s="62">
        <f>Q196*AC196*AD196/1000000000</f>
        <v>0</v>
      </c>
      <c r="BE196" s="62">
        <f>R196*AC196*AE196/1000000000</f>
        <v>0</v>
      </c>
      <c r="BF196" s="62">
        <f>S196*AC196*AF196/1000000000</f>
        <v>0</v>
      </c>
      <c r="BG196" s="62">
        <f>T196*AC196*AG196/1000000000</f>
        <v>0</v>
      </c>
      <c r="BH196" s="62">
        <f>U196*AC196*AH196/1000000000</f>
        <v>0</v>
      </c>
      <c r="BI196" s="62">
        <f>V196*AC196*AI196/1000000000</f>
        <v>0</v>
      </c>
      <c r="BJ196" s="62">
        <f>W196*AC196*AJ196/1000000000</f>
        <v>0</v>
      </c>
      <c r="BK196" s="62">
        <f>X196*AC196*AK196/1000000000</f>
        <v>0</v>
      </c>
      <c r="BL196" s="62">
        <f>Y196*AC196*AL196/1000000000</f>
        <v>0</v>
      </c>
      <c r="BM196" s="62">
        <f>Z196*AC196*AM196/1000000000</f>
        <v>0</v>
      </c>
      <c r="BN196" s="62">
        <f>AA196*AC196*AN196/1000000000</f>
        <v>0</v>
      </c>
      <c r="BO196" s="62">
        <f>AB196*AC196*AO196/1000000000</f>
        <v>0</v>
      </c>
      <c r="BP196" s="56" t="str">
        <f>(BI196/BD196)^(1/5)*100</f>
        <v>0</v>
      </c>
      <c r="BQ196" s="56" t="str">
        <f>(BO196/BI196)^(1/5)*100</f>
        <v>0</v>
      </c>
      <c r="BR196" s="56" t="str">
        <f>(J196/E196)^(1/5)*100</f>
        <v>0</v>
      </c>
      <c r="BS196" s="56" t="str">
        <f>(P196/J196)/(1/5)*100</f>
        <v>0</v>
      </c>
      <c r="BT196" s="56"/>
      <c r="BU196" s="56"/>
      <c r="BV196" s="56"/>
      <c r="BW196" s="56"/>
      <c r="BX196" s="62"/>
    </row>
    <row r="197" spans="1:80" s="46" customFormat="1">
      <c r="A197" s="60"/>
      <c r="B197" s="64" t="s">
        <v>349</v>
      </c>
      <c r="C197" s="61" t="s">
        <v>320</v>
      </c>
      <c r="D197" s="77" t="s">
        <v>13</v>
      </c>
      <c r="E197" s="62"/>
      <c r="F197" s="62"/>
      <c r="G197" s="62"/>
      <c r="H197" s="62"/>
      <c r="I197" s="56" t="str">
        <f>I193/I190*100</f>
        <v>0</v>
      </c>
      <c r="J197" s="56" t="str">
        <f>J193/J190*100</f>
        <v>0</v>
      </c>
      <c r="K197" s="56" t="str">
        <f>K193/K190*100</f>
        <v>0</v>
      </c>
      <c r="L197" s="56" t="str">
        <f>L193/L190*100</f>
        <v>0</v>
      </c>
      <c r="M197" s="62"/>
      <c r="N197" s="62"/>
      <c r="O197" s="62"/>
      <c r="P197" s="62"/>
      <c r="Q197" s="62">
        <v>137.429</v>
      </c>
      <c r="R197" s="62">
        <v>179.9</v>
      </c>
      <c r="S197" s="62">
        <v>192.8</v>
      </c>
      <c r="T197" s="62">
        <v>203.9</v>
      </c>
      <c r="U197" s="62">
        <v>172.7</v>
      </c>
      <c r="V197" s="62">
        <v>0</v>
      </c>
      <c r="W197" s="62">
        <v>262.8</v>
      </c>
      <c r="X197" s="62">
        <v>248.7</v>
      </c>
      <c r="Y197" s="62">
        <v>310.6</v>
      </c>
      <c r="Z197" s="62">
        <v>343.9</v>
      </c>
      <c r="AA197" s="62">
        <v>380.9</v>
      </c>
      <c r="AB197" s="62">
        <v>438.8</v>
      </c>
      <c r="AC197" s="56">
        <v>0</v>
      </c>
      <c r="AD197" s="63">
        <v>0</v>
      </c>
      <c r="AE197" s="63">
        <v>0</v>
      </c>
      <c r="AF197" s="63">
        <v>0</v>
      </c>
      <c r="AG197" s="63">
        <v>0</v>
      </c>
      <c r="AH197" s="63">
        <v>0</v>
      </c>
      <c r="AI197" s="63">
        <v>0</v>
      </c>
      <c r="AJ197" s="63">
        <v>0</v>
      </c>
      <c r="AK197" s="63">
        <v>0</v>
      </c>
      <c r="AL197" s="63">
        <v>0</v>
      </c>
      <c r="AM197" s="63">
        <v>0</v>
      </c>
      <c r="AN197" s="63">
        <v>0</v>
      </c>
      <c r="AO197" s="63">
        <v>0</v>
      </c>
      <c r="AP197" s="62">
        <f>Q197*AC197/1000000000</f>
        <v>0</v>
      </c>
      <c r="AQ197" s="62">
        <f>R197*AC197/1000000000</f>
        <v>0</v>
      </c>
      <c r="AR197" s="62">
        <f>S197*AC197/1000000000</f>
        <v>0</v>
      </c>
      <c r="AS197" s="62">
        <f>T197*AC197/1000000000</f>
        <v>0</v>
      </c>
      <c r="AT197" s="62">
        <f>U197*AC197/1000000000</f>
        <v>0</v>
      </c>
      <c r="AU197" s="62">
        <f>V197*AC197/1000000000</f>
        <v>0</v>
      </c>
      <c r="AV197" s="62">
        <f>W197*AC197/1000000000</f>
        <v>0</v>
      </c>
      <c r="AW197" s="62">
        <f>X197*AC197/1000000000</f>
        <v>0</v>
      </c>
      <c r="AX197" s="62">
        <f>Y197*AC197/1000000000</f>
        <v>0</v>
      </c>
      <c r="AY197" s="62">
        <f>Z197*AC197/1000000000</f>
        <v>0</v>
      </c>
      <c r="AZ197" s="62">
        <f>AA197*AC197/1000000000</f>
        <v>0</v>
      </c>
      <c r="BA197" s="62">
        <f>AB197*AC197/1000000000</f>
        <v>0</v>
      </c>
      <c r="BB197" s="56" t="str">
        <f>(AU197/AP197)^(1/5)*100</f>
        <v>0</v>
      </c>
      <c r="BC197" s="56" t="str">
        <f>(BA197/AU197)^(1/5)*100</f>
        <v>0</v>
      </c>
      <c r="BD197" s="62">
        <f>Q197*AC197*AD197/1000000000</f>
        <v>0</v>
      </c>
      <c r="BE197" s="62">
        <f>R197*AC197*AE197/1000000000</f>
        <v>0</v>
      </c>
      <c r="BF197" s="62">
        <f>S197*AC197*AF197/1000000000</f>
        <v>0</v>
      </c>
      <c r="BG197" s="62">
        <f>T197*AC197*AG197/1000000000</f>
        <v>0</v>
      </c>
      <c r="BH197" s="62">
        <f>U197*AC197*AH197/1000000000</f>
        <v>0</v>
      </c>
      <c r="BI197" s="62">
        <f>V197*AC197*AI197/1000000000</f>
        <v>0</v>
      </c>
      <c r="BJ197" s="62">
        <f>W197*AC197*AJ197/1000000000</f>
        <v>0</v>
      </c>
      <c r="BK197" s="62">
        <f>X197*AC197*AK197/1000000000</f>
        <v>0</v>
      </c>
      <c r="BL197" s="62">
        <f>Y197*AC197*AL197/1000000000</f>
        <v>0</v>
      </c>
      <c r="BM197" s="62">
        <f>Z197*AC197*AM197/1000000000</f>
        <v>0</v>
      </c>
      <c r="BN197" s="62">
        <f>AA197*AC197*AN197/1000000000</f>
        <v>0</v>
      </c>
      <c r="BO197" s="62">
        <f>AB197*AC197*AO197/1000000000</f>
        <v>0</v>
      </c>
      <c r="BP197" s="56" t="str">
        <f>(BI197/BD197)^(1/5)*100</f>
        <v>0</v>
      </c>
      <c r="BQ197" s="56" t="str">
        <f>(BO197/BI197)^(1/5)*100</f>
        <v>0</v>
      </c>
      <c r="BR197" s="56" t="str">
        <f>(J197/E197)^(1/5)*100</f>
        <v>0</v>
      </c>
      <c r="BS197" s="56" t="str">
        <f>(P197/J197)/(1/5)*100</f>
        <v>0</v>
      </c>
      <c r="BT197" s="56"/>
      <c r="BU197" s="56"/>
      <c r="BV197" s="56"/>
      <c r="BW197" s="56"/>
      <c r="BX197" s="62"/>
    </row>
    <row r="198" spans="1:80" s="46" customFormat="1">
      <c r="A198" s="60"/>
      <c r="B198" s="64" t="s">
        <v>350</v>
      </c>
      <c r="C198" s="61" t="s">
        <v>322</v>
      </c>
      <c r="D198" s="77" t="s">
        <v>13</v>
      </c>
      <c r="E198" s="62"/>
      <c r="F198" s="62"/>
      <c r="G198" s="62"/>
      <c r="H198" s="62"/>
      <c r="I198" s="56" t="str">
        <f>I194/I191*100</f>
        <v>0</v>
      </c>
      <c r="J198" s="56" t="str">
        <f>J194/J191*100</f>
        <v>0</v>
      </c>
      <c r="K198" s="56" t="str">
        <f>K194/K191*100</f>
        <v>0</v>
      </c>
      <c r="L198" s="56" t="str">
        <f>L194/L191*100</f>
        <v>0</v>
      </c>
      <c r="M198" s="62"/>
      <c r="N198" s="62"/>
      <c r="O198" s="62"/>
      <c r="P198" s="62"/>
      <c r="Q198" s="62">
        <v>18.28</v>
      </c>
      <c r="R198" s="62">
        <v>18.5</v>
      </c>
      <c r="S198" s="62">
        <v>17.9</v>
      </c>
      <c r="T198" s="62">
        <v>18.6</v>
      </c>
      <c r="U198" s="62">
        <v>24.3</v>
      </c>
      <c r="V198" s="62">
        <v>0</v>
      </c>
      <c r="W198" s="62">
        <v>25.7</v>
      </c>
      <c r="X198" s="62">
        <v>26.6</v>
      </c>
      <c r="Y198" s="62">
        <v>27.7</v>
      </c>
      <c r="Z198" s="62">
        <v>28.4</v>
      </c>
      <c r="AA198" s="62">
        <v>29.4</v>
      </c>
      <c r="AB198" s="62">
        <v>31.9</v>
      </c>
      <c r="AC198" s="56">
        <v>0</v>
      </c>
      <c r="AD198" s="63">
        <v>0</v>
      </c>
      <c r="AE198" s="63">
        <v>0</v>
      </c>
      <c r="AF198" s="63">
        <v>0</v>
      </c>
      <c r="AG198" s="63">
        <v>0</v>
      </c>
      <c r="AH198" s="63">
        <v>0</v>
      </c>
      <c r="AI198" s="63">
        <v>0</v>
      </c>
      <c r="AJ198" s="63">
        <v>0</v>
      </c>
      <c r="AK198" s="63">
        <v>0</v>
      </c>
      <c r="AL198" s="63">
        <v>0</v>
      </c>
      <c r="AM198" s="63">
        <v>0</v>
      </c>
      <c r="AN198" s="63">
        <v>0</v>
      </c>
      <c r="AO198" s="63">
        <v>0</v>
      </c>
      <c r="AP198" s="62">
        <f>Q198*AC198/1000000000</f>
        <v>0</v>
      </c>
      <c r="AQ198" s="62">
        <f>R198*AC198/1000000000</f>
        <v>0</v>
      </c>
      <c r="AR198" s="62">
        <f>S198*AC198/1000000000</f>
        <v>0</v>
      </c>
      <c r="AS198" s="62">
        <f>T198*AC198/1000000000</f>
        <v>0</v>
      </c>
      <c r="AT198" s="62">
        <f>U198*AC198/1000000000</f>
        <v>0</v>
      </c>
      <c r="AU198" s="62">
        <f>V198*AC198/1000000000</f>
        <v>0</v>
      </c>
      <c r="AV198" s="62">
        <f>W198*AC198/1000000000</f>
        <v>0</v>
      </c>
      <c r="AW198" s="62">
        <f>X198*AC198/1000000000</f>
        <v>0</v>
      </c>
      <c r="AX198" s="62">
        <f>Y198*AC198/1000000000</f>
        <v>0</v>
      </c>
      <c r="AY198" s="62">
        <f>Z198*AC198/1000000000</f>
        <v>0</v>
      </c>
      <c r="AZ198" s="62">
        <f>AA198*AC198/1000000000</f>
        <v>0</v>
      </c>
      <c r="BA198" s="62">
        <f>AB198*AC198/1000000000</f>
        <v>0</v>
      </c>
      <c r="BB198" s="56" t="str">
        <f>(AU198/AP198)^(1/5)*100</f>
        <v>0</v>
      </c>
      <c r="BC198" s="56" t="str">
        <f>(BA198/AU198)^(1/5)*100</f>
        <v>0</v>
      </c>
      <c r="BD198" s="62">
        <f>Q198*AC198*AD198/1000000000</f>
        <v>0</v>
      </c>
      <c r="BE198" s="62">
        <f>R198*AC198*AE198/1000000000</f>
        <v>0</v>
      </c>
      <c r="BF198" s="62">
        <f>S198*AC198*AF198/1000000000</f>
        <v>0</v>
      </c>
      <c r="BG198" s="62">
        <f>T198*AC198*AG198/1000000000</f>
        <v>0</v>
      </c>
      <c r="BH198" s="62">
        <f>U198*AC198*AH198/1000000000</f>
        <v>0</v>
      </c>
      <c r="BI198" s="62">
        <f>V198*AC198*AI198/1000000000</f>
        <v>0</v>
      </c>
      <c r="BJ198" s="62">
        <f>W198*AC198*AJ198/1000000000</f>
        <v>0</v>
      </c>
      <c r="BK198" s="62">
        <f>X198*AC198*AK198/1000000000</f>
        <v>0</v>
      </c>
      <c r="BL198" s="62">
        <f>Y198*AC198*AL198/1000000000</f>
        <v>0</v>
      </c>
      <c r="BM198" s="62">
        <f>Z198*AC198*AM198/1000000000</f>
        <v>0</v>
      </c>
      <c r="BN198" s="62">
        <f>AA198*AC198*AN198/1000000000</f>
        <v>0</v>
      </c>
      <c r="BO198" s="62">
        <f>AB198*AC198*AO198/1000000000</f>
        <v>0</v>
      </c>
      <c r="BP198" s="56" t="str">
        <f>(BI198/BD198)^(1/5)*100</f>
        <v>0</v>
      </c>
      <c r="BQ198" s="56" t="str">
        <f>(BO198/BI198)^(1/5)*100</f>
        <v>0</v>
      </c>
      <c r="BR198" s="56" t="str">
        <f>(J198/E198)^(1/5)*100</f>
        <v>0</v>
      </c>
      <c r="BS198" s="56" t="str">
        <f>(P198/J198)/(1/5)*100</f>
        <v>0</v>
      </c>
      <c r="BT198" s="56"/>
      <c r="BU198" s="56"/>
      <c r="BV198" s="56"/>
      <c r="BW198" s="56"/>
      <c r="BX198" s="62"/>
    </row>
    <row r="199" spans="1:80" s="46" customFormat="1">
      <c r="A199" s="60"/>
      <c r="B199" s="64" t="s">
        <v>351</v>
      </c>
      <c r="C199" s="61" t="s">
        <v>324</v>
      </c>
      <c r="D199" s="77" t="s">
        <v>13</v>
      </c>
      <c r="E199" s="62"/>
      <c r="F199" s="62"/>
      <c r="G199" s="62"/>
      <c r="H199" s="62"/>
      <c r="I199" s="56" t="str">
        <f>I195/I192*100</f>
        <v>0</v>
      </c>
      <c r="J199" s="56" t="str">
        <f>J195/J192*100</f>
        <v>0</v>
      </c>
      <c r="K199" s="56" t="str">
        <f>K195/K192*100</f>
        <v>0</v>
      </c>
      <c r="L199" s="56" t="str">
        <f>L195/L192*100</f>
        <v>0</v>
      </c>
      <c r="M199" s="62"/>
      <c r="N199" s="62"/>
      <c r="O199" s="62"/>
      <c r="P199" s="62"/>
      <c r="Q199" s="62">
        <v>25.7</v>
      </c>
      <c r="R199" s="62">
        <v>28.1</v>
      </c>
      <c r="S199" s="62">
        <v>31.5</v>
      </c>
      <c r="T199" s="62">
        <v>34</v>
      </c>
      <c r="U199" s="62">
        <v>48.5</v>
      </c>
      <c r="V199" s="62">
        <v>0</v>
      </c>
      <c r="W199" s="62">
        <v>56.6</v>
      </c>
      <c r="X199" s="62">
        <v>63.4</v>
      </c>
      <c r="Y199" s="62">
        <v>71.6</v>
      </c>
      <c r="Z199" s="62">
        <v>80.5</v>
      </c>
      <c r="AA199" s="62">
        <v>90.4</v>
      </c>
      <c r="AB199" s="62">
        <v>104.8</v>
      </c>
      <c r="AC199" s="56">
        <v>0</v>
      </c>
      <c r="AD199" s="63">
        <v>0</v>
      </c>
      <c r="AE199" s="63">
        <v>0</v>
      </c>
      <c r="AF199" s="63">
        <v>0</v>
      </c>
      <c r="AG199" s="63">
        <v>0</v>
      </c>
      <c r="AH199" s="63">
        <v>0</v>
      </c>
      <c r="AI199" s="63">
        <v>0</v>
      </c>
      <c r="AJ199" s="63">
        <v>0</v>
      </c>
      <c r="AK199" s="63">
        <v>0</v>
      </c>
      <c r="AL199" s="63">
        <v>0</v>
      </c>
      <c r="AM199" s="63">
        <v>0</v>
      </c>
      <c r="AN199" s="63">
        <v>0</v>
      </c>
      <c r="AO199" s="63">
        <v>0</v>
      </c>
      <c r="AP199" s="62">
        <f>Q199*AC199/1000000000</f>
        <v>0</v>
      </c>
      <c r="AQ199" s="62">
        <f>R199*AC199/1000000000</f>
        <v>0</v>
      </c>
      <c r="AR199" s="62">
        <f>S199*AC199/1000000000</f>
        <v>0</v>
      </c>
      <c r="AS199" s="62">
        <f>T199*AC199/1000000000</f>
        <v>0</v>
      </c>
      <c r="AT199" s="62">
        <f>U199*AC199/1000000000</f>
        <v>0</v>
      </c>
      <c r="AU199" s="62">
        <f>V199*AC199/1000000000</f>
        <v>0</v>
      </c>
      <c r="AV199" s="62">
        <f>W199*AC199/1000000000</f>
        <v>0</v>
      </c>
      <c r="AW199" s="62">
        <f>X199*AC199/1000000000</f>
        <v>0</v>
      </c>
      <c r="AX199" s="62">
        <f>Y199*AC199/1000000000</f>
        <v>0</v>
      </c>
      <c r="AY199" s="62">
        <f>Z199*AC199/1000000000</f>
        <v>0</v>
      </c>
      <c r="AZ199" s="62">
        <f>AA199*AC199/1000000000</f>
        <v>0</v>
      </c>
      <c r="BA199" s="62">
        <f>AB199*AC199/1000000000</f>
        <v>0</v>
      </c>
      <c r="BB199" s="56" t="str">
        <f>(AU199/AP199)^(1/5)*100</f>
        <v>0</v>
      </c>
      <c r="BC199" s="56" t="str">
        <f>(BA199/AU199)^(1/5)*100</f>
        <v>0</v>
      </c>
      <c r="BD199" s="62">
        <f>Q199*AC199*AD199/1000000000</f>
        <v>0</v>
      </c>
      <c r="BE199" s="62">
        <f>R199*AC199*AE199/1000000000</f>
        <v>0</v>
      </c>
      <c r="BF199" s="62">
        <f>S199*AC199*AF199/1000000000</f>
        <v>0</v>
      </c>
      <c r="BG199" s="62">
        <f>T199*AC199*AG199/1000000000</f>
        <v>0</v>
      </c>
      <c r="BH199" s="62">
        <f>U199*AC199*AH199/1000000000</f>
        <v>0</v>
      </c>
      <c r="BI199" s="62">
        <f>V199*AC199*AI199/1000000000</f>
        <v>0</v>
      </c>
      <c r="BJ199" s="62">
        <f>W199*AC199*AJ199/1000000000</f>
        <v>0</v>
      </c>
      <c r="BK199" s="62">
        <f>X199*AC199*AK199/1000000000</f>
        <v>0</v>
      </c>
      <c r="BL199" s="62">
        <f>Y199*AC199*AL199/1000000000</f>
        <v>0</v>
      </c>
      <c r="BM199" s="62">
        <f>Z199*AC199*AM199/1000000000</f>
        <v>0</v>
      </c>
      <c r="BN199" s="62">
        <f>AA199*AC199*AN199/1000000000</f>
        <v>0</v>
      </c>
      <c r="BO199" s="62">
        <f>AB199*AC199*AO199/1000000000</f>
        <v>0</v>
      </c>
      <c r="BP199" s="56" t="str">
        <f>(BI199/BD199)^(1/5)*100</f>
        <v>0</v>
      </c>
      <c r="BQ199" s="56" t="str">
        <f>(BO199/BI199)^(1/5)*100</f>
        <v>0</v>
      </c>
      <c r="BR199" s="56" t="str">
        <f>(J199/E199)^(1/5)*100</f>
        <v>0</v>
      </c>
      <c r="BS199" s="56" t="str">
        <f>(P199/J199)/(1/5)*100</f>
        <v>0</v>
      </c>
      <c r="BT199" s="56"/>
      <c r="BU199" s="56"/>
      <c r="BV199" s="56"/>
      <c r="BW199" s="56"/>
      <c r="BX199" s="62"/>
    </row>
    <row r="200" spans="1:80" s="46" customFormat="1">
      <c r="A200" s="60"/>
      <c r="B200" s="64" t="s">
        <v>352</v>
      </c>
      <c r="C200" s="61" t="s">
        <v>326</v>
      </c>
      <c r="D200" s="77" t="s">
        <v>13</v>
      </c>
      <c r="E200" s="62"/>
      <c r="F200" s="62"/>
      <c r="G200" s="62"/>
      <c r="H200" s="62"/>
      <c r="I200" s="56" t="str">
        <f>I196/I193*100</f>
        <v>0</v>
      </c>
      <c r="J200" s="56" t="str">
        <f>J196/J193*100</f>
        <v>0</v>
      </c>
      <c r="K200" s="56" t="str">
        <f>K196/K193*100</f>
        <v>0</v>
      </c>
      <c r="L200" s="56" t="str">
        <f>L196/L193*100</f>
        <v>0</v>
      </c>
      <c r="M200" s="62"/>
      <c r="N200" s="62"/>
      <c r="O200" s="62"/>
      <c r="P200" s="62"/>
      <c r="Q200" s="62">
        <v>1</v>
      </c>
      <c r="R200" s="62">
        <v>1</v>
      </c>
      <c r="S200" s="62">
        <v>1.1</v>
      </c>
      <c r="T200" s="62">
        <v>1.2</v>
      </c>
      <c r="U200" s="62">
        <v>1.3</v>
      </c>
      <c r="V200" s="62">
        <v>0</v>
      </c>
      <c r="W200" s="62">
        <v>1.4</v>
      </c>
      <c r="X200" s="62">
        <v>1.6</v>
      </c>
      <c r="Y200" s="62">
        <v>1.7</v>
      </c>
      <c r="Z200" s="62">
        <v>1.8</v>
      </c>
      <c r="AA200" s="62">
        <v>2</v>
      </c>
      <c r="AB200" s="62">
        <v>2.2</v>
      </c>
      <c r="AC200" s="56">
        <v>0</v>
      </c>
      <c r="AD200" s="63">
        <v>0</v>
      </c>
      <c r="AE200" s="63">
        <v>0</v>
      </c>
      <c r="AF200" s="63">
        <v>0</v>
      </c>
      <c r="AG200" s="63">
        <v>0</v>
      </c>
      <c r="AH200" s="63">
        <v>0</v>
      </c>
      <c r="AI200" s="63">
        <v>0</v>
      </c>
      <c r="AJ200" s="63">
        <v>0</v>
      </c>
      <c r="AK200" s="63">
        <v>0</v>
      </c>
      <c r="AL200" s="63">
        <v>0</v>
      </c>
      <c r="AM200" s="63">
        <v>0</v>
      </c>
      <c r="AN200" s="63">
        <v>0</v>
      </c>
      <c r="AO200" s="63">
        <v>0</v>
      </c>
      <c r="AP200" s="62">
        <f>Q200*AC200/1000000000</f>
        <v>0</v>
      </c>
      <c r="AQ200" s="62">
        <f>R200*AC200/1000000000</f>
        <v>0</v>
      </c>
      <c r="AR200" s="62">
        <f>S200*AC200/1000000000</f>
        <v>0</v>
      </c>
      <c r="AS200" s="62">
        <f>T200*AC200/1000000000</f>
        <v>0</v>
      </c>
      <c r="AT200" s="62">
        <f>U200*AC200/1000000000</f>
        <v>0</v>
      </c>
      <c r="AU200" s="62">
        <f>V200*AC200/1000000000</f>
        <v>0</v>
      </c>
      <c r="AV200" s="62">
        <f>W200*AC200/1000000000</f>
        <v>0</v>
      </c>
      <c r="AW200" s="62">
        <f>X200*AC200/1000000000</f>
        <v>0</v>
      </c>
      <c r="AX200" s="62">
        <f>Y200*AC200/1000000000</f>
        <v>0</v>
      </c>
      <c r="AY200" s="62">
        <f>Z200*AC200/1000000000</f>
        <v>0</v>
      </c>
      <c r="AZ200" s="62">
        <f>AA200*AC200/1000000000</f>
        <v>0</v>
      </c>
      <c r="BA200" s="62">
        <f>AB200*AC200/1000000000</f>
        <v>0</v>
      </c>
      <c r="BB200" s="56" t="str">
        <f>(AU200/AP200)^(1/5)*100</f>
        <v>0</v>
      </c>
      <c r="BC200" s="56" t="str">
        <f>(BA200/AU200)^(1/5)*100</f>
        <v>0</v>
      </c>
      <c r="BD200" s="62">
        <f>Q200*AC200*AD200/1000000000</f>
        <v>0</v>
      </c>
      <c r="BE200" s="62">
        <f>R200*AC200*AE200/1000000000</f>
        <v>0</v>
      </c>
      <c r="BF200" s="62">
        <f>S200*AC200*AF200/1000000000</f>
        <v>0</v>
      </c>
      <c r="BG200" s="62">
        <f>T200*AC200*AG200/1000000000</f>
        <v>0</v>
      </c>
      <c r="BH200" s="62">
        <f>U200*AC200*AH200/1000000000</f>
        <v>0</v>
      </c>
      <c r="BI200" s="62">
        <f>V200*AC200*AI200/1000000000</f>
        <v>0</v>
      </c>
      <c r="BJ200" s="62">
        <f>W200*AC200*AJ200/1000000000</f>
        <v>0</v>
      </c>
      <c r="BK200" s="62">
        <f>X200*AC200*AK200/1000000000</f>
        <v>0</v>
      </c>
      <c r="BL200" s="62">
        <f>Y200*AC200*AL200/1000000000</f>
        <v>0</v>
      </c>
      <c r="BM200" s="62">
        <f>Z200*AC200*AM200/1000000000</f>
        <v>0</v>
      </c>
      <c r="BN200" s="62">
        <f>AA200*AC200*AN200/1000000000</f>
        <v>0</v>
      </c>
      <c r="BO200" s="62">
        <f>AB200*AC200*AO200/1000000000</f>
        <v>0</v>
      </c>
      <c r="BP200" s="56" t="str">
        <f>(BI200/BD200)^(1/5)*100</f>
        <v>0</v>
      </c>
      <c r="BQ200" s="56" t="str">
        <f>(BO200/BI200)^(1/5)*100</f>
        <v>0</v>
      </c>
      <c r="BR200" s="56" t="str">
        <f>(J200/E200)^(1/5)*100</f>
        <v>0</v>
      </c>
      <c r="BS200" s="56" t="str">
        <f>(P200/J200)/(1/5)*100</f>
        <v>0</v>
      </c>
      <c r="BT200" s="56"/>
      <c r="BU200" s="56"/>
      <c r="BV200" s="56"/>
      <c r="BW200" s="56"/>
      <c r="BX200" s="62"/>
    </row>
    <row r="201" spans="1:80" s="46" customFormat="1">
      <c r="A201" s="60"/>
      <c r="B201" s="64" t="s">
        <v>353</v>
      </c>
      <c r="C201" s="61" t="s">
        <v>328</v>
      </c>
      <c r="D201" s="77" t="s">
        <v>13</v>
      </c>
      <c r="E201" s="62"/>
      <c r="F201" s="62"/>
      <c r="G201" s="62"/>
      <c r="H201" s="62"/>
      <c r="I201" s="56" t="str">
        <f>I197/I194*100</f>
        <v>0</v>
      </c>
      <c r="J201" s="56" t="str">
        <f>J197/J194*100</f>
        <v>0</v>
      </c>
      <c r="K201" s="56" t="str">
        <f>K197/K194*100</f>
        <v>0</v>
      </c>
      <c r="L201" s="56" t="str">
        <f>L197/L194*100</f>
        <v>0</v>
      </c>
      <c r="M201" s="62"/>
      <c r="N201" s="62"/>
      <c r="O201" s="62"/>
      <c r="P201" s="62"/>
      <c r="Q201" s="62">
        <v>15</v>
      </c>
      <c r="R201" s="62">
        <v>17.9</v>
      </c>
      <c r="S201" s="62">
        <v>21.8</v>
      </c>
      <c r="T201" s="62">
        <v>26.5</v>
      </c>
      <c r="U201" s="62">
        <v>42.7</v>
      </c>
      <c r="V201" s="62">
        <v>0</v>
      </c>
      <c r="W201" s="62">
        <v>56</v>
      </c>
      <c r="X201" s="62">
        <v>69.7</v>
      </c>
      <c r="Y201" s="62">
        <v>86</v>
      </c>
      <c r="Z201" s="62">
        <v>107</v>
      </c>
      <c r="AA201" s="62">
        <v>132.6</v>
      </c>
      <c r="AB201" s="62">
        <v>168.8</v>
      </c>
      <c r="AC201" s="56">
        <v>0</v>
      </c>
      <c r="AD201" s="63">
        <v>0</v>
      </c>
      <c r="AE201" s="63">
        <v>0</v>
      </c>
      <c r="AF201" s="63">
        <v>0</v>
      </c>
      <c r="AG201" s="63">
        <v>0</v>
      </c>
      <c r="AH201" s="63">
        <v>0</v>
      </c>
      <c r="AI201" s="63">
        <v>0</v>
      </c>
      <c r="AJ201" s="63">
        <v>0</v>
      </c>
      <c r="AK201" s="63">
        <v>0</v>
      </c>
      <c r="AL201" s="63">
        <v>0</v>
      </c>
      <c r="AM201" s="63">
        <v>0</v>
      </c>
      <c r="AN201" s="63">
        <v>0</v>
      </c>
      <c r="AO201" s="63">
        <v>0</v>
      </c>
      <c r="AP201" s="62">
        <f>Q201*AC201/1000000000</f>
        <v>0</v>
      </c>
      <c r="AQ201" s="62">
        <f>R201*AC201/1000000000</f>
        <v>0</v>
      </c>
      <c r="AR201" s="62">
        <f>S201*AC201/1000000000</f>
        <v>0</v>
      </c>
      <c r="AS201" s="62">
        <f>T201*AC201/1000000000</f>
        <v>0</v>
      </c>
      <c r="AT201" s="62">
        <f>U201*AC201/1000000000</f>
        <v>0</v>
      </c>
      <c r="AU201" s="62">
        <f>V201*AC201/1000000000</f>
        <v>0</v>
      </c>
      <c r="AV201" s="62">
        <f>W201*AC201/1000000000</f>
        <v>0</v>
      </c>
      <c r="AW201" s="62">
        <f>X201*AC201/1000000000</f>
        <v>0</v>
      </c>
      <c r="AX201" s="62">
        <f>Y201*AC201/1000000000</f>
        <v>0</v>
      </c>
      <c r="AY201" s="62">
        <f>Z201*AC201/1000000000</f>
        <v>0</v>
      </c>
      <c r="AZ201" s="62">
        <f>AA201*AC201/1000000000</f>
        <v>0</v>
      </c>
      <c r="BA201" s="62">
        <f>AB201*AC201/1000000000</f>
        <v>0</v>
      </c>
      <c r="BB201" s="56" t="str">
        <f>(AU201/AP201)^(1/5)*100</f>
        <v>0</v>
      </c>
      <c r="BC201" s="56" t="str">
        <f>(BA201/AU201)^(1/5)*100</f>
        <v>0</v>
      </c>
      <c r="BD201" s="62">
        <f>Q201*AC201*AD201/1000000000</f>
        <v>0</v>
      </c>
      <c r="BE201" s="62">
        <f>R201*AC201*AE201/1000000000</f>
        <v>0</v>
      </c>
      <c r="BF201" s="62">
        <f>S201*AC201*AF201/1000000000</f>
        <v>0</v>
      </c>
      <c r="BG201" s="62">
        <f>T201*AC201*AG201/1000000000</f>
        <v>0</v>
      </c>
      <c r="BH201" s="62">
        <f>U201*AC201*AH201/1000000000</f>
        <v>0</v>
      </c>
      <c r="BI201" s="62">
        <f>V201*AC201*AI201/1000000000</f>
        <v>0</v>
      </c>
      <c r="BJ201" s="62">
        <f>W201*AC201*AJ201/1000000000</f>
        <v>0</v>
      </c>
      <c r="BK201" s="62">
        <f>X201*AC201*AK201/1000000000</f>
        <v>0</v>
      </c>
      <c r="BL201" s="62">
        <f>Y201*AC201*AL201/1000000000</f>
        <v>0</v>
      </c>
      <c r="BM201" s="62">
        <f>Z201*AC201*AM201/1000000000</f>
        <v>0</v>
      </c>
      <c r="BN201" s="62">
        <f>AA201*AC201*AN201/1000000000</f>
        <v>0</v>
      </c>
      <c r="BO201" s="62">
        <f>AB201*AC201*AO201/1000000000</f>
        <v>0</v>
      </c>
      <c r="BP201" s="56" t="str">
        <f>(BI201/BD201)^(1/5)*100</f>
        <v>0</v>
      </c>
      <c r="BQ201" s="56" t="str">
        <f>(BO201/BI201)^(1/5)*100</f>
        <v>0</v>
      </c>
      <c r="BR201" s="56" t="str">
        <f>(J201/E201)^(1/5)*100</f>
        <v>0</v>
      </c>
      <c r="BS201" s="56" t="str">
        <f>(P201/J201)/(1/5)*100</f>
        <v>0</v>
      </c>
      <c r="BT201" s="56"/>
      <c r="BU201" s="56"/>
      <c r="BV201" s="56"/>
      <c r="BW201" s="56"/>
      <c r="BX201" s="62"/>
    </row>
    <row r="202" spans="1:80" s="46" customFormat="1">
      <c r="A202" s="60"/>
      <c r="B202" s="64" t="s">
        <v>354</v>
      </c>
      <c r="C202" s="61" t="s">
        <v>330</v>
      </c>
      <c r="D202" s="77" t="s">
        <v>13</v>
      </c>
      <c r="E202" s="62"/>
      <c r="F202" s="62"/>
      <c r="G202" s="62"/>
      <c r="H202" s="62"/>
      <c r="I202" s="56" t="str">
        <f>I198/I195*100</f>
        <v>0</v>
      </c>
      <c r="J202" s="56" t="str">
        <f>J198/J195*100</f>
        <v>0</v>
      </c>
      <c r="K202" s="56" t="str">
        <f>K198/K195*100</f>
        <v>0</v>
      </c>
      <c r="L202" s="56" t="str">
        <f>L198/L195*100</f>
        <v>0</v>
      </c>
      <c r="M202" s="62"/>
      <c r="N202" s="62"/>
      <c r="O202" s="62"/>
      <c r="P202" s="62"/>
      <c r="Q202" s="62">
        <v>2.1</v>
      </c>
      <c r="R202" s="62">
        <v>2.3</v>
      </c>
      <c r="S202" s="62">
        <v>2.5</v>
      </c>
      <c r="T202" s="62">
        <v>2.7</v>
      </c>
      <c r="U202" s="62">
        <v>2.8</v>
      </c>
      <c r="V202" s="62">
        <v>0</v>
      </c>
      <c r="W202" s="62">
        <v>3</v>
      </c>
      <c r="X202" s="62">
        <v>3.3</v>
      </c>
      <c r="Y202" s="62">
        <v>3.6</v>
      </c>
      <c r="Z202" s="62">
        <v>3.9</v>
      </c>
      <c r="AA202" s="62">
        <v>4.2</v>
      </c>
      <c r="AB202" s="62">
        <v>4.7</v>
      </c>
      <c r="AC202" s="56">
        <v>0</v>
      </c>
      <c r="AD202" s="63">
        <v>0</v>
      </c>
      <c r="AE202" s="63">
        <v>0</v>
      </c>
      <c r="AF202" s="63">
        <v>0</v>
      </c>
      <c r="AG202" s="63">
        <v>0</v>
      </c>
      <c r="AH202" s="63">
        <v>0</v>
      </c>
      <c r="AI202" s="63">
        <v>0</v>
      </c>
      <c r="AJ202" s="63">
        <v>0</v>
      </c>
      <c r="AK202" s="63">
        <v>0</v>
      </c>
      <c r="AL202" s="63">
        <v>0</v>
      </c>
      <c r="AM202" s="63">
        <v>0</v>
      </c>
      <c r="AN202" s="63">
        <v>0</v>
      </c>
      <c r="AO202" s="63">
        <v>0</v>
      </c>
      <c r="AP202" s="62">
        <f>Q202*AC202/1000000000</f>
        <v>0</v>
      </c>
      <c r="AQ202" s="62">
        <f>R202*AC202/1000000000</f>
        <v>0</v>
      </c>
      <c r="AR202" s="62">
        <f>S202*AC202/1000000000</f>
        <v>0</v>
      </c>
      <c r="AS202" s="62">
        <f>T202*AC202/1000000000</f>
        <v>0</v>
      </c>
      <c r="AT202" s="62">
        <f>U202*AC202/1000000000</f>
        <v>0</v>
      </c>
      <c r="AU202" s="62">
        <f>V202*AC202/1000000000</f>
        <v>0</v>
      </c>
      <c r="AV202" s="62">
        <f>W202*AC202/1000000000</f>
        <v>0</v>
      </c>
      <c r="AW202" s="62">
        <f>X202*AC202/1000000000</f>
        <v>0</v>
      </c>
      <c r="AX202" s="62">
        <f>Y202*AC202/1000000000</f>
        <v>0</v>
      </c>
      <c r="AY202" s="62">
        <f>Z202*AC202/1000000000</f>
        <v>0</v>
      </c>
      <c r="AZ202" s="62">
        <f>AA202*AC202/1000000000</f>
        <v>0</v>
      </c>
      <c r="BA202" s="62">
        <f>AB202*AC202/1000000000</f>
        <v>0</v>
      </c>
      <c r="BB202" s="56" t="str">
        <f>(AU202/AP202)^(1/5)*100</f>
        <v>0</v>
      </c>
      <c r="BC202" s="56" t="str">
        <f>(BA202/AU202)^(1/5)*100</f>
        <v>0</v>
      </c>
      <c r="BD202" s="62">
        <f>Q202*AC202*AD202/1000000000</f>
        <v>0</v>
      </c>
      <c r="BE202" s="62">
        <f>R202*AC202*AE202/1000000000</f>
        <v>0</v>
      </c>
      <c r="BF202" s="62">
        <f>S202*AC202*AF202/1000000000</f>
        <v>0</v>
      </c>
      <c r="BG202" s="62">
        <f>T202*AC202*AG202/1000000000</f>
        <v>0</v>
      </c>
      <c r="BH202" s="62">
        <f>U202*AC202*AH202/1000000000</f>
        <v>0</v>
      </c>
      <c r="BI202" s="62">
        <f>V202*AC202*AI202/1000000000</f>
        <v>0</v>
      </c>
      <c r="BJ202" s="62">
        <f>W202*AC202*AJ202/1000000000</f>
        <v>0</v>
      </c>
      <c r="BK202" s="62">
        <f>X202*AC202*AK202/1000000000</f>
        <v>0</v>
      </c>
      <c r="BL202" s="62">
        <f>Y202*AC202*AL202/1000000000</f>
        <v>0</v>
      </c>
      <c r="BM202" s="62">
        <f>Z202*AC202*AM202/1000000000</f>
        <v>0</v>
      </c>
      <c r="BN202" s="62">
        <f>AA202*AC202*AN202/1000000000</f>
        <v>0</v>
      </c>
      <c r="BO202" s="62">
        <f>AB202*AC202*AO202/1000000000</f>
        <v>0</v>
      </c>
      <c r="BP202" s="56" t="str">
        <f>(BI202/BD202)^(1/5)*100</f>
        <v>0</v>
      </c>
      <c r="BQ202" s="56" t="str">
        <f>(BO202/BI202)^(1/5)*100</f>
        <v>0</v>
      </c>
      <c r="BR202" s="56" t="str">
        <f>(J202/E202)^(1/5)*100</f>
        <v>0</v>
      </c>
      <c r="BS202" s="56" t="str">
        <f>(P202/J202)/(1/5)*100</f>
        <v>0</v>
      </c>
      <c r="BT202" s="56"/>
      <c r="BU202" s="56"/>
      <c r="BV202" s="56"/>
      <c r="BW202" s="56"/>
      <c r="BX202" s="62"/>
    </row>
    <row r="203" spans="1:80" s="46" customFormat="1">
      <c r="A203" s="60"/>
      <c r="B203" s="64" t="s">
        <v>355</v>
      </c>
      <c r="C203" s="61" t="s">
        <v>332</v>
      </c>
      <c r="D203" s="77" t="s">
        <v>13</v>
      </c>
      <c r="E203" s="62"/>
      <c r="F203" s="62"/>
      <c r="G203" s="62"/>
      <c r="H203" s="62"/>
      <c r="I203" s="56" t="str">
        <f>I199/I196*100</f>
        <v>0</v>
      </c>
      <c r="J203" s="56" t="str">
        <f>J199/J196*100</f>
        <v>0</v>
      </c>
      <c r="K203" s="56" t="str">
        <f>K199/K196*100</f>
        <v>0</v>
      </c>
      <c r="L203" s="56" t="str">
        <f>L199/L196*100</f>
        <v>0</v>
      </c>
      <c r="M203" s="62"/>
      <c r="N203" s="62"/>
      <c r="O203" s="62"/>
      <c r="P203" s="62"/>
      <c r="Q203" s="62">
        <v>51.6</v>
      </c>
      <c r="R203" s="62">
        <v>76.9</v>
      </c>
      <c r="S203" s="62">
        <v>106.9</v>
      </c>
      <c r="T203" s="62">
        <v>124.1</v>
      </c>
      <c r="U203" s="62">
        <v>107.9</v>
      </c>
      <c r="V203" s="62">
        <v>0</v>
      </c>
      <c r="W203" s="62">
        <v>119.1</v>
      </c>
      <c r="X203" s="62">
        <v>135.5</v>
      </c>
      <c r="Y203" s="62">
        <v>154.1</v>
      </c>
      <c r="Z203" s="62">
        <v>175.8</v>
      </c>
      <c r="AA203" s="62">
        <v>199.1</v>
      </c>
      <c r="AB203" s="62">
        <v>229.8</v>
      </c>
      <c r="AC203" s="56">
        <v>0</v>
      </c>
      <c r="AD203" s="63">
        <v>0</v>
      </c>
      <c r="AE203" s="63">
        <v>0</v>
      </c>
      <c r="AF203" s="63">
        <v>0</v>
      </c>
      <c r="AG203" s="63">
        <v>0</v>
      </c>
      <c r="AH203" s="63">
        <v>0</v>
      </c>
      <c r="AI203" s="63">
        <v>0</v>
      </c>
      <c r="AJ203" s="63">
        <v>0</v>
      </c>
      <c r="AK203" s="63">
        <v>0</v>
      </c>
      <c r="AL203" s="63">
        <v>0</v>
      </c>
      <c r="AM203" s="63">
        <v>0</v>
      </c>
      <c r="AN203" s="63">
        <v>0</v>
      </c>
      <c r="AO203" s="63">
        <v>0</v>
      </c>
      <c r="AP203" s="62">
        <f>Q203*AC203/1000000000</f>
        <v>0</v>
      </c>
      <c r="AQ203" s="62">
        <f>R203*AC203/1000000000</f>
        <v>0</v>
      </c>
      <c r="AR203" s="62">
        <f>S203*AC203/1000000000</f>
        <v>0</v>
      </c>
      <c r="AS203" s="62">
        <f>T203*AC203/1000000000</f>
        <v>0</v>
      </c>
      <c r="AT203" s="62">
        <f>U203*AC203/1000000000</f>
        <v>0</v>
      </c>
      <c r="AU203" s="62">
        <f>V203*AC203/1000000000</f>
        <v>0</v>
      </c>
      <c r="AV203" s="62">
        <f>W203*AC203/1000000000</f>
        <v>0</v>
      </c>
      <c r="AW203" s="62">
        <f>X203*AC203/1000000000</f>
        <v>0</v>
      </c>
      <c r="AX203" s="62">
        <f>Y203*AC203/1000000000</f>
        <v>0</v>
      </c>
      <c r="AY203" s="62">
        <f>Z203*AC203/1000000000</f>
        <v>0</v>
      </c>
      <c r="AZ203" s="62">
        <f>AA203*AC203/1000000000</f>
        <v>0</v>
      </c>
      <c r="BA203" s="62">
        <f>AB203*AC203/1000000000</f>
        <v>0</v>
      </c>
      <c r="BB203" s="56" t="str">
        <f>(AU203/AP203)^(1/5)*100</f>
        <v>0</v>
      </c>
      <c r="BC203" s="56" t="str">
        <f>(BA203/AU203)^(1/5)*100</f>
        <v>0</v>
      </c>
      <c r="BD203" s="62">
        <f>Q203*AC203*AD203/1000000000</f>
        <v>0</v>
      </c>
      <c r="BE203" s="62">
        <f>R203*AC203*AE203/1000000000</f>
        <v>0</v>
      </c>
      <c r="BF203" s="62">
        <f>S203*AC203*AF203/1000000000</f>
        <v>0</v>
      </c>
      <c r="BG203" s="62">
        <f>T203*AC203*AG203/1000000000</f>
        <v>0</v>
      </c>
      <c r="BH203" s="62">
        <f>U203*AC203*AH203/1000000000</f>
        <v>0</v>
      </c>
      <c r="BI203" s="62">
        <f>V203*AC203*AI203/1000000000</f>
        <v>0</v>
      </c>
      <c r="BJ203" s="62">
        <f>W203*AC203*AJ203/1000000000</f>
        <v>0</v>
      </c>
      <c r="BK203" s="62">
        <f>X203*AC203*AK203/1000000000</f>
        <v>0</v>
      </c>
      <c r="BL203" s="62">
        <f>Y203*AC203*AL203/1000000000</f>
        <v>0</v>
      </c>
      <c r="BM203" s="62">
        <f>Z203*AC203*AM203/1000000000</f>
        <v>0</v>
      </c>
      <c r="BN203" s="62">
        <f>AA203*AC203*AN203/1000000000</f>
        <v>0</v>
      </c>
      <c r="BO203" s="62">
        <f>AB203*AC203*AO203/1000000000</f>
        <v>0</v>
      </c>
      <c r="BP203" s="56" t="str">
        <f>(BI203/BD203)^(1/5)*100</f>
        <v>0</v>
      </c>
      <c r="BQ203" s="56" t="str">
        <f>(BO203/BI203)^(1/5)*100</f>
        <v>0</v>
      </c>
      <c r="BR203" s="56" t="str">
        <f>(J203/E203)^(1/5)*100</f>
        <v>0</v>
      </c>
      <c r="BS203" s="56" t="str">
        <f>(P203/J203)/(1/5)*100</f>
        <v>0</v>
      </c>
      <c r="BT203" s="56"/>
      <c r="BU203" s="56"/>
      <c r="BV203" s="56"/>
      <c r="BW203" s="56"/>
      <c r="BX203" s="62"/>
    </row>
    <row r="204" spans="1:80" s="46" customFormat="1">
      <c r="A204" s="60"/>
      <c r="B204" s="64" t="s">
        <v>356</v>
      </c>
      <c r="C204" s="61" t="s">
        <v>334</v>
      </c>
      <c r="D204" s="77" t="s">
        <v>13</v>
      </c>
      <c r="E204" s="62"/>
      <c r="F204" s="62"/>
      <c r="G204" s="62"/>
      <c r="H204" s="62"/>
      <c r="I204" s="56" t="str">
        <f>I200/I197*100</f>
        <v>0</v>
      </c>
      <c r="J204" s="56" t="str">
        <f>J200/J197*100</f>
        <v>0</v>
      </c>
      <c r="K204" s="56" t="str">
        <f>K200/K197*100</f>
        <v>0</v>
      </c>
      <c r="L204" s="56" t="str">
        <f>L200/L197*100</f>
        <v>0</v>
      </c>
      <c r="M204" s="62"/>
      <c r="N204" s="62"/>
      <c r="O204" s="62"/>
      <c r="P204" s="62"/>
      <c r="Q204" s="62">
        <v>12.4</v>
      </c>
      <c r="R204" s="62">
        <v>16.3</v>
      </c>
      <c r="S204" s="62">
        <v>5</v>
      </c>
      <c r="T204" s="62">
        <v>5.9</v>
      </c>
      <c r="U204" s="62">
        <v>3.4</v>
      </c>
      <c r="V204" s="62">
        <v>0</v>
      </c>
      <c r="W204" s="62">
        <v>3.8</v>
      </c>
      <c r="X204" s="62">
        <v>4.5</v>
      </c>
      <c r="Y204" s="62">
        <v>5</v>
      </c>
      <c r="Z204" s="62">
        <v>5.9</v>
      </c>
      <c r="AA204" s="62">
        <v>6.5</v>
      </c>
      <c r="AB204" s="62">
        <v>7.3</v>
      </c>
      <c r="AC204" s="56">
        <v>0</v>
      </c>
      <c r="AD204" s="63">
        <v>0</v>
      </c>
      <c r="AE204" s="63">
        <v>0</v>
      </c>
      <c r="AF204" s="63">
        <v>0</v>
      </c>
      <c r="AG204" s="63">
        <v>0</v>
      </c>
      <c r="AH204" s="63">
        <v>0</v>
      </c>
      <c r="AI204" s="63">
        <v>0</v>
      </c>
      <c r="AJ204" s="63">
        <v>0</v>
      </c>
      <c r="AK204" s="63">
        <v>0</v>
      </c>
      <c r="AL204" s="63">
        <v>0</v>
      </c>
      <c r="AM204" s="63">
        <v>0</v>
      </c>
      <c r="AN204" s="63">
        <v>0</v>
      </c>
      <c r="AO204" s="63">
        <v>0</v>
      </c>
      <c r="AP204" s="62">
        <f>Q204*AC204/1000000000</f>
        <v>0</v>
      </c>
      <c r="AQ204" s="62">
        <f>R204*AC204/1000000000</f>
        <v>0</v>
      </c>
      <c r="AR204" s="62">
        <f>S204*AC204/1000000000</f>
        <v>0</v>
      </c>
      <c r="AS204" s="62">
        <f>T204*AC204/1000000000</f>
        <v>0</v>
      </c>
      <c r="AT204" s="62">
        <f>U204*AC204/1000000000</f>
        <v>0</v>
      </c>
      <c r="AU204" s="62">
        <f>V204*AC204/1000000000</f>
        <v>0</v>
      </c>
      <c r="AV204" s="62">
        <f>W204*AC204/1000000000</f>
        <v>0</v>
      </c>
      <c r="AW204" s="62">
        <f>X204*AC204/1000000000</f>
        <v>0</v>
      </c>
      <c r="AX204" s="62">
        <f>Y204*AC204/1000000000</f>
        <v>0</v>
      </c>
      <c r="AY204" s="62">
        <f>Z204*AC204/1000000000</f>
        <v>0</v>
      </c>
      <c r="AZ204" s="62">
        <f>AA204*AC204/1000000000</f>
        <v>0</v>
      </c>
      <c r="BA204" s="62">
        <f>AB204*AC204/1000000000</f>
        <v>0</v>
      </c>
      <c r="BB204" s="56" t="str">
        <f>(AU204/AP204)^(1/5)*100</f>
        <v>0</v>
      </c>
      <c r="BC204" s="56" t="str">
        <f>(BA204/AU204)^(1/5)*100</f>
        <v>0</v>
      </c>
      <c r="BD204" s="62">
        <f>Q204*AC204*AD204/1000000000</f>
        <v>0</v>
      </c>
      <c r="BE204" s="62">
        <f>R204*AC204*AE204/1000000000</f>
        <v>0</v>
      </c>
      <c r="BF204" s="62">
        <f>S204*AC204*AF204/1000000000</f>
        <v>0</v>
      </c>
      <c r="BG204" s="62">
        <f>T204*AC204*AG204/1000000000</f>
        <v>0</v>
      </c>
      <c r="BH204" s="62">
        <f>U204*AC204*AH204/1000000000</f>
        <v>0</v>
      </c>
      <c r="BI204" s="62">
        <f>V204*AC204*AI204/1000000000</f>
        <v>0</v>
      </c>
      <c r="BJ204" s="62">
        <f>W204*AC204*AJ204/1000000000</f>
        <v>0</v>
      </c>
      <c r="BK204" s="62">
        <f>X204*AC204*AK204/1000000000</f>
        <v>0</v>
      </c>
      <c r="BL204" s="62">
        <f>Y204*AC204*AL204/1000000000</f>
        <v>0</v>
      </c>
      <c r="BM204" s="62">
        <f>Z204*AC204*AM204/1000000000</f>
        <v>0</v>
      </c>
      <c r="BN204" s="62">
        <f>AA204*AC204*AN204/1000000000</f>
        <v>0</v>
      </c>
      <c r="BO204" s="62">
        <f>AB204*AC204*AO204/1000000000</f>
        <v>0</v>
      </c>
      <c r="BP204" s="56" t="str">
        <f>(BI204/BD204)^(1/5)*100</f>
        <v>0</v>
      </c>
      <c r="BQ204" s="56" t="str">
        <f>(BO204/BI204)^(1/5)*100</f>
        <v>0</v>
      </c>
      <c r="BR204" s="56" t="str">
        <f>(J204/E204)^(1/5)*100</f>
        <v>0</v>
      </c>
      <c r="BS204" s="56" t="str">
        <f>(P204/J204)/(1/5)*100</f>
        <v>0</v>
      </c>
      <c r="BT204" s="56"/>
      <c r="BU204" s="56"/>
      <c r="BV204" s="56"/>
      <c r="BW204" s="56"/>
      <c r="BX204" s="62"/>
    </row>
    <row r="205" spans="1:80" s="46" customFormat="1">
      <c r="A205" s="60"/>
      <c r="B205" s="64" t="s">
        <v>357</v>
      </c>
      <c r="C205" s="61" t="s">
        <v>336</v>
      </c>
      <c r="D205" s="77" t="s">
        <v>13</v>
      </c>
      <c r="E205" s="62"/>
      <c r="F205" s="62"/>
      <c r="G205" s="62"/>
      <c r="H205" s="62"/>
      <c r="I205" s="56" t="str">
        <f>I201/I198*100</f>
        <v>0</v>
      </c>
      <c r="J205" s="56" t="str">
        <f>J201/J198*100</f>
        <v>0</v>
      </c>
      <c r="K205" s="56" t="str">
        <f>K201/K198*100</f>
        <v>0</v>
      </c>
      <c r="L205" s="56" t="str">
        <f>L201/L198*100</f>
        <v>0</v>
      </c>
      <c r="M205" s="62"/>
      <c r="N205" s="62"/>
      <c r="O205" s="62"/>
      <c r="P205" s="62"/>
      <c r="Q205" s="62">
        <v>9.7</v>
      </c>
      <c r="R205" s="62">
        <v>10.5</v>
      </c>
      <c r="S205" s="62">
        <v>11.6</v>
      </c>
      <c r="T205" s="62">
        <v>12.7</v>
      </c>
      <c r="U205" s="62">
        <v>15.6</v>
      </c>
      <c r="V205" s="62">
        <v>0</v>
      </c>
      <c r="W205" s="62">
        <v>18</v>
      </c>
      <c r="X205" s="62">
        <v>20</v>
      </c>
      <c r="Y205" s="62">
        <v>22.1</v>
      </c>
      <c r="Z205" s="62">
        <v>24.6</v>
      </c>
      <c r="AA205" s="62">
        <v>27.2</v>
      </c>
      <c r="AB205" s="62">
        <v>31.3</v>
      </c>
      <c r="AC205" s="56">
        <v>0</v>
      </c>
      <c r="AD205" s="63">
        <v>0</v>
      </c>
      <c r="AE205" s="63">
        <v>0</v>
      </c>
      <c r="AF205" s="63">
        <v>0</v>
      </c>
      <c r="AG205" s="63">
        <v>0</v>
      </c>
      <c r="AH205" s="63">
        <v>0</v>
      </c>
      <c r="AI205" s="63">
        <v>0</v>
      </c>
      <c r="AJ205" s="63">
        <v>0</v>
      </c>
      <c r="AK205" s="63">
        <v>0</v>
      </c>
      <c r="AL205" s="63">
        <v>0</v>
      </c>
      <c r="AM205" s="63">
        <v>0</v>
      </c>
      <c r="AN205" s="63">
        <v>0</v>
      </c>
      <c r="AO205" s="63">
        <v>0</v>
      </c>
      <c r="AP205" s="62">
        <f>Q205*AC205/1000000000</f>
        <v>0</v>
      </c>
      <c r="AQ205" s="62">
        <f>R205*AC205/1000000000</f>
        <v>0</v>
      </c>
      <c r="AR205" s="62">
        <f>S205*AC205/1000000000</f>
        <v>0</v>
      </c>
      <c r="AS205" s="62">
        <f>T205*AC205/1000000000</f>
        <v>0</v>
      </c>
      <c r="AT205" s="62">
        <f>U205*AC205/1000000000</f>
        <v>0</v>
      </c>
      <c r="AU205" s="62">
        <f>V205*AC205/1000000000</f>
        <v>0</v>
      </c>
      <c r="AV205" s="62">
        <f>W205*AC205/1000000000</f>
        <v>0</v>
      </c>
      <c r="AW205" s="62">
        <f>X205*AC205/1000000000</f>
        <v>0</v>
      </c>
      <c r="AX205" s="62">
        <f>Y205*AC205/1000000000</f>
        <v>0</v>
      </c>
      <c r="AY205" s="62">
        <f>Z205*AC205/1000000000</f>
        <v>0</v>
      </c>
      <c r="AZ205" s="62">
        <f>AA205*AC205/1000000000</f>
        <v>0</v>
      </c>
      <c r="BA205" s="62">
        <f>AB205*AC205/1000000000</f>
        <v>0</v>
      </c>
      <c r="BB205" s="56" t="str">
        <f>(AU205/AP205)^(1/5)*100</f>
        <v>0</v>
      </c>
      <c r="BC205" s="56" t="str">
        <f>(BA205/AU205)^(1/5)*100</f>
        <v>0</v>
      </c>
      <c r="BD205" s="62">
        <f>Q205*AC205*AD205/1000000000</f>
        <v>0</v>
      </c>
      <c r="BE205" s="62">
        <f>R205*AC205*AE205/1000000000</f>
        <v>0</v>
      </c>
      <c r="BF205" s="62">
        <f>S205*AC205*AF205/1000000000</f>
        <v>0</v>
      </c>
      <c r="BG205" s="62">
        <f>T205*AC205*AG205/1000000000</f>
        <v>0</v>
      </c>
      <c r="BH205" s="62">
        <f>U205*AC205*AH205/1000000000</f>
        <v>0</v>
      </c>
      <c r="BI205" s="62">
        <f>V205*AC205*AI205/1000000000</f>
        <v>0</v>
      </c>
      <c r="BJ205" s="62">
        <f>W205*AC205*AJ205/1000000000</f>
        <v>0</v>
      </c>
      <c r="BK205" s="62">
        <f>X205*AC205*AK205/1000000000</f>
        <v>0</v>
      </c>
      <c r="BL205" s="62">
        <f>Y205*AC205*AL205/1000000000</f>
        <v>0</v>
      </c>
      <c r="BM205" s="62">
        <f>Z205*AC205*AM205/1000000000</f>
        <v>0</v>
      </c>
      <c r="BN205" s="62">
        <f>AA205*AC205*AN205/1000000000</f>
        <v>0</v>
      </c>
      <c r="BO205" s="62">
        <f>AB205*AC205*AO205/1000000000</f>
        <v>0</v>
      </c>
      <c r="BP205" s="56" t="str">
        <f>(BI205/BD205)^(1/5)*100</f>
        <v>0</v>
      </c>
      <c r="BQ205" s="56" t="str">
        <f>(BO205/BI205)^(1/5)*100</f>
        <v>0</v>
      </c>
      <c r="BR205" s="56" t="str">
        <f>(J205/E205)^(1/5)*100</f>
        <v>0</v>
      </c>
      <c r="BS205" s="56" t="str">
        <f>(P205/J205)/(1/5)*100</f>
        <v>0</v>
      </c>
      <c r="BT205" s="56"/>
      <c r="BU205" s="56"/>
      <c r="BV205" s="56"/>
      <c r="BW205" s="56"/>
      <c r="BX205" s="62"/>
    </row>
    <row r="206" spans="1:80" s="46" customFormat="1">
      <c r="A206" s="60"/>
      <c r="B206" s="64" t="s">
        <v>358</v>
      </c>
      <c r="C206" s="61" t="s">
        <v>338</v>
      </c>
      <c r="D206" s="77" t="s">
        <v>13</v>
      </c>
      <c r="E206" s="62"/>
      <c r="F206" s="62"/>
      <c r="G206" s="62"/>
      <c r="H206" s="62"/>
      <c r="I206" s="56" t="str">
        <f>I202/I199*100</f>
        <v>0</v>
      </c>
      <c r="J206" s="56" t="str">
        <f>J202/J199*100</f>
        <v>0</v>
      </c>
      <c r="K206" s="56" t="str">
        <f>K202/K199*100</f>
        <v>0</v>
      </c>
      <c r="L206" s="56" t="str">
        <f>L202/L199*100</f>
        <v>0</v>
      </c>
      <c r="M206" s="62"/>
      <c r="N206" s="62"/>
      <c r="O206" s="62"/>
      <c r="P206" s="62"/>
      <c r="Q206" s="62">
        <v>64.2</v>
      </c>
      <c r="R206" s="62">
        <v>68.6</v>
      </c>
      <c r="S206" s="62">
        <v>63.1</v>
      </c>
      <c r="T206" s="62">
        <v>72.4</v>
      </c>
      <c r="U206" s="62">
        <v>77.2</v>
      </c>
      <c r="V206" s="62">
        <v>0</v>
      </c>
      <c r="W206" s="62">
        <v>84.8</v>
      </c>
      <c r="X206" s="62">
        <v>88.2</v>
      </c>
      <c r="Y206" s="62">
        <v>91.4</v>
      </c>
      <c r="Z206" s="62">
        <v>95.4</v>
      </c>
      <c r="AA206" s="62">
        <v>98.9</v>
      </c>
      <c r="AB206" s="62">
        <v>105.6</v>
      </c>
      <c r="AC206" s="56">
        <v>0</v>
      </c>
      <c r="AD206" s="63">
        <v>0</v>
      </c>
      <c r="AE206" s="63">
        <v>0</v>
      </c>
      <c r="AF206" s="63">
        <v>0</v>
      </c>
      <c r="AG206" s="63">
        <v>0</v>
      </c>
      <c r="AH206" s="63">
        <v>0</v>
      </c>
      <c r="AI206" s="63">
        <v>0</v>
      </c>
      <c r="AJ206" s="63">
        <v>0</v>
      </c>
      <c r="AK206" s="63">
        <v>0</v>
      </c>
      <c r="AL206" s="63">
        <v>0</v>
      </c>
      <c r="AM206" s="63">
        <v>0</v>
      </c>
      <c r="AN206" s="63">
        <v>0</v>
      </c>
      <c r="AO206" s="63">
        <v>0</v>
      </c>
      <c r="AP206" s="62">
        <f>Q206*AC206/1000000000</f>
        <v>0</v>
      </c>
      <c r="AQ206" s="62">
        <f>R206*AC206/1000000000</f>
        <v>0</v>
      </c>
      <c r="AR206" s="62">
        <f>S206*AC206/1000000000</f>
        <v>0</v>
      </c>
      <c r="AS206" s="62">
        <f>T206*AC206/1000000000</f>
        <v>0</v>
      </c>
      <c r="AT206" s="62">
        <f>U206*AC206/1000000000</f>
        <v>0</v>
      </c>
      <c r="AU206" s="62">
        <f>V206*AC206/1000000000</f>
        <v>0</v>
      </c>
      <c r="AV206" s="62">
        <f>W206*AC206/1000000000</f>
        <v>0</v>
      </c>
      <c r="AW206" s="62">
        <f>X206*AC206/1000000000</f>
        <v>0</v>
      </c>
      <c r="AX206" s="62">
        <f>Y206*AC206/1000000000</f>
        <v>0</v>
      </c>
      <c r="AY206" s="62">
        <f>Z206*AC206/1000000000</f>
        <v>0</v>
      </c>
      <c r="AZ206" s="62">
        <f>AA206*AC206/1000000000</f>
        <v>0</v>
      </c>
      <c r="BA206" s="62">
        <f>AB206*AC206/1000000000</f>
        <v>0</v>
      </c>
      <c r="BB206" s="56" t="str">
        <f>(AU206/AP206)^(1/5)*100</f>
        <v>0</v>
      </c>
      <c r="BC206" s="56" t="str">
        <f>(BA206/AU206)^(1/5)*100</f>
        <v>0</v>
      </c>
      <c r="BD206" s="62">
        <f>Q206*AC206*AD206/1000000000</f>
        <v>0</v>
      </c>
      <c r="BE206" s="62">
        <f>R206*AC206*AE206/1000000000</f>
        <v>0</v>
      </c>
      <c r="BF206" s="62">
        <f>S206*AC206*AF206/1000000000</f>
        <v>0</v>
      </c>
      <c r="BG206" s="62">
        <f>T206*AC206*AG206/1000000000</f>
        <v>0</v>
      </c>
      <c r="BH206" s="62">
        <f>U206*AC206*AH206/1000000000</f>
        <v>0</v>
      </c>
      <c r="BI206" s="62">
        <f>V206*AC206*AI206/1000000000</f>
        <v>0</v>
      </c>
      <c r="BJ206" s="62">
        <f>W206*AC206*AJ206/1000000000</f>
        <v>0</v>
      </c>
      <c r="BK206" s="62">
        <f>X206*AC206*AK206/1000000000</f>
        <v>0</v>
      </c>
      <c r="BL206" s="62">
        <f>Y206*AC206*AL206/1000000000</f>
        <v>0</v>
      </c>
      <c r="BM206" s="62">
        <f>Z206*AC206*AM206/1000000000</f>
        <v>0</v>
      </c>
      <c r="BN206" s="62">
        <f>AA206*AC206*AN206/1000000000</f>
        <v>0</v>
      </c>
      <c r="BO206" s="62">
        <f>AB206*AC206*AO206/1000000000</f>
        <v>0</v>
      </c>
      <c r="BP206" s="56" t="str">
        <f>(BI206/BD206)^(1/5)*100</f>
        <v>0</v>
      </c>
      <c r="BQ206" s="56" t="str">
        <f>(BO206/BI206)^(1/5)*100</f>
        <v>0</v>
      </c>
      <c r="BR206" s="56" t="str">
        <f>(J206/E206)^(1/5)*100</f>
        <v>0</v>
      </c>
      <c r="BS206" s="56" t="str">
        <f>(P206/J206)/(1/5)*100</f>
        <v>0</v>
      </c>
      <c r="BT206" s="56"/>
      <c r="BU206" s="56"/>
      <c r="BV206" s="56"/>
      <c r="BW206" s="56"/>
      <c r="BX206" s="62"/>
    </row>
    <row r="207" spans="1:80" s="46" customFormat="1">
      <c r="A207" s="60"/>
      <c r="B207" s="64" t="s">
        <v>359</v>
      </c>
      <c r="C207" s="61" t="s">
        <v>340</v>
      </c>
      <c r="D207" s="77" t="s">
        <v>13</v>
      </c>
      <c r="E207" s="62"/>
      <c r="F207" s="62"/>
      <c r="G207" s="62"/>
      <c r="H207" s="62"/>
      <c r="I207" s="56" t="str">
        <f>I203/I200*100</f>
        <v>0</v>
      </c>
      <c r="J207" s="56" t="str">
        <f>J203/J200*100</f>
        <v>0</v>
      </c>
      <c r="K207" s="56" t="str">
        <f>K203/K200*100</f>
        <v>0</v>
      </c>
      <c r="L207" s="56" t="str">
        <f>L203/L200*100</f>
        <v>0</v>
      </c>
      <c r="M207" s="62"/>
      <c r="N207" s="62"/>
      <c r="O207" s="62"/>
      <c r="P207" s="62"/>
      <c r="Q207" s="62">
        <v>2</v>
      </c>
      <c r="R207" s="62">
        <v>2.8</v>
      </c>
      <c r="S207" s="62">
        <v>3.1</v>
      </c>
      <c r="T207" s="62">
        <v>3.5</v>
      </c>
      <c r="U207" s="62">
        <v>2.9</v>
      </c>
      <c r="V207" s="62">
        <v>0</v>
      </c>
      <c r="W207" s="62">
        <v>3.2</v>
      </c>
      <c r="X207" s="62">
        <v>3.5</v>
      </c>
      <c r="Y207" s="62">
        <v>3.7</v>
      </c>
      <c r="Z207" s="62">
        <v>4.1</v>
      </c>
      <c r="AA207" s="62">
        <v>4.4</v>
      </c>
      <c r="AB207" s="62">
        <v>4.8</v>
      </c>
      <c r="AC207" s="56">
        <v>0</v>
      </c>
      <c r="AD207" s="63">
        <v>0</v>
      </c>
      <c r="AE207" s="63">
        <v>0</v>
      </c>
      <c r="AF207" s="63">
        <v>0</v>
      </c>
      <c r="AG207" s="63">
        <v>0</v>
      </c>
      <c r="AH207" s="63">
        <v>0</v>
      </c>
      <c r="AI207" s="63">
        <v>0</v>
      </c>
      <c r="AJ207" s="63">
        <v>0</v>
      </c>
      <c r="AK207" s="63">
        <v>0</v>
      </c>
      <c r="AL207" s="63">
        <v>0</v>
      </c>
      <c r="AM207" s="63">
        <v>0</v>
      </c>
      <c r="AN207" s="63">
        <v>0</v>
      </c>
      <c r="AO207" s="63">
        <v>0</v>
      </c>
      <c r="AP207" s="62">
        <f>Q207*AC207/1000000000</f>
        <v>0</v>
      </c>
      <c r="AQ207" s="62">
        <f>R207*AC207/1000000000</f>
        <v>0</v>
      </c>
      <c r="AR207" s="62">
        <f>S207*AC207/1000000000</f>
        <v>0</v>
      </c>
      <c r="AS207" s="62">
        <f>T207*AC207/1000000000</f>
        <v>0</v>
      </c>
      <c r="AT207" s="62">
        <f>U207*AC207/1000000000</f>
        <v>0</v>
      </c>
      <c r="AU207" s="62">
        <f>V207*AC207/1000000000</f>
        <v>0</v>
      </c>
      <c r="AV207" s="62">
        <f>W207*AC207/1000000000</f>
        <v>0</v>
      </c>
      <c r="AW207" s="62">
        <f>X207*AC207/1000000000</f>
        <v>0</v>
      </c>
      <c r="AX207" s="62">
        <f>Y207*AC207/1000000000</f>
        <v>0</v>
      </c>
      <c r="AY207" s="62">
        <f>Z207*AC207/1000000000</f>
        <v>0</v>
      </c>
      <c r="AZ207" s="62">
        <f>AA207*AC207/1000000000</f>
        <v>0</v>
      </c>
      <c r="BA207" s="62">
        <f>AB207*AC207/1000000000</f>
        <v>0</v>
      </c>
      <c r="BB207" s="56" t="str">
        <f>(AU207/AP207)^(1/5)*100</f>
        <v>0</v>
      </c>
      <c r="BC207" s="56" t="str">
        <f>(BA207/AU207)^(1/5)*100</f>
        <v>0</v>
      </c>
      <c r="BD207" s="62">
        <f>Q207*AC207*AD207/1000000000</f>
        <v>0</v>
      </c>
      <c r="BE207" s="62">
        <f>R207*AC207*AE207/1000000000</f>
        <v>0</v>
      </c>
      <c r="BF207" s="62">
        <f>S207*AC207*AF207/1000000000</f>
        <v>0</v>
      </c>
      <c r="BG207" s="62">
        <f>T207*AC207*AG207/1000000000</f>
        <v>0</v>
      </c>
      <c r="BH207" s="62">
        <f>U207*AC207*AH207/1000000000</f>
        <v>0</v>
      </c>
      <c r="BI207" s="62">
        <f>V207*AC207*AI207/1000000000</f>
        <v>0</v>
      </c>
      <c r="BJ207" s="62">
        <f>W207*AC207*AJ207/1000000000</f>
        <v>0</v>
      </c>
      <c r="BK207" s="62">
        <f>X207*AC207*AK207/1000000000</f>
        <v>0</v>
      </c>
      <c r="BL207" s="62">
        <f>Y207*AC207*AL207/1000000000</f>
        <v>0</v>
      </c>
      <c r="BM207" s="62">
        <f>Z207*AC207*AM207/1000000000</f>
        <v>0</v>
      </c>
      <c r="BN207" s="62">
        <f>AA207*AC207*AN207/1000000000</f>
        <v>0</v>
      </c>
      <c r="BO207" s="62">
        <f>AB207*AC207*AO207/1000000000</f>
        <v>0</v>
      </c>
      <c r="BP207" s="56" t="str">
        <f>(BI207/BD207)^(1/5)*100</f>
        <v>0</v>
      </c>
      <c r="BQ207" s="56" t="str">
        <f>(BO207/BI207)^(1/5)*100</f>
        <v>0</v>
      </c>
      <c r="BR207" s="56" t="str">
        <f>(J207/E207)^(1/5)*100</f>
        <v>0</v>
      </c>
      <c r="BS207" s="56" t="str">
        <f>(P207/J207)/(1/5)*100</f>
        <v>0</v>
      </c>
      <c r="BT207" s="56"/>
      <c r="BU207" s="56"/>
      <c r="BV207" s="56"/>
      <c r="BW207" s="56"/>
      <c r="BX207" s="62"/>
    </row>
    <row r="208" spans="1:80" s="46" customFormat="1">
      <c r="A208" s="60"/>
      <c r="B208" s="64" t="s">
        <v>360</v>
      </c>
      <c r="C208" s="61" t="s">
        <v>342</v>
      </c>
      <c r="D208" s="77" t="s">
        <v>13</v>
      </c>
      <c r="E208" s="62"/>
      <c r="F208" s="62"/>
      <c r="G208" s="62"/>
      <c r="H208" s="62"/>
      <c r="I208" s="56" t="str">
        <f>I204/I201*100</f>
        <v>0</v>
      </c>
      <c r="J208" s="56" t="str">
        <f>J204/J201*100</f>
        <v>0</v>
      </c>
      <c r="K208" s="56" t="str">
        <f>K204/K201*100</f>
        <v>0</v>
      </c>
      <c r="L208" s="56" t="str">
        <f>L204/L201*100</f>
        <v>0</v>
      </c>
      <c r="M208" s="62"/>
      <c r="N208" s="62"/>
      <c r="O208" s="62"/>
      <c r="P208" s="62"/>
      <c r="Q208" s="62">
        <v>4.974</v>
      </c>
      <c r="R208" s="62">
        <v>4</v>
      </c>
      <c r="S208" s="62">
        <v>3.8</v>
      </c>
      <c r="T208" s="62">
        <v>5.3</v>
      </c>
      <c r="U208" s="62">
        <v>0.6</v>
      </c>
      <c r="V208" s="62">
        <v>0</v>
      </c>
      <c r="W208" s="62">
        <v>0.6</v>
      </c>
      <c r="X208" s="62">
        <v>5.5</v>
      </c>
      <c r="Y208" s="62">
        <v>5.7</v>
      </c>
      <c r="Z208" s="62">
        <v>6</v>
      </c>
      <c r="AA208" s="62">
        <v>6.2</v>
      </c>
      <c r="AB208" s="62">
        <v>6.4</v>
      </c>
      <c r="AC208" s="56">
        <v>0</v>
      </c>
      <c r="AD208" s="63">
        <v>0</v>
      </c>
      <c r="AE208" s="63">
        <v>0</v>
      </c>
      <c r="AF208" s="63">
        <v>0</v>
      </c>
      <c r="AG208" s="63">
        <v>0</v>
      </c>
      <c r="AH208" s="63">
        <v>0</v>
      </c>
      <c r="AI208" s="63">
        <v>0</v>
      </c>
      <c r="AJ208" s="63">
        <v>0</v>
      </c>
      <c r="AK208" s="63">
        <v>0</v>
      </c>
      <c r="AL208" s="63">
        <v>0</v>
      </c>
      <c r="AM208" s="63">
        <v>0</v>
      </c>
      <c r="AN208" s="63">
        <v>0</v>
      </c>
      <c r="AO208" s="63">
        <v>0</v>
      </c>
      <c r="AP208" s="62">
        <f>Q208*AC208/1000000000</f>
        <v>0</v>
      </c>
      <c r="AQ208" s="62">
        <f>R208*AC208/1000000000</f>
        <v>0</v>
      </c>
      <c r="AR208" s="62">
        <f>S208*AC208/1000000000</f>
        <v>0</v>
      </c>
      <c r="AS208" s="62">
        <f>T208*AC208/1000000000</f>
        <v>0</v>
      </c>
      <c r="AT208" s="62">
        <f>U208*AC208/1000000000</f>
        <v>0</v>
      </c>
      <c r="AU208" s="62">
        <f>V208*AC208/1000000000</f>
        <v>0</v>
      </c>
      <c r="AV208" s="62">
        <f>W208*AC208/1000000000</f>
        <v>0</v>
      </c>
      <c r="AW208" s="62">
        <f>X208*AC208/1000000000</f>
        <v>0</v>
      </c>
      <c r="AX208" s="62">
        <f>Y208*AC208/1000000000</f>
        <v>0</v>
      </c>
      <c r="AY208" s="62">
        <f>Z208*AC208/1000000000</f>
        <v>0</v>
      </c>
      <c r="AZ208" s="62">
        <f>AA208*AC208/1000000000</f>
        <v>0</v>
      </c>
      <c r="BA208" s="62">
        <f>AB208*AC208/1000000000</f>
        <v>0</v>
      </c>
      <c r="BB208" s="56" t="str">
        <f>(AU208/AP208)^(1/5)*100</f>
        <v>0</v>
      </c>
      <c r="BC208" s="56" t="str">
        <f>(BA208/AU208)^(1/5)*100</f>
        <v>0</v>
      </c>
      <c r="BD208" s="62">
        <f>Q208*AC208*AD208/1000000000</f>
        <v>0</v>
      </c>
      <c r="BE208" s="62">
        <f>R208*AC208*AE208/1000000000</f>
        <v>0</v>
      </c>
      <c r="BF208" s="62">
        <f>S208*AC208*AF208/1000000000</f>
        <v>0</v>
      </c>
      <c r="BG208" s="62">
        <f>T208*AC208*AG208/1000000000</f>
        <v>0</v>
      </c>
      <c r="BH208" s="62">
        <f>U208*AC208*AH208/1000000000</f>
        <v>0</v>
      </c>
      <c r="BI208" s="62">
        <f>V208*AC208*AI208/1000000000</f>
        <v>0</v>
      </c>
      <c r="BJ208" s="62">
        <f>W208*AC208*AJ208/1000000000</f>
        <v>0</v>
      </c>
      <c r="BK208" s="62">
        <f>X208*AC208*AK208/1000000000</f>
        <v>0</v>
      </c>
      <c r="BL208" s="62">
        <f>Y208*AC208*AL208/1000000000</f>
        <v>0</v>
      </c>
      <c r="BM208" s="62">
        <f>Z208*AC208*AM208/1000000000</f>
        <v>0</v>
      </c>
      <c r="BN208" s="62">
        <f>AA208*AC208*AN208/1000000000</f>
        <v>0</v>
      </c>
      <c r="BO208" s="62">
        <f>AB208*AC208*AO208/1000000000</f>
        <v>0</v>
      </c>
      <c r="BP208" s="56" t="str">
        <f>(BI208/BD208)^(1/5)*100</f>
        <v>0</v>
      </c>
      <c r="BQ208" s="56" t="str">
        <f>(BO208/BI208)^(1/5)*100</f>
        <v>0</v>
      </c>
      <c r="BR208" s="56" t="str">
        <f>(J208/E208)^(1/5)*100</f>
        <v>0</v>
      </c>
      <c r="BS208" s="56" t="str">
        <f>(P208/J208)/(1/5)*100</f>
        <v>0</v>
      </c>
      <c r="BT208" s="62"/>
      <c r="BU208" s="62"/>
      <c r="BV208" s="62"/>
      <c r="BW208" s="62"/>
      <c r="BX208" s="62"/>
    </row>
    <row r="209" spans="1:80" s="46" customFormat="1">
      <c r="A209" s="60"/>
      <c r="B209" s="64" t="s">
        <v>361</v>
      </c>
      <c r="C209" s="61" t="s">
        <v>344</v>
      </c>
      <c r="D209" s="77" t="s">
        <v>13</v>
      </c>
      <c r="E209" s="62"/>
      <c r="F209" s="62"/>
      <c r="G209" s="62"/>
      <c r="H209" s="62"/>
      <c r="I209" s="56" t="str">
        <f>I205/I202*100</f>
        <v>0</v>
      </c>
      <c r="J209" s="56" t="str">
        <f>J205/J202*100</f>
        <v>0</v>
      </c>
      <c r="K209" s="56" t="str">
        <f>K205/K202*100</f>
        <v>0</v>
      </c>
      <c r="L209" s="56" t="str">
        <f>L205/L202*100</f>
        <v>0</v>
      </c>
      <c r="M209" s="62"/>
      <c r="N209" s="62"/>
      <c r="O209" s="62"/>
      <c r="P209" s="62"/>
      <c r="Q209" s="62">
        <v>14.726</v>
      </c>
      <c r="R209" s="62">
        <v>15.9</v>
      </c>
      <c r="S209" s="62">
        <v>17.202</v>
      </c>
      <c r="T209" s="62">
        <v>18.8</v>
      </c>
      <c r="U209" s="62">
        <v>0</v>
      </c>
      <c r="V209" s="62">
        <v>0</v>
      </c>
      <c r="W209" s="62">
        <v>0</v>
      </c>
      <c r="X209" s="62">
        <v>0.4</v>
      </c>
      <c r="Y209" s="62">
        <v>0.4</v>
      </c>
      <c r="Z209" s="62">
        <v>0.4</v>
      </c>
      <c r="AA209" s="62">
        <v>0.4</v>
      </c>
      <c r="AB209" s="62">
        <v>0.4</v>
      </c>
      <c r="AC209" s="56">
        <v>0</v>
      </c>
      <c r="AD209" s="63">
        <v>0</v>
      </c>
      <c r="AE209" s="63">
        <v>0</v>
      </c>
      <c r="AF209" s="63">
        <v>0</v>
      </c>
      <c r="AG209" s="63">
        <v>0</v>
      </c>
      <c r="AH209" s="63">
        <v>0</v>
      </c>
      <c r="AI209" s="63">
        <v>0</v>
      </c>
      <c r="AJ209" s="63">
        <v>0</v>
      </c>
      <c r="AK209" s="63">
        <v>0</v>
      </c>
      <c r="AL209" s="63">
        <v>0</v>
      </c>
      <c r="AM209" s="63">
        <v>0</v>
      </c>
      <c r="AN209" s="63">
        <v>0</v>
      </c>
      <c r="AO209" s="63">
        <v>0</v>
      </c>
      <c r="AP209" s="62">
        <f>Q209*AC209/1000000000</f>
        <v>0</v>
      </c>
      <c r="AQ209" s="62">
        <f>R209*AC209/1000000000</f>
        <v>0</v>
      </c>
      <c r="AR209" s="62">
        <f>S209*AC209/1000000000</f>
        <v>0</v>
      </c>
      <c r="AS209" s="62">
        <f>T209*AC209/1000000000</f>
        <v>0</v>
      </c>
      <c r="AT209" s="62">
        <f>U209*AC209/1000000000</f>
        <v>0</v>
      </c>
      <c r="AU209" s="62">
        <f>V209*AC209/1000000000</f>
        <v>0</v>
      </c>
      <c r="AV209" s="62">
        <f>W209*AC209/1000000000</f>
        <v>0</v>
      </c>
      <c r="AW209" s="62">
        <f>X209*AC209/1000000000</f>
        <v>0</v>
      </c>
      <c r="AX209" s="62">
        <f>Y209*AC209/1000000000</f>
        <v>0</v>
      </c>
      <c r="AY209" s="62">
        <f>Z209*AC209/1000000000</f>
        <v>0</v>
      </c>
      <c r="AZ209" s="62">
        <f>AA209*AC209/1000000000</f>
        <v>0</v>
      </c>
      <c r="BA209" s="62">
        <f>AB209*AC209/1000000000</f>
        <v>0</v>
      </c>
      <c r="BB209" s="56" t="str">
        <f>(AU209/AP209)^(1/5)*100</f>
        <v>0</v>
      </c>
      <c r="BC209" s="56" t="str">
        <f>(BA209/AU209)^(1/5)*100</f>
        <v>0</v>
      </c>
      <c r="BD209" s="62">
        <f>Q209*AC209*AD209/1000000000</f>
        <v>0</v>
      </c>
      <c r="BE209" s="62">
        <f>R209*AC209*AE209/1000000000</f>
        <v>0</v>
      </c>
      <c r="BF209" s="62">
        <f>S209*AC209*AF209/1000000000</f>
        <v>0</v>
      </c>
      <c r="BG209" s="62">
        <f>T209*AC209*AG209/1000000000</f>
        <v>0</v>
      </c>
      <c r="BH209" s="62">
        <f>U209*AC209*AH209/1000000000</f>
        <v>0</v>
      </c>
      <c r="BI209" s="62">
        <f>V209*AC209*AI209/1000000000</f>
        <v>0</v>
      </c>
      <c r="BJ209" s="62">
        <f>W209*AC209*AJ209/1000000000</f>
        <v>0</v>
      </c>
      <c r="BK209" s="62">
        <f>X209*AC209*AK209/1000000000</f>
        <v>0</v>
      </c>
      <c r="BL209" s="62">
        <f>Y209*AC209*AL209/1000000000</f>
        <v>0</v>
      </c>
      <c r="BM209" s="62">
        <f>Z209*AC209*AM209/1000000000</f>
        <v>0</v>
      </c>
      <c r="BN209" s="62">
        <f>AA209*AC209*AN209/1000000000</f>
        <v>0</v>
      </c>
      <c r="BO209" s="62">
        <f>AB209*AC209*AO209/1000000000</f>
        <v>0</v>
      </c>
      <c r="BP209" s="56" t="str">
        <f>(BI209/BD209)^(1/5)*100</f>
        <v>0</v>
      </c>
      <c r="BQ209" s="56" t="str">
        <f>(BO209/BI209)^(1/5)*100</f>
        <v>0</v>
      </c>
      <c r="BR209" s="56" t="str">
        <f>(J209/E209)^(1/5)*100</f>
        <v>0</v>
      </c>
      <c r="BS209" s="56" t="str">
        <f>(P209/J209)/(1/5)*100</f>
        <v>0</v>
      </c>
      <c r="BT209" s="62"/>
      <c r="BU209" s="62"/>
      <c r="BV209" s="62"/>
      <c r="BW209" s="62"/>
      <c r="BX209" s="62"/>
    </row>
    <row r="210" spans="1:80" s="46" customFormat="1">
      <c r="A210" s="60"/>
      <c r="B210" s="64" t="s">
        <v>362</v>
      </c>
      <c r="C210" s="61" t="s">
        <v>346</v>
      </c>
      <c r="D210" s="77" t="s">
        <v>13</v>
      </c>
      <c r="E210" s="62"/>
      <c r="F210" s="62"/>
      <c r="G210" s="62"/>
      <c r="H210" s="62"/>
      <c r="I210" s="56" t="str">
        <f>I206/I203*100</f>
        <v>0</v>
      </c>
      <c r="J210" s="56" t="str">
        <f>J206/J203*100</f>
        <v>0</v>
      </c>
      <c r="K210" s="56" t="str">
        <f>K206/K203*100</f>
        <v>0</v>
      </c>
      <c r="L210" s="56" t="str">
        <f>L206/L203*100</f>
        <v>0</v>
      </c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56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2">
        <f>Q210*AC210/1000000000</f>
        <v>0</v>
      </c>
      <c r="AQ210" s="62">
        <f>R210*AC210/1000000000</f>
        <v>0</v>
      </c>
      <c r="AR210" s="62">
        <f>S210*AC210/1000000000</f>
        <v>0</v>
      </c>
      <c r="AS210" s="62">
        <f>T210*AC210/1000000000</f>
        <v>0</v>
      </c>
      <c r="AT210" s="62">
        <f>U210*AC210/1000000000</f>
        <v>0</v>
      </c>
      <c r="AU210" s="62">
        <f>V210*AC210/1000000000</f>
        <v>0</v>
      </c>
      <c r="AV210" s="62">
        <f>W210*AC210/1000000000</f>
        <v>0</v>
      </c>
      <c r="AW210" s="62">
        <f>X210*AC210/1000000000</f>
        <v>0</v>
      </c>
      <c r="AX210" s="62">
        <f>Y210*AC210/1000000000</f>
        <v>0</v>
      </c>
      <c r="AY210" s="62">
        <f>Z210*AC210/1000000000</f>
        <v>0</v>
      </c>
      <c r="AZ210" s="62">
        <f>AA210*AC210/1000000000</f>
        <v>0</v>
      </c>
      <c r="BA210" s="62">
        <f>AB210*AC210/1000000000</f>
        <v>0</v>
      </c>
      <c r="BB210" s="56" t="str">
        <f>(AU210/AP210)^(1/5)*100</f>
        <v>0</v>
      </c>
      <c r="BC210" s="56" t="str">
        <f>(BA210/AU210)^(1/5)*100</f>
        <v>0</v>
      </c>
      <c r="BD210" s="62">
        <f>Q210*AC210*AD210/1000000000</f>
        <v>0</v>
      </c>
      <c r="BE210" s="62">
        <f>R210*AC210*AE210/1000000000</f>
        <v>0</v>
      </c>
      <c r="BF210" s="62">
        <f>S210*AC210*AF210/1000000000</f>
        <v>0</v>
      </c>
      <c r="BG210" s="62">
        <f>T210*AC210*AG210/1000000000</f>
        <v>0</v>
      </c>
      <c r="BH210" s="62">
        <f>U210*AC210*AH210/1000000000</f>
        <v>0</v>
      </c>
      <c r="BI210" s="62">
        <f>V210*AC210*AI210/1000000000</f>
        <v>0</v>
      </c>
      <c r="BJ210" s="62">
        <f>W210*AC210*AJ210/1000000000</f>
        <v>0</v>
      </c>
      <c r="BK210" s="62">
        <f>X210*AC210*AK210/1000000000</f>
        <v>0</v>
      </c>
      <c r="BL210" s="62">
        <f>Y210*AC210*AL210/1000000000</f>
        <v>0</v>
      </c>
      <c r="BM210" s="62">
        <f>Z210*AC210*AM210/1000000000</f>
        <v>0</v>
      </c>
      <c r="BN210" s="62">
        <f>AA210*AC210*AN210/1000000000</f>
        <v>0</v>
      </c>
      <c r="BO210" s="62">
        <f>AB210*AC210*AO210/1000000000</f>
        <v>0</v>
      </c>
      <c r="BP210" s="56" t="str">
        <f>(BI210/BD210)^(1/5)*100</f>
        <v>0</v>
      </c>
      <c r="BQ210" s="56" t="str">
        <f>(BO210/BI210)^(1/5)*100</f>
        <v>0</v>
      </c>
      <c r="BR210" s="56" t="str">
        <f>(J210/E210)^(1/5)*100</f>
        <v>0</v>
      </c>
      <c r="BS210" s="56" t="str">
        <f>(P210/J210)/(1/5)*100</f>
        <v>0</v>
      </c>
      <c r="BT210" s="62"/>
      <c r="BU210" s="62"/>
      <c r="BV210" s="62"/>
      <c r="BW210" s="62"/>
      <c r="BX210" s="62"/>
    </row>
    <row r="211" spans="1:80" hidden="true" s="46" customFormat="1">
      <c r="A211" s="45"/>
      <c r="B211" s="48" t="s">
        <v>363</v>
      </c>
      <c r="C211" s="48" t="s">
        <v>364</v>
      </c>
      <c r="D211" s="45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</row>
    <row r="212" spans="1:80" hidden="true" s="46" customFormat="1">
      <c r="A212" s="45"/>
      <c r="B212" s="49" t="s">
        <v>365</v>
      </c>
      <c r="C212" s="49" t="s">
        <v>366</v>
      </c>
      <c r="D212" s="45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</row>
    <row r="213" spans="1:80" hidden="true" s="46" customFormat="1">
      <c r="A213" s="45"/>
      <c r="B213" s="49" t="s">
        <v>367</v>
      </c>
      <c r="C213" s="49" t="s">
        <v>368</v>
      </c>
      <c r="D213" s="45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</row>
    <row r="214" spans="1:80" hidden="true" s="46" customFormat="1">
      <c r="A214" s="45"/>
      <c r="B214" s="49" t="s">
        <v>369</v>
      </c>
      <c r="C214" s="49" t="s">
        <v>370</v>
      </c>
      <c r="D214" s="45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</row>
    <row r="215" spans="1:80" hidden="true" s="46" customFormat="1">
      <c r="A215" s="45"/>
      <c r="B215" s="49" t="s">
        <v>371</v>
      </c>
      <c r="C215" s="49" t="s">
        <v>372</v>
      </c>
      <c r="D215" s="45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</row>
    <row r="216" spans="1:80" hidden="true" s="46" customFormat="1">
      <c r="A216" s="45"/>
      <c r="B216" s="49" t="s">
        <v>373</v>
      </c>
      <c r="C216" s="49" t="s">
        <v>370</v>
      </c>
      <c r="D216" s="45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</row>
    <row r="217" spans="1:80" hidden="true" s="46" customFormat="1">
      <c r="A217" s="45"/>
      <c r="B217" s="49" t="s">
        <v>374</v>
      </c>
      <c r="C217" s="49" t="s">
        <v>375</v>
      </c>
      <c r="D217" s="45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</row>
    <row r="218" spans="1:80" hidden="true" s="46" customFormat="1">
      <c r="A218" s="45"/>
      <c r="B218" s="49" t="s">
        <v>376</v>
      </c>
      <c r="C218" s="49" t="s">
        <v>377</v>
      </c>
      <c r="D218" s="45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</row>
    <row r="219" spans="1:80" hidden="true" s="46" customFormat="1">
      <c r="A219" s="45"/>
      <c r="B219" s="49" t="s">
        <v>378</v>
      </c>
      <c r="C219" s="49" t="s">
        <v>379</v>
      </c>
      <c r="D219" s="45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</row>
    <row r="220" spans="1:80" hidden="true" s="46" customFormat="1">
      <c r="A220" s="45"/>
      <c r="B220" s="49" t="s">
        <v>380</v>
      </c>
      <c r="C220" s="49" t="s">
        <v>381</v>
      </c>
      <c r="D220" s="45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</row>
    <row r="221" spans="1:80" hidden="true" s="46" customFormat="1">
      <c r="A221" s="45"/>
      <c r="B221" s="49" t="s">
        <v>382</v>
      </c>
      <c r="C221" s="49" t="s">
        <v>383</v>
      </c>
      <c r="D221" s="45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</row>
    <row r="222" spans="1:80" hidden="true" s="46" customFormat="1">
      <c r="A222" s="45"/>
      <c r="B222" s="49" t="s">
        <v>384</v>
      </c>
      <c r="C222" s="49" t="s">
        <v>385</v>
      </c>
      <c r="D222" s="45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</row>
    <row r="223" spans="1:80" hidden="true" s="52" customFormat="1">
      <c r="A223" s="50"/>
      <c r="B223" s="51"/>
      <c r="D223" s="50"/>
      <c r="E223" s="53"/>
      <c r="F223" s="53"/>
      <c r="G223" s="53"/>
      <c r="H223" s="53"/>
      <c r="I223" s="40"/>
      <c r="J223" s="40"/>
      <c r="K223" s="40"/>
      <c r="L223" s="40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53"/>
      <c r="BU223" s="53"/>
      <c r="BV223" s="53"/>
      <c r="BW223" s="53"/>
      <c r="BX223" s="40"/>
    </row>
    <row r="224" spans="1:80" hidden="true"/>
    <row r="225" spans="1:80" hidden="true"/>
    <row r="226" spans="1:80" hidden="true"/>
    <row r="227" spans="1:80" hidden="true"/>
    <row r="228" spans="1:80" hidden="true"/>
    <row r="229" spans="1:80" hidden="true"/>
    <row r="230" spans="1:80" hidden="true"/>
    <row r="231" spans="1:80" hidden="true"/>
    <row r="232" spans="1:80" hidden="true"/>
    <row r="233" spans="1:80" hidden="true"/>
    <row r="234" spans="1:80" hidden="true"/>
    <row r="235" spans="1:80" hidden="true"/>
    <row r="236" spans="1:80" hidden="true"/>
    <row r="237" spans="1:80" hidden="true"/>
    <row r="238" spans="1:80" hidden="true"/>
    <row r="239" spans="1:80" hidden="true"/>
    <row r="240" spans="1:80" hidden="true"/>
    <row r="241" spans="1:80" hidden="true"/>
    <row r="242" spans="1:80" hidden="true"/>
    <row r="243" spans="1:80" hidden="true"/>
    <row r="244" spans="1:80" hidden="true"/>
    <row r="245" spans="1:80" hidden="true"/>
    <row r="246" spans="1:80" hidden="true"/>
    <row r="247" spans="1:80" hidden="true"/>
    <row r="248" spans="1:80" hidden="true"/>
    <row r="249" spans="1:80" hidden="true"/>
    <row r="250" spans="1:80" hidden="true"/>
    <row r="251" spans="1:80" hidden="true"/>
    <row r="252" spans="1:80" hidden="true"/>
    <row r="253" spans="1:80" hidden="true"/>
    <row r="254" spans="1:80" hidden="true"/>
    <row r="255" spans="1:80" hidden="true"/>
    <row r="256" spans="1:80" hidden="true"/>
    <row r="257" spans="1:80" hidden="true"/>
    <row r="258" spans="1:80" hidden="true"/>
    <row r="259" spans="1:80" hidden="true"/>
    <row r="260" spans="1:80" hidden="true"/>
    <row r="261" spans="1:80" hidden="true"/>
    <row r="262" spans="1:80" hidden="true"/>
    <row r="263" spans="1:80" hidden="true"/>
    <row r="264" spans="1:80" hidden="true"/>
    <row r="265" spans="1:80" hidden="true"/>
    <row r="266" spans="1:80" hidden="true"/>
    <row r="267" spans="1:80" hidden="true"/>
    <row r="268" spans="1:80" hidden="true"/>
    <row r="269" spans="1:80" hidden="true"/>
    <row r="270" spans="1:80" hidden="true"/>
    <row r="271" spans="1:80" hidden="true"/>
    <row r="272" spans="1:80" hidden="true"/>
    <row r="273" spans="1:80" hidden="true"/>
    <row r="274" spans="1:80" hidden="true"/>
    <row r="275" spans="1:80" hidden="true"/>
    <row r="276" spans="1:80" hidden="true"/>
    <row r="277" spans="1:80" hidden="true"/>
    <row r="278" spans="1:80" hidden="true"/>
    <row r="279" spans="1:80" hidden="true"/>
    <row r="280" spans="1:80" hidden="true"/>
    <row r="281" spans="1:80" hidden="true"/>
    <row r="282" spans="1:80" hidden="true"/>
    <row r="283" spans="1:80" hidden="true"/>
    <row r="284" spans="1:80" hidden="true"/>
    <row r="285" spans="1:80" hidden="true"/>
    <row r="286" spans="1:80" hidden="true"/>
    <row r="287" spans="1:80" hidden="true"/>
    <row r="288" spans="1:80" hidden="true"/>
    <row r="289" spans="1:80" hidden="true"/>
    <row r="290" spans="1:80" hidden="true"/>
    <row r="291" spans="1:80" hidden="true"/>
    <row r="292" spans="1:80" hidden="true"/>
    <row r="293" spans="1:80" hidden="true"/>
    <row r="294" spans="1:80" hidden="true"/>
    <row r="295" spans="1:80" hidden="true"/>
    <row r="296" spans="1:80" hidden="true"/>
    <row r="297" spans="1:80" hidden="true"/>
    <row r="298" spans="1:80" hidden="true"/>
    <row r="299" spans="1:80" hidden="true"/>
    <row r="300" spans="1:80" hidden="true"/>
    <row r="301" spans="1:80" hidden="true"/>
    <row r="302" spans="1:80" hidden="true"/>
    <row r="303" spans="1:80" hidden="true"/>
    <row r="304" spans="1:80" hidden="true"/>
    <row r="305" spans="1:80" hidden="true"/>
    <row r="306" spans="1:80" hidden="true"/>
    <row r="307" spans="1:80" hidden="true"/>
    <row r="308" spans="1:80" hidden="true"/>
    <row r="309" spans="1:80" hidden="true"/>
    <row r="310" spans="1:80" hidden="true"/>
    <row r="311" spans="1:80" hidden="true"/>
    <row r="312" spans="1:80" hidden="true"/>
    <row r="313" spans="1:80" hidden="true"/>
    <row r="314" spans="1:80" hidden="true"/>
    <row r="315" spans="1:80" hidden="true"/>
    <row r="316" spans="1:80" hidden="true"/>
    <row r="317" spans="1:80" hidden="true"/>
    <row r="318" spans="1:80" hidden="true"/>
    <row r="319" spans="1:80" hidden="true"/>
    <row r="320" spans="1:80" hidden="true"/>
    <row r="321" spans="1:80" hidden="true"/>
    <row r="322" spans="1:80" hidden="true"/>
    <row r="323" spans="1:80" hidden="true"/>
    <row r="324" spans="1:80" hidden="true"/>
    <row r="325" spans="1:80" hidden="true"/>
    <row r="326" spans="1:80" hidden="true"/>
    <row r="327" spans="1:80" hidden="true"/>
    <row r="328" spans="1:80" hidden="true"/>
    <row r="329" spans="1:80" hidden="true"/>
    <row r="330" spans="1:80" hidden="true"/>
    <row r="331" spans="1:80" hidden="true"/>
    <row r="332" spans="1:80" hidden="true"/>
    <row r="333" spans="1:80" hidden="true"/>
    <row r="334" spans="1:80" hidden="true"/>
    <row r="335" spans="1:80" hidden="true"/>
    <row r="336" spans="1:80" hidden="true"/>
    <row r="337" spans="1:80" hidden="true"/>
    <row r="338" spans="1:80" hidden="true"/>
    <row r="339" spans="1:80" hidden="true"/>
    <row r="340" spans="1:80" hidden="true"/>
    <row r="341" spans="1:80" hidden="true"/>
    <row r="342" spans="1:80" hidden="true"/>
    <row r="343" spans="1:80" hidden="true"/>
    <row r="344" spans="1:80" hidden="true"/>
    <row r="345" spans="1:80" hidden="true"/>
    <row r="346" spans="1:80" hidden="true"/>
    <row r="347" spans="1:80" hidden="true"/>
    <row r="348" spans="1:80" hidden="true"/>
    <row r="349" spans="1:80" hidden="true"/>
    <row r="350" spans="1:80" hidden="true"/>
    <row r="351" spans="1:80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B3:BB4"/>
    <mergeCell ref="BC3:BC4"/>
    <mergeCell ref="BD3:BO3"/>
    <mergeCell ref="E3:P3"/>
    <mergeCell ref="C3:C4"/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  <mergeCell ref="AD3:AO3"/>
    <mergeCell ref="AP3:BA3"/>
  </mergeCells>
  <printOptions gridLines="false" gridLinesSet="true"/>
  <pageMargins left="0.36" right="0.3" top="0.19" bottom="0.26" header="0.2" footer="0.3"/>
  <pageSetup paperSize="9" orientation="landscape" scale="85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LIHANET</cp:lastModifiedBy>
  <dcterms:created xsi:type="dcterms:W3CDTF">2020-04-18T14:04:48+07:00</dcterms:created>
  <dcterms:modified xsi:type="dcterms:W3CDTF">2021-02-24T10:50:20+07:00</dcterms:modified>
  <dc:title/>
  <dc:description/>
  <dc:subject/>
  <cp:keywords/>
  <cp:category/>
</cp:coreProperties>
</file>