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GitHub/Websites/ibu.kirjakovski.mk/content/posts/statistics/lecture-2/"/>
    </mc:Choice>
  </mc:AlternateContent>
  <xr:revisionPtr revIDLastSave="0" documentId="13_ncr:1_{8316A918-1652-2F4F-B01C-4685A4BD9D70}" xr6:coauthVersionLast="47" xr6:coauthVersionMax="47" xr10:uidLastSave="{00000000-0000-0000-0000-000000000000}"/>
  <bookViews>
    <workbookView xWindow="5760" yWindow="2620" windowWidth="26880" windowHeight="16880" activeTab="1" xr2:uid="{2EC76581-AF15-CD42-A201-A9B7EA98F679}"/>
  </bookViews>
  <sheets>
    <sheet name="Dreams per Week (Data Only)" sheetId="5" r:id="rId1"/>
    <sheet name="Stress Scores (Data Only)" sheetId="2" r:id="rId2"/>
    <sheet name="Dreams per Week" sheetId="1" r:id="rId3"/>
    <sheet name="Stress" sheetId="7" r:id="rId4"/>
    <sheet name="Students' Heigh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G9" i="2"/>
  <c r="I12" i="2"/>
  <c r="I11" i="2"/>
  <c r="I8" i="2"/>
  <c r="I9" i="2"/>
  <c r="I10" i="2"/>
  <c r="I7" i="2"/>
  <c r="H6" i="2"/>
  <c r="H3" i="2"/>
  <c r="H4" i="2"/>
  <c r="H5" i="2"/>
  <c r="H2" i="2"/>
  <c r="I2" i="2"/>
  <c r="E6" i="2"/>
  <c r="E4" i="2"/>
  <c r="E3" i="2"/>
  <c r="E2" i="2"/>
  <c r="F4" i="8"/>
  <c r="F14" i="8"/>
  <c r="F13" i="8"/>
  <c r="F2" i="8"/>
  <c r="B2" i="8" s="1"/>
  <c r="C2" i="8" s="1"/>
  <c r="F3" i="8"/>
  <c r="F8" i="8"/>
  <c r="F5" i="8"/>
  <c r="F11" i="8"/>
  <c r="F12" i="8"/>
  <c r="C2" i="7" a="1"/>
  <c r="C2" i="7" s="1"/>
  <c r="C3" i="7" a="1"/>
  <c r="C3" i="7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E14" i="7"/>
  <c r="E15" i="7"/>
  <c r="E16" i="7"/>
  <c r="E17" i="7"/>
  <c r="B9" i="8" l="1"/>
  <c r="C9" i="8" s="1"/>
  <c r="B5" i="8"/>
  <c r="C5" i="8" s="1"/>
  <c r="B11" i="8"/>
  <c r="C11" i="8" s="1"/>
  <c r="B7" i="8"/>
  <c r="C7" i="8" s="1"/>
  <c r="B3" i="8"/>
  <c r="C3" i="8" s="1"/>
  <c r="B8" i="8"/>
  <c r="C8" i="8" s="1"/>
  <c r="B4" i="8"/>
  <c r="C4" i="8" s="1"/>
  <c r="B10" i="8"/>
  <c r="C10" i="8" s="1"/>
  <c r="B6" i="8"/>
  <c r="C6" i="8" s="1"/>
  <c r="E11" i="1"/>
  <c r="E3" i="1"/>
  <c r="E4" i="1"/>
  <c r="E5" i="1"/>
  <c r="E6" i="1"/>
  <c r="E7" i="1"/>
  <c r="E8" i="1"/>
  <c r="E9" i="1"/>
  <c r="E10" i="1"/>
  <c r="E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2" i="1" a="1"/>
  <c r="D2" i="1" s="1"/>
  <c r="F7" i="8" l="1"/>
  <c r="F9" i="8" s="1"/>
  <c r="F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<sst xmlns="http://schemas.openxmlformats.org/spreadsheetml/2006/main" count="40" uniqueCount="31">
  <si>
    <t>Dreams/Week</t>
  </si>
  <si>
    <t>Student</t>
  </si>
  <si>
    <t>Values</t>
  </si>
  <si>
    <t>Frequency</t>
  </si>
  <si>
    <t>Mean deviation</t>
  </si>
  <si>
    <t>Stress Score</t>
  </si>
  <si>
    <t>MEDIAN (Built-in Formula)</t>
  </si>
  <si>
    <t>MODE (Built-in Formula)</t>
  </si>
  <si>
    <t>MEAN (Built-in Formula)</t>
  </si>
  <si>
    <t>MEAN (Calculated by Equation)</t>
  </si>
  <si>
    <t>Stress</t>
  </si>
  <si>
    <t>STDEV.P</t>
  </si>
  <si>
    <t>VAR.P</t>
  </si>
  <si>
    <t>Standard Deviation</t>
  </si>
  <si>
    <t>MEDIAN</t>
  </si>
  <si>
    <t>Variance</t>
  </si>
  <si>
    <t>MEDIAN nth Place</t>
  </si>
  <si>
    <t>N</t>
  </si>
  <si>
    <t>MODE</t>
  </si>
  <si>
    <t>Sum of Squares (SS)</t>
  </si>
  <si>
    <t>MEAN</t>
  </si>
  <si>
    <t>Squared ^2</t>
  </si>
  <si>
    <t>Mean Deviation</t>
  </si>
  <si>
    <t>Height</t>
  </si>
  <si>
    <t>VAR.S</t>
  </si>
  <si>
    <t>STDEV.S</t>
  </si>
  <si>
    <t>MEDIAN Nth</t>
  </si>
  <si>
    <t>IQ</t>
  </si>
  <si>
    <t>DIFF</t>
  </si>
  <si>
    <t>sum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</si>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</sst>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331"/>
          </a:solidFill>
          <a:ln>
            <a:noFill/>
          </a:ln>
          <a:effectLst/>
        </c:spPr>
      </c:pivotFmt>
      <c:pivotFmt>
        <c:idx val="5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EF-4149-A0CD-6E86B0E71C83}"/>
              </c:ext>
            </c:extLst>
          </c:dPt>
          <c:cat>
            <c:strLit>
              <c:ptCount val="6"/>
              <c:pt idx="0">
                <c:v>8</c:v>
              </c:pt>
              <c:pt idx="1">
                <c:v>9</c:v>
              </c:pt>
              <c:pt idx="2">
                <c:v>7</c:v>
              </c:pt>
              <c:pt idx="3">
                <c:v>6</c:v>
              </c:pt>
              <c:pt idx="4">
                <c:v>1</c:v>
              </c:pt>
              <c:pt idx="5">
                <c:v>3</c:v>
              </c:pt>
            </c:strLit>
          </c:cat>
          <c:val>
            <c:numLit>
              <c:formatCode>General</c:formatCode>
              <c:ptCount val="6"/>
              <c:pt idx="0">
                <c:v>6</c:v>
              </c:pt>
              <c:pt idx="1">
                <c:v>3</c:v>
              </c:pt>
              <c:pt idx="2">
                <c:v>2</c:v>
              </c:pt>
              <c:pt idx="3">
                <c:v>0</c:v>
              </c:pt>
              <c:pt idx="4">
                <c:v>-5</c:v>
              </c:pt>
              <c:pt idx="5">
                <c:v>-6</c:v>
              </c:pt>
            </c:numLit>
          </c:val>
          <c:extLst>
            <c:ext xmlns:c16="http://schemas.microsoft.com/office/drawing/2014/chart" uri="{C3380CC4-5D6E-409C-BE32-E72D297353CC}">
              <c16:uniqueId val="{00000002-CCEF-4149-A0CD-6E86B0E71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747280624"/>
        <c:axId val="1747269536"/>
      </c:barChart>
      <c:catAx>
        <c:axId val="174728062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Dreams/Week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69536"/>
        <c:crosses val="autoZero"/>
        <c:auto val="1"/>
        <c:lblAlgn val="ctr"/>
        <c:lblOffset val="100"/>
        <c:noMultiLvlLbl val="0"/>
      </c:catAx>
      <c:valAx>
        <c:axId val="17472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806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Stress!$C$1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Stress!$B$2:$B$12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Stress!$C$2:$C$12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C-B84C-AA96-0F3123BE6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006704"/>
        <c:axId val="645008384"/>
      </c:barChart>
      <c:catAx>
        <c:axId val="6450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8384"/>
        <c:crosses val="autoZero"/>
        <c:auto val="1"/>
        <c:lblAlgn val="ctr"/>
        <c:lblOffset val="100"/>
        <c:noMultiLvlLbl val="0"/>
      </c:catAx>
      <c:valAx>
        <c:axId val="6450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1583266</xdr:colOff>
      <xdr:row>2</xdr:row>
      <xdr:rowOff>42332</xdr:rowOff>
    </xdr:from>
    <xdr:to>
      <xdr:col>15</xdr:col>
      <xdr:colOff>245533</xdr:colOff>
      <xdr:row>15</xdr:row>
      <xdr:rowOff>42333</xdr:rowOff>
    </xdr:to>
    <xdr:graphicFrame macro="">
      <xdr:nvGraphicFramePr>
        <xdr:cNvPr id="2" name="Chart 1" descr="Chart type: Clustered Bar. 'Dreams/Week': 8 has noticeably higher 'Mean deviation'.&#10;&#10;Description automatically generated">
          <a:extLst>
            <a:ext uri="{FF2B5EF4-FFF2-40B4-BE49-F238E27FC236}">
              <a16:creationId xmlns:a16="http://schemas.microsoft.com/office/drawing/2014/main" id="{6DACD12F-401C-4545-A388-17FCFFD9D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21168</xdr:rowOff>
    </xdr:from>
    <xdr:to>
      <xdr:col>11</xdr:col>
      <xdr:colOff>423333</xdr:colOff>
      <xdr:row>14</xdr:row>
      <xdr:rowOff>122768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E7C8F-CF6E-724C-B5DC-7E49559E9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30B1-377D-0342-8106-E78441E4A801}">
  <dimension ref="A1:F11"/>
  <sheetViews>
    <sheetView zoomScale="130" zoomScaleNormal="130" workbookViewId="0">
      <selection activeCell="E13" sqref="E13"/>
    </sheetView>
  </sheetViews>
  <sheetFormatPr baseColWidth="10" defaultRowHeight="16" x14ac:dyDescent="0.2"/>
  <cols>
    <col min="1" max="1" width="7.5" bestFit="1" customWidth="1"/>
    <col min="2" max="2" width="13.33203125" bestFit="1" customWidth="1"/>
  </cols>
  <sheetData>
    <row r="1" spans="1:6" x14ac:dyDescent="0.2">
      <c r="A1" s="4" t="s">
        <v>1</v>
      </c>
      <c r="B1" s="4" t="s">
        <v>0</v>
      </c>
    </row>
    <row r="2" spans="1:6" x14ac:dyDescent="0.2">
      <c r="A2" s="5">
        <v>6</v>
      </c>
      <c r="B2" s="5">
        <v>1</v>
      </c>
      <c r="F2" s="5"/>
    </row>
    <row r="3" spans="1:6" x14ac:dyDescent="0.2">
      <c r="A3" s="5">
        <v>5</v>
      </c>
      <c r="B3" s="5">
        <v>3</v>
      </c>
      <c r="F3" s="5"/>
    </row>
    <row r="4" spans="1:6" x14ac:dyDescent="0.2">
      <c r="A4" s="5">
        <v>9</v>
      </c>
      <c r="B4" s="5">
        <v>3</v>
      </c>
      <c r="F4" s="5"/>
    </row>
    <row r="5" spans="1:6" x14ac:dyDescent="0.2">
      <c r="A5" s="5">
        <v>7</v>
      </c>
      <c r="B5" s="5">
        <v>6</v>
      </c>
      <c r="F5" s="5"/>
    </row>
    <row r="6" spans="1:6" x14ac:dyDescent="0.2">
      <c r="A6" s="5">
        <v>1</v>
      </c>
      <c r="B6" s="5">
        <v>7</v>
      </c>
      <c r="F6" s="5"/>
    </row>
    <row r="7" spans="1:6" x14ac:dyDescent="0.2">
      <c r="A7" s="5">
        <v>4</v>
      </c>
      <c r="B7" s="5">
        <v>7</v>
      </c>
      <c r="F7" s="5"/>
    </row>
    <row r="8" spans="1:6" x14ac:dyDescent="0.2">
      <c r="A8" s="5">
        <v>2</v>
      </c>
      <c r="B8" s="5">
        <v>8</v>
      </c>
      <c r="E8" s="1"/>
      <c r="F8" s="5"/>
    </row>
    <row r="9" spans="1:6" x14ac:dyDescent="0.2">
      <c r="A9" s="5">
        <v>3</v>
      </c>
      <c r="B9" s="5">
        <v>8</v>
      </c>
      <c r="E9" s="1"/>
      <c r="F9" s="5"/>
    </row>
    <row r="10" spans="1:6" x14ac:dyDescent="0.2">
      <c r="A10" s="5">
        <v>10</v>
      </c>
      <c r="B10" s="5">
        <v>8</v>
      </c>
      <c r="F10" s="5"/>
    </row>
    <row r="11" spans="1:6" x14ac:dyDescent="0.2">
      <c r="A11" s="5">
        <v>8</v>
      </c>
      <c r="B11" s="5">
        <v>9</v>
      </c>
      <c r="F11" s="5"/>
    </row>
  </sheetData>
  <sortState xmlns:xlrd2="http://schemas.microsoft.com/office/spreadsheetml/2017/richdata2" ref="A2:B11">
    <sortCondition ref="B2:B1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3A1C-B0F1-8D4E-8244-507954D614B2}">
  <dimension ref="A1:I31"/>
  <sheetViews>
    <sheetView tabSelected="1" zoomScale="107" zoomScaleNormal="240" workbookViewId="0">
      <selection activeCell="G20" sqref="G20"/>
    </sheetView>
  </sheetViews>
  <sheetFormatPr baseColWidth="10" defaultRowHeight="16" x14ac:dyDescent="0.2"/>
  <sheetData>
    <row r="1" spans="1:9" x14ac:dyDescent="0.2">
      <c r="A1" s="3" t="s">
        <v>1</v>
      </c>
      <c r="B1" s="3" t="s">
        <v>5</v>
      </c>
      <c r="G1" t="s">
        <v>27</v>
      </c>
      <c r="H1" t="s">
        <v>28</v>
      </c>
    </row>
    <row r="2" spans="1:9" x14ac:dyDescent="0.2">
      <c r="A2">
        <v>15</v>
      </c>
      <c r="B2">
        <v>0</v>
      </c>
      <c r="D2" s="1" t="s">
        <v>20</v>
      </c>
      <c r="E2" s="1">
        <f>AVERAGE(B2:B31)</f>
        <v>6.4333333333333336</v>
      </c>
      <c r="G2">
        <v>100</v>
      </c>
      <c r="H2">
        <f>G2-$I$2</f>
        <v>-8.75</v>
      </c>
      <c r="I2">
        <f>AVERAGE(G2:G5)</f>
        <v>108.75</v>
      </c>
    </row>
    <row r="3" spans="1:9" x14ac:dyDescent="0.2">
      <c r="A3">
        <v>25</v>
      </c>
      <c r="B3">
        <v>1</v>
      </c>
      <c r="D3" t="s">
        <v>18</v>
      </c>
      <c r="E3">
        <f>MODE(B2:B31)</f>
        <v>7</v>
      </c>
      <c r="G3">
        <v>105</v>
      </c>
      <c r="H3">
        <f t="shared" ref="H3:H5" si="0">G3-$I$2</f>
        <v>-3.75</v>
      </c>
    </row>
    <row r="4" spans="1:9" x14ac:dyDescent="0.2">
      <c r="A4">
        <v>24</v>
      </c>
      <c r="B4">
        <v>2</v>
      </c>
      <c r="D4" t="s">
        <v>14</v>
      </c>
      <c r="E4">
        <f>MEDIAN(B2:B31)</f>
        <v>7</v>
      </c>
      <c r="G4">
        <v>110</v>
      </c>
      <c r="H4">
        <f t="shared" si="0"/>
        <v>1.25</v>
      </c>
    </row>
    <row r="5" spans="1:9" x14ac:dyDescent="0.2">
      <c r="A5">
        <v>11</v>
      </c>
      <c r="B5">
        <v>3</v>
      </c>
      <c r="G5">
        <v>120</v>
      </c>
      <c r="H5">
        <f t="shared" si="0"/>
        <v>11.25</v>
      </c>
    </row>
    <row r="6" spans="1:9" x14ac:dyDescent="0.2">
      <c r="A6">
        <v>20</v>
      </c>
      <c r="B6">
        <v>3</v>
      </c>
      <c r="D6" t="s">
        <v>26</v>
      </c>
      <c r="E6">
        <f>((COUNT(B2:B31)+1)/2)</f>
        <v>15.5</v>
      </c>
      <c r="G6" t="s">
        <v>29</v>
      </c>
      <c r="H6">
        <f>SUM(H2:H5)</f>
        <v>0</v>
      </c>
    </row>
    <row r="7" spans="1:9" x14ac:dyDescent="0.2">
      <c r="A7">
        <v>3</v>
      </c>
      <c r="B7">
        <v>4</v>
      </c>
      <c r="I7" s="1">
        <f>H2^2</f>
        <v>76.5625</v>
      </c>
    </row>
    <row r="8" spans="1:9" x14ac:dyDescent="0.2">
      <c r="A8">
        <v>14</v>
      </c>
      <c r="B8">
        <v>5</v>
      </c>
      <c r="I8" s="1">
        <f t="shared" ref="I8:I10" si="1">H3^2</f>
        <v>14.0625</v>
      </c>
    </row>
    <row r="9" spans="1:9" x14ac:dyDescent="0.2">
      <c r="A9">
        <v>23</v>
      </c>
      <c r="B9">
        <v>5</v>
      </c>
      <c r="G9" s="1">
        <f>_xlfn.VAR.P(G2:G5)</f>
        <v>54.6875</v>
      </c>
      <c r="I9" s="1">
        <f t="shared" si="1"/>
        <v>1.5625</v>
      </c>
    </row>
    <row r="10" spans="1:9" x14ac:dyDescent="0.2">
      <c r="A10">
        <v>6</v>
      </c>
      <c r="B10">
        <v>6</v>
      </c>
      <c r="I10" s="1">
        <f t="shared" si="1"/>
        <v>126.5625</v>
      </c>
    </row>
    <row r="11" spans="1:9" x14ac:dyDescent="0.2">
      <c r="A11">
        <v>13</v>
      </c>
      <c r="B11">
        <v>6</v>
      </c>
      <c r="H11" t="s">
        <v>29</v>
      </c>
      <c r="I11" s="1">
        <f>SUM(I7:I10)</f>
        <v>218.75</v>
      </c>
    </row>
    <row r="12" spans="1:9" x14ac:dyDescent="0.2">
      <c r="A12">
        <v>21</v>
      </c>
      <c r="B12">
        <v>6</v>
      </c>
      <c r="H12" t="s">
        <v>30</v>
      </c>
      <c r="I12" s="1">
        <f>I11/4</f>
        <v>54.6875</v>
      </c>
    </row>
    <row r="13" spans="1:9" x14ac:dyDescent="0.2">
      <c r="A13">
        <v>26</v>
      </c>
      <c r="B13">
        <v>6</v>
      </c>
      <c r="I13">
        <f>SQRT(I12)</f>
        <v>7.3950997288745199</v>
      </c>
    </row>
    <row r="14" spans="1:9" x14ac:dyDescent="0.2">
      <c r="A14">
        <v>2</v>
      </c>
      <c r="B14">
        <v>7</v>
      </c>
    </row>
    <row r="15" spans="1:9" x14ac:dyDescent="0.2">
      <c r="A15">
        <v>10</v>
      </c>
      <c r="B15">
        <v>7</v>
      </c>
    </row>
    <row r="16" spans="1:9" x14ac:dyDescent="0.2">
      <c r="A16">
        <v>12</v>
      </c>
      <c r="B16">
        <v>7</v>
      </c>
    </row>
    <row r="17" spans="1:2" x14ac:dyDescent="0.2">
      <c r="A17">
        <v>18</v>
      </c>
      <c r="B17">
        <v>7</v>
      </c>
    </row>
    <row r="18" spans="1:2" x14ac:dyDescent="0.2">
      <c r="A18">
        <v>19</v>
      </c>
      <c r="B18">
        <v>7</v>
      </c>
    </row>
    <row r="19" spans="1:2" x14ac:dyDescent="0.2">
      <c r="A19">
        <v>22</v>
      </c>
      <c r="B19">
        <v>7</v>
      </c>
    </row>
    <row r="20" spans="1:2" x14ac:dyDescent="0.2">
      <c r="A20">
        <v>27</v>
      </c>
      <c r="B20">
        <v>7</v>
      </c>
    </row>
    <row r="21" spans="1:2" x14ac:dyDescent="0.2">
      <c r="A21">
        <v>1</v>
      </c>
      <c r="B21">
        <v>8</v>
      </c>
    </row>
    <row r="22" spans="1:2" x14ac:dyDescent="0.2">
      <c r="A22">
        <v>5</v>
      </c>
      <c r="B22">
        <v>8</v>
      </c>
    </row>
    <row r="23" spans="1:2" x14ac:dyDescent="0.2">
      <c r="A23">
        <v>7</v>
      </c>
      <c r="B23">
        <v>8</v>
      </c>
    </row>
    <row r="24" spans="1:2" x14ac:dyDescent="0.2">
      <c r="A24">
        <v>29</v>
      </c>
      <c r="B24">
        <v>8</v>
      </c>
    </row>
    <row r="25" spans="1:2" x14ac:dyDescent="0.2">
      <c r="A25">
        <v>30</v>
      </c>
      <c r="B25">
        <v>8</v>
      </c>
    </row>
    <row r="26" spans="1:2" x14ac:dyDescent="0.2">
      <c r="A26">
        <v>8</v>
      </c>
      <c r="B26">
        <v>9</v>
      </c>
    </row>
    <row r="27" spans="1:2" x14ac:dyDescent="0.2">
      <c r="A27">
        <v>9</v>
      </c>
      <c r="B27">
        <v>9</v>
      </c>
    </row>
    <row r="28" spans="1:2" x14ac:dyDescent="0.2">
      <c r="A28">
        <v>16</v>
      </c>
      <c r="B28">
        <v>9</v>
      </c>
    </row>
    <row r="29" spans="1:2" x14ac:dyDescent="0.2">
      <c r="A29">
        <v>4</v>
      </c>
      <c r="B29">
        <v>10</v>
      </c>
    </row>
    <row r="30" spans="1:2" x14ac:dyDescent="0.2">
      <c r="A30">
        <v>17</v>
      </c>
      <c r="B30">
        <v>10</v>
      </c>
    </row>
    <row r="31" spans="1:2" x14ac:dyDescent="0.2">
      <c r="A31">
        <v>28</v>
      </c>
      <c r="B31">
        <v>10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CC11-2D26-E24C-974D-C0BACFBEE875}">
  <dimension ref="A1:E14"/>
  <sheetViews>
    <sheetView zoomScale="150" zoomScaleNormal="150" workbookViewId="0">
      <selection activeCell="K20" sqref="K20"/>
    </sheetView>
  </sheetViews>
  <sheetFormatPr baseColWidth="10" defaultRowHeight="16" x14ac:dyDescent="0.2"/>
  <cols>
    <col min="1" max="1" width="7.6640625" bestFit="1" customWidth="1"/>
    <col min="2" max="2" width="13.33203125" bestFit="1" customWidth="1"/>
    <col min="3" max="3" width="6.6640625" bestFit="1" customWidth="1"/>
    <col min="4" max="4" width="9.83203125" bestFit="1" customWidth="1"/>
    <col min="5" max="5" width="14.33203125" bestFit="1" customWidth="1"/>
    <col min="6" max="6" width="20.83203125" bestFit="1" customWidth="1"/>
    <col min="7" max="11" width="2.1640625" bestFit="1" customWidth="1"/>
  </cols>
  <sheetData>
    <row r="1" spans="1:5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2">
      <c r="A2">
        <v>1</v>
      </c>
      <c r="B2">
        <v>7</v>
      </c>
      <c r="C2">
        <v>1</v>
      </c>
      <c r="D2" cm="1">
        <f t="array" ref="D2">SUM(IF($B$2:$B$11=C2,1,0))</f>
        <v>1</v>
      </c>
      <c r="E2" s="2">
        <f>B2-AVERAGE($B$2:$B$11)</f>
        <v>1</v>
      </c>
    </row>
    <row r="3" spans="1:5" x14ac:dyDescent="0.2">
      <c r="A3">
        <v>2</v>
      </c>
      <c r="B3">
        <v>8</v>
      </c>
      <c r="C3">
        <v>2</v>
      </c>
      <c r="D3" cm="1">
        <f t="array" ref="D3">SUM(IF($B$2:$B$11=C3,1,0))</f>
        <v>0</v>
      </c>
      <c r="E3" s="2">
        <f t="shared" ref="E3:E11" si="0">B3-AVERAGE($B$2:$B$11)</f>
        <v>2</v>
      </c>
    </row>
    <row r="4" spans="1:5" x14ac:dyDescent="0.2">
      <c r="A4">
        <v>3</v>
      </c>
      <c r="B4">
        <v>8</v>
      </c>
      <c r="C4">
        <v>3</v>
      </c>
      <c r="D4" cm="1">
        <f t="array" ref="D4">SUM(IF($B$2:$B$11=C4,1,0))</f>
        <v>2</v>
      </c>
      <c r="E4" s="2">
        <f t="shared" si="0"/>
        <v>2</v>
      </c>
    </row>
    <row r="5" spans="1:5" x14ac:dyDescent="0.2">
      <c r="A5">
        <v>4</v>
      </c>
      <c r="B5">
        <v>7</v>
      </c>
      <c r="C5">
        <v>4</v>
      </c>
      <c r="D5" cm="1">
        <f t="array" ref="D5">SUM(IF($B$2:$B$11=C5,1,0))</f>
        <v>0</v>
      </c>
      <c r="E5" s="2">
        <f t="shared" si="0"/>
        <v>1</v>
      </c>
    </row>
    <row r="6" spans="1:5" x14ac:dyDescent="0.2">
      <c r="A6">
        <v>5</v>
      </c>
      <c r="B6">
        <v>3</v>
      </c>
      <c r="C6">
        <v>5</v>
      </c>
      <c r="D6" cm="1">
        <f t="array" ref="D6">SUM(IF($B$2:$B$11=C6,1,0))</f>
        <v>0</v>
      </c>
      <c r="E6" s="2">
        <f t="shared" si="0"/>
        <v>-3</v>
      </c>
    </row>
    <row r="7" spans="1:5" x14ac:dyDescent="0.2">
      <c r="A7">
        <v>6</v>
      </c>
      <c r="B7">
        <v>1</v>
      </c>
      <c r="C7">
        <v>6</v>
      </c>
      <c r="D7" cm="1">
        <f t="array" ref="D7">SUM(IF($B$2:$B$11=C7,1,0))</f>
        <v>1</v>
      </c>
      <c r="E7" s="2">
        <f t="shared" si="0"/>
        <v>-5</v>
      </c>
    </row>
    <row r="8" spans="1:5" x14ac:dyDescent="0.2">
      <c r="A8">
        <v>7</v>
      </c>
      <c r="B8">
        <v>6</v>
      </c>
      <c r="C8">
        <v>7</v>
      </c>
      <c r="D8" cm="1">
        <f t="array" ref="D8">SUM(IF($B$2:$B$11=C8,1,0))</f>
        <v>2</v>
      </c>
      <c r="E8" s="2">
        <f t="shared" si="0"/>
        <v>0</v>
      </c>
    </row>
    <row r="9" spans="1:5" x14ac:dyDescent="0.2">
      <c r="A9">
        <v>8</v>
      </c>
      <c r="B9">
        <v>9</v>
      </c>
      <c r="C9">
        <v>8</v>
      </c>
      <c r="D9" cm="1">
        <f t="array" ref="D9">SUM(IF($B$2:$B$11=C9,1,0))</f>
        <v>3</v>
      </c>
      <c r="E9" s="2">
        <f t="shared" si="0"/>
        <v>3</v>
      </c>
    </row>
    <row r="10" spans="1:5" x14ac:dyDescent="0.2">
      <c r="A10">
        <v>9</v>
      </c>
      <c r="B10">
        <v>3</v>
      </c>
      <c r="C10">
        <v>9</v>
      </c>
      <c r="D10" cm="1">
        <f t="array" ref="D10">SUM(IF($B$2:$B$11=C10,1,0))</f>
        <v>1</v>
      </c>
      <c r="E10" s="2">
        <f t="shared" si="0"/>
        <v>-3</v>
      </c>
    </row>
    <row r="11" spans="1:5" x14ac:dyDescent="0.2">
      <c r="A11">
        <v>10</v>
      </c>
      <c r="B11">
        <v>8</v>
      </c>
      <c r="D11" s="1"/>
      <c r="E11" s="2">
        <f t="shared" si="0"/>
        <v>2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</sheetData>
  <sortState xmlns:xlrd2="http://schemas.microsoft.com/office/spreadsheetml/2017/richdata2" ref="B1:B5">
    <sortCondition ref="B1:B5"/>
  </sortState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7071-2D68-5D49-8183-B586EFC53C13}">
  <dimension ref="A1:E31"/>
  <sheetViews>
    <sheetView zoomScale="150" zoomScaleNormal="150" workbookViewId="0">
      <selection activeCell="D21" sqref="D21"/>
    </sheetView>
  </sheetViews>
  <sheetFormatPr baseColWidth="10" defaultRowHeight="16" x14ac:dyDescent="0.2"/>
  <cols>
    <col min="4" max="4" width="27.1640625" bestFit="1" customWidth="1"/>
  </cols>
  <sheetData>
    <row r="1" spans="1:5" x14ac:dyDescent="0.2">
      <c r="A1" s="3" t="s">
        <v>10</v>
      </c>
      <c r="B1" t="s">
        <v>2</v>
      </c>
      <c r="C1" t="s">
        <v>3</v>
      </c>
    </row>
    <row r="2" spans="1:5" x14ac:dyDescent="0.2">
      <c r="A2">
        <v>8</v>
      </c>
      <c r="B2">
        <v>0</v>
      </c>
      <c r="C2" cm="1">
        <f t="array" ref="C2">SUM(IF($A$2:$A$31=B2,1,0))</f>
        <v>1</v>
      </c>
    </row>
    <row r="3" spans="1:5" x14ac:dyDescent="0.2">
      <c r="A3">
        <v>7</v>
      </c>
      <c r="B3">
        <v>1</v>
      </c>
      <c r="C3" cm="1">
        <f t="array" ref="C3">SUM(IF($A$2:$A$31=B3,1,0))</f>
        <v>1</v>
      </c>
    </row>
    <row r="4" spans="1:5" x14ac:dyDescent="0.2">
      <c r="A4">
        <v>4</v>
      </c>
      <c r="B4">
        <v>2</v>
      </c>
      <c r="C4" cm="1">
        <f t="array" ref="C4">SUM(IF($A$2:$A$31=B4,1,0))</f>
        <v>1</v>
      </c>
    </row>
    <row r="5" spans="1:5" x14ac:dyDescent="0.2">
      <c r="A5">
        <v>10</v>
      </c>
      <c r="B5">
        <v>3</v>
      </c>
      <c r="C5" cm="1">
        <f t="array" ref="C5">SUM(IF($A$2:$A$31=B5,1,0))</f>
        <v>2</v>
      </c>
    </row>
    <row r="6" spans="1:5" x14ac:dyDescent="0.2">
      <c r="A6">
        <v>8</v>
      </c>
      <c r="B6">
        <v>4</v>
      </c>
      <c r="C6" cm="1">
        <f t="array" ref="C6">SUM(IF($A$2:$A$31=B6,1,0))</f>
        <v>1</v>
      </c>
    </row>
    <row r="7" spans="1:5" x14ac:dyDescent="0.2">
      <c r="A7">
        <v>6</v>
      </c>
      <c r="B7">
        <v>5</v>
      </c>
      <c r="C7" cm="1">
        <f t="array" ref="C7">SUM(IF($A$2:$A$31=B7,1,0))</f>
        <v>2</v>
      </c>
    </row>
    <row r="8" spans="1:5" x14ac:dyDescent="0.2">
      <c r="A8">
        <v>8</v>
      </c>
      <c r="B8">
        <v>6</v>
      </c>
      <c r="C8" cm="1">
        <f t="array" ref="C8">SUM(IF($A$2:$A$31=B8,1,0))</f>
        <v>4</v>
      </c>
    </row>
    <row r="9" spans="1:5" x14ac:dyDescent="0.2">
      <c r="A9">
        <v>9</v>
      </c>
      <c r="B9">
        <v>7</v>
      </c>
      <c r="C9" cm="1">
        <f t="array" ref="C9">SUM(IF($A$2:$A$31=B9,1,0))</f>
        <v>7</v>
      </c>
    </row>
    <row r="10" spans="1:5" x14ac:dyDescent="0.2">
      <c r="A10">
        <v>9</v>
      </c>
      <c r="B10">
        <v>8</v>
      </c>
      <c r="C10" cm="1">
        <f t="array" ref="C10">SUM(IF($A$2:$A$31=B10,1,0))</f>
        <v>5</v>
      </c>
    </row>
    <row r="11" spans="1:5" x14ac:dyDescent="0.2">
      <c r="A11">
        <v>7</v>
      </c>
      <c r="B11">
        <v>9</v>
      </c>
      <c r="C11" cm="1">
        <f t="array" ref="C11">SUM(IF($A$2:$A$31=B11,1,0))</f>
        <v>3</v>
      </c>
    </row>
    <row r="12" spans="1:5" x14ac:dyDescent="0.2">
      <c r="A12">
        <v>3</v>
      </c>
      <c r="B12">
        <v>10</v>
      </c>
      <c r="C12" cm="1">
        <f t="array" ref="C12">SUM(IF($A$2:$A$31=B12,1,0))</f>
        <v>3</v>
      </c>
    </row>
    <row r="13" spans="1:5" x14ac:dyDescent="0.2">
      <c r="A13">
        <v>7</v>
      </c>
    </row>
    <row r="14" spans="1:5" x14ac:dyDescent="0.2">
      <c r="A14">
        <v>6</v>
      </c>
      <c r="D14" t="s">
        <v>9</v>
      </c>
      <c r="E14" s="1">
        <f>SUM(A2:A31)/COUNT(A2:A31)</f>
        <v>6.4333333333333336</v>
      </c>
    </row>
    <row r="15" spans="1:5" x14ac:dyDescent="0.2">
      <c r="A15">
        <v>5</v>
      </c>
      <c r="D15" t="s">
        <v>8</v>
      </c>
      <c r="E15" s="1">
        <f>AVERAGE(A2:A31)</f>
        <v>6.4333333333333336</v>
      </c>
    </row>
    <row r="16" spans="1:5" x14ac:dyDescent="0.2">
      <c r="A16">
        <v>0</v>
      </c>
      <c r="D16" t="s">
        <v>7</v>
      </c>
      <c r="E16">
        <f>MODE(A2:A31)</f>
        <v>7</v>
      </c>
    </row>
    <row r="17" spans="1:5" x14ac:dyDescent="0.2">
      <c r="A17">
        <v>9</v>
      </c>
      <c r="D17" t="s">
        <v>6</v>
      </c>
      <c r="E17">
        <f>MEDIAN(A2:A31)</f>
        <v>7</v>
      </c>
    </row>
    <row r="18" spans="1:5" x14ac:dyDescent="0.2">
      <c r="A18">
        <v>10</v>
      </c>
    </row>
    <row r="19" spans="1:5" x14ac:dyDescent="0.2">
      <c r="A19">
        <v>7</v>
      </c>
    </row>
    <row r="20" spans="1:5" x14ac:dyDescent="0.2">
      <c r="A20">
        <v>7</v>
      </c>
    </row>
    <row r="21" spans="1:5" x14ac:dyDescent="0.2">
      <c r="A21">
        <v>3</v>
      </c>
    </row>
    <row r="22" spans="1:5" x14ac:dyDescent="0.2">
      <c r="A22">
        <v>6</v>
      </c>
    </row>
    <row r="23" spans="1:5" x14ac:dyDescent="0.2">
      <c r="A23">
        <v>7</v>
      </c>
    </row>
    <row r="24" spans="1:5" x14ac:dyDescent="0.2">
      <c r="A24">
        <v>5</v>
      </c>
    </row>
    <row r="25" spans="1:5" x14ac:dyDescent="0.2">
      <c r="A25">
        <v>2</v>
      </c>
    </row>
    <row r="26" spans="1:5" x14ac:dyDescent="0.2">
      <c r="A26">
        <v>1</v>
      </c>
    </row>
    <row r="27" spans="1:5" x14ac:dyDescent="0.2">
      <c r="A27">
        <v>6</v>
      </c>
    </row>
    <row r="28" spans="1:5" x14ac:dyDescent="0.2">
      <c r="A28">
        <v>7</v>
      </c>
    </row>
    <row r="29" spans="1:5" x14ac:dyDescent="0.2">
      <c r="A29">
        <v>10</v>
      </c>
    </row>
    <row r="30" spans="1:5" x14ac:dyDescent="0.2">
      <c r="A30">
        <v>8</v>
      </c>
    </row>
    <row r="31" spans="1:5" x14ac:dyDescent="0.2">
      <c r="A31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AEA8-BCAF-854B-8D1F-DC2591D78319}">
  <dimension ref="A1:F14"/>
  <sheetViews>
    <sheetView zoomScale="180" zoomScaleNormal="180" workbookViewId="0">
      <selection activeCell="F4" sqref="F4"/>
    </sheetView>
  </sheetViews>
  <sheetFormatPr baseColWidth="10" defaultRowHeight="16" x14ac:dyDescent="0.2"/>
  <cols>
    <col min="2" max="2" width="16" bestFit="1" customWidth="1"/>
    <col min="5" max="5" width="18" bestFit="1" customWidth="1"/>
    <col min="6" max="6" width="6.1640625" bestFit="1" customWidth="1"/>
    <col min="8" max="8" width="18" bestFit="1" customWidth="1"/>
    <col min="9" max="9" width="5.6640625" bestFit="1" customWidth="1"/>
  </cols>
  <sheetData>
    <row r="1" spans="1:6" x14ac:dyDescent="0.2">
      <c r="A1" t="s">
        <v>23</v>
      </c>
      <c r="B1" t="s">
        <v>22</v>
      </c>
      <c r="C1" t="s">
        <v>21</v>
      </c>
    </row>
    <row r="2" spans="1:6" x14ac:dyDescent="0.2">
      <c r="A2">
        <v>160</v>
      </c>
      <c r="B2">
        <f t="shared" ref="B2:B11" si="0">A2-$F$2</f>
        <v>-8</v>
      </c>
      <c r="C2">
        <f t="shared" ref="C2:C11" si="1">POWER(B2,2)</f>
        <v>64</v>
      </c>
      <c r="E2" s="6" t="s">
        <v>20</v>
      </c>
      <c r="F2" s="6">
        <f>AVERAGE(A2:A11)</f>
        <v>168</v>
      </c>
    </row>
    <row r="3" spans="1:6" x14ac:dyDescent="0.2">
      <c r="A3">
        <v>160</v>
      </c>
      <c r="B3">
        <f t="shared" si="0"/>
        <v>-8</v>
      </c>
      <c r="C3">
        <f t="shared" si="1"/>
        <v>64</v>
      </c>
      <c r="E3" s="6" t="s">
        <v>18</v>
      </c>
      <c r="F3" s="6">
        <f>MODE(A2:A11)</f>
        <v>160</v>
      </c>
    </row>
    <row r="4" spans="1:6" x14ac:dyDescent="0.2">
      <c r="A4">
        <v>162</v>
      </c>
      <c r="B4">
        <f t="shared" si="0"/>
        <v>-6</v>
      </c>
      <c r="C4">
        <f t="shared" si="1"/>
        <v>36</v>
      </c>
      <c r="E4" s="6" t="s">
        <v>16</v>
      </c>
      <c r="F4" s="7">
        <f>(COUNT(A2:A11)+1)/2</f>
        <v>5.5</v>
      </c>
    </row>
    <row r="5" spans="1:6" x14ac:dyDescent="0.2">
      <c r="A5">
        <v>163</v>
      </c>
      <c r="B5">
        <f t="shared" si="0"/>
        <v>-5</v>
      </c>
      <c r="C5">
        <f t="shared" si="1"/>
        <v>25</v>
      </c>
      <c r="E5" s="6" t="s">
        <v>14</v>
      </c>
      <c r="F5" s="6">
        <f>MEDIAN(A2:A11)</f>
        <v>167.5</v>
      </c>
    </row>
    <row r="6" spans="1:6" x14ac:dyDescent="0.2">
      <c r="A6">
        <v>165</v>
      </c>
      <c r="B6">
        <f t="shared" si="0"/>
        <v>-3</v>
      </c>
      <c r="C6">
        <f t="shared" si="1"/>
        <v>9</v>
      </c>
    </row>
    <row r="7" spans="1:6" x14ac:dyDescent="0.2">
      <c r="A7">
        <v>170</v>
      </c>
      <c r="B7">
        <f t="shared" si="0"/>
        <v>2</v>
      </c>
      <c r="C7">
        <f t="shared" si="1"/>
        <v>4</v>
      </c>
      <c r="E7" s="8" t="s">
        <v>19</v>
      </c>
      <c r="F7" s="8">
        <f>SUM(C2:C11)</f>
        <v>476</v>
      </c>
    </row>
    <row r="8" spans="1:6" x14ac:dyDescent="0.2">
      <c r="A8">
        <v>170</v>
      </c>
      <c r="B8">
        <f t="shared" si="0"/>
        <v>2</v>
      </c>
      <c r="C8">
        <f t="shared" si="1"/>
        <v>4</v>
      </c>
      <c r="E8" s="8" t="s">
        <v>17</v>
      </c>
      <c r="F8" s="8">
        <f>COUNT(A2:A11)</f>
        <v>10</v>
      </c>
    </row>
    <row r="9" spans="1:6" x14ac:dyDescent="0.2">
      <c r="A9">
        <v>173</v>
      </c>
      <c r="B9">
        <f t="shared" si="0"/>
        <v>5</v>
      </c>
      <c r="C9">
        <f t="shared" si="1"/>
        <v>25</v>
      </c>
      <c r="E9" s="8" t="s">
        <v>15</v>
      </c>
      <c r="F9" s="8">
        <f>F7/F8</f>
        <v>47.6</v>
      </c>
    </row>
    <row r="10" spans="1:6" x14ac:dyDescent="0.2">
      <c r="A10">
        <v>175</v>
      </c>
      <c r="B10">
        <f t="shared" si="0"/>
        <v>7</v>
      </c>
      <c r="C10">
        <f t="shared" si="1"/>
        <v>49</v>
      </c>
      <c r="E10" s="8" t="s">
        <v>13</v>
      </c>
      <c r="F10" s="9">
        <f>SQRT(F9)</f>
        <v>6.8992753242641358</v>
      </c>
    </row>
    <row r="11" spans="1:6" x14ac:dyDescent="0.2">
      <c r="A11">
        <v>182</v>
      </c>
      <c r="B11">
        <f t="shared" si="0"/>
        <v>14</v>
      </c>
      <c r="C11">
        <f t="shared" si="1"/>
        <v>196</v>
      </c>
      <c r="E11" s="8" t="s">
        <v>12</v>
      </c>
      <c r="F11" s="8">
        <f>_xlfn.VAR.P(A2:A11)</f>
        <v>47.6</v>
      </c>
    </row>
    <row r="12" spans="1:6" x14ac:dyDescent="0.2">
      <c r="E12" s="8" t="s">
        <v>11</v>
      </c>
      <c r="F12" s="9">
        <f>_xlfn.STDEV.P(A2:A11)</f>
        <v>6.8992753242641358</v>
      </c>
    </row>
    <row r="13" spans="1:6" x14ac:dyDescent="0.2">
      <c r="E13" s="8" t="s">
        <v>24</v>
      </c>
      <c r="F13" s="9">
        <f>_xlfn.VAR.S(A2:A11)</f>
        <v>52.888888888888886</v>
      </c>
    </row>
    <row r="14" spans="1:6" x14ac:dyDescent="0.2">
      <c r="E14" s="8" t="s">
        <v>25</v>
      </c>
      <c r="F14" s="9">
        <f>_xlfn.STDEV.S(A2:A11)</f>
        <v>7.2724747430904761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Dreams per Week (Data Only)</vt:lpstr>
      <vt:lpstr>Stress Scores (Data Only)</vt:lpstr>
      <vt:lpstr>Dreams per Week</vt:lpstr>
      <vt:lpstr>Stress</vt:lpstr>
      <vt:lpstr>Students'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Atanas Kirjakovski</cp:lastModifiedBy>
  <dcterms:created xsi:type="dcterms:W3CDTF">2022-10-08T22:28:47Z</dcterms:created>
  <dcterms:modified xsi:type="dcterms:W3CDTF">2024-10-13T19:09:07Z</dcterms:modified>
</cp:coreProperties>
</file>