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k Boyd - XPS\Hexapod\"/>
    </mc:Choice>
  </mc:AlternateContent>
  <xr:revisionPtr revIDLastSave="0" documentId="13_ncr:1_{2AD6EB1B-1932-48FE-A9D2-70CAAF571937}" xr6:coauthVersionLast="36" xr6:coauthVersionMax="36" xr10:uidLastSave="{00000000-0000-0000-0000-000000000000}"/>
  <bookViews>
    <workbookView xWindow="0" yWindow="0" windowWidth="23040" windowHeight="9372" activeTab="1" xr2:uid="{B21BDC6F-AEB6-46A8-A7BC-292EF0FF4396}"/>
  </bookViews>
  <sheets>
    <sheet name="Sheet1" sheetId="1" r:id="rId1"/>
    <sheet name="Law of Sines &amp; Cosine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2" l="1"/>
  <c r="G19" i="2" s="1"/>
  <c r="F17" i="2"/>
  <c r="G17" i="2" s="1"/>
  <c r="F18" i="2"/>
  <c r="G18" i="2" s="1"/>
  <c r="F16" i="2"/>
  <c r="G16" i="2" s="1"/>
  <c r="F15" i="2"/>
  <c r="G15" i="2" s="1"/>
  <c r="F14" i="2"/>
  <c r="G14" i="2" s="1"/>
  <c r="H14" i="2" s="1"/>
  <c r="F13" i="2"/>
  <c r="G13" i="2" s="1"/>
  <c r="F12" i="2"/>
  <c r="G12" i="2" s="1"/>
  <c r="F11" i="2"/>
  <c r="G11" i="2" s="1"/>
  <c r="F10" i="2"/>
  <c r="G10" i="2" s="1"/>
  <c r="H10" i="2" s="1"/>
  <c r="F9" i="2"/>
  <c r="G9" i="2" s="1"/>
  <c r="F8" i="2"/>
  <c r="G8" i="2" s="1"/>
  <c r="F7" i="2"/>
  <c r="G7" i="2" s="1"/>
  <c r="F6" i="2"/>
  <c r="G6" i="2" s="1"/>
  <c r="H6" i="2" s="1"/>
  <c r="F5" i="2"/>
  <c r="G5" i="2" s="1"/>
  <c r="F4" i="2"/>
  <c r="G4" i="2" s="1"/>
  <c r="A6" i="2"/>
  <c r="K19" i="2" l="1"/>
  <c r="H19" i="2"/>
  <c r="L19" i="2" s="1"/>
  <c r="H18" i="2"/>
  <c r="K18" i="2"/>
  <c r="H17" i="2"/>
  <c r="K17" i="2"/>
  <c r="K13" i="2"/>
  <c r="H13" i="2"/>
  <c r="H11" i="2"/>
  <c r="K11" i="2"/>
  <c r="H12" i="2"/>
  <c r="K12" i="2"/>
  <c r="D14" i="2"/>
  <c r="L14" i="2"/>
  <c r="D10" i="2"/>
  <c r="L10" i="2"/>
  <c r="H7" i="2"/>
  <c r="K7" i="2"/>
  <c r="H15" i="2"/>
  <c r="K15" i="2"/>
  <c r="H4" i="2"/>
  <c r="K4" i="2"/>
  <c r="K5" i="2"/>
  <c r="H5" i="2"/>
  <c r="D6" i="2"/>
  <c r="L6" i="2"/>
  <c r="H8" i="2"/>
  <c r="K8" i="2"/>
  <c r="K9" i="2"/>
  <c r="H9" i="2"/>
  <c r="K16" i="2"/>
  <c r="H16" i="2"/>
  <c r="K6" i="2"/>
  <c r="K10" i="2"/>
  <c r="K14" i="2"/>
  <c r="F3" i="1"/>
  <c r="C3" i="1"/>
  <c r="B3" i="1"/>
  <c r="D17" i="2" l="1"/>
  <c r="L17" i="2"/>
  <c r="L18" i="2"/>
  <c r="D18" i="2"/>
  <c r="L4" i="2"/>
  <c r="D4" i="2"/>
  <c r="L9" i="2"/>
  <c r="D9" i="2"/>
  <c r="L12" i="2"/>
  <c r="D12" i="2"/>
  <c r="D15" i="2"/>
  <c r="L15" i="2"/>
  <c r="D7" i="2"/>
  <c r="L7" i="2"/>
  <c r="D11" i="2"/>
  <c r="L11" i="2"/>
  <c r="L8" i="2"/>
  <c r="D8" i="2"/>
  <c r="L16" i="2"/>
  <c r="D16" i="2"/>
  <c r="L5" i="2"/>
  <c r="D5" i="2"/>
  <c r="L13" i="2"/>
  <c r="D13" i="2"/>
  <c r="F3" i="2" l="1"/>
  <c r="G3" i="2" s="1"/>
  <c r="K3" i="2" l="1"/>
  <c r="H3" i="2"/>
  <c r="D3" i="2" l="1"/>
  <c r="L3" i="2"/>
  <c r="M3" i="2" s="1"/>
</calcChain>
</file>

<file path=xl/sharedStrings.xml><?xml version="1.0" encoding="utf-8"?>
<sst xmlns="http://schemas.openxmlformats.org/spreadsheetml/2006/main" count="20" uniqueCount="16">
  <si>
    <t>beta</t>
  </si>
  <si>
    <t>psi</t>
  </si>
  <si>
    <t>alpha (degrees)</t>
  </si>
  <si>
    <t>alpha (rad)</t>
  </si>
  <si>
    <t>Degrees</t>
  </si>
  <si>
    <t>α</t>
  </si>
  <si>
    <t>δ</t>
  </si>
  <si>
    <t>β</t>
  </si>
  <si>
    <t>Radians</t>
  </si>
  <si>
    <t>r (mm)</t>
  </si>
  <si>
    <t>D (mm)</t>
  </si>
  <si>
    <t>B (mm)</t>
  </si>
  <si>
    <t>Is it a Triangle?</t>
  </si>
  <si>
    <t>Should be obtuse scalene</t>
  </si>
  <si>
    <t>should be 180</t>
  </si>
  <si>
    <t>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</si>
</sst>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1" fillId="4" borderId="1" xfId="0" applyFont="1" applyFill="1" applyBorder="1"/>
    <xf numFmtId="0" fontId="0" fillId="4" borderId="1" xfId="0" applyFill="1" applyBorder="1"/>
    <xf numFmtId="0" fontId="1" fillId="4" borderId="2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85C8-117C-4AF2-BBEB-D63B1CB399E6}">
  <dimension ref="A2:F3"/>
  <sheetViews>
    <sheetView workbookViewId="0">
      <selection activeCell="F3" sqref="F3"/>
    </sheetView>
  </sheetViews>
  <sheetFormatPr defaultRowHeight="14.4" x14ac:dyDescent="0.55000000000000004"/>
  <sheetData>
    <row r="2" spans="1:6" x14ac:dyDescent="0.55000000000000004">
      <c r="A2" t="s">
        <v>2</v>
      </c>
      <c r="B2" t="s">
        <v>3</v>
      </c>
      <c r="C2" t="s">
        <v>0</v>
      </c>
      <c r="D2" t="s">
        <v>1</v>
      </c>
    </row>
    <row r="3" spans="1:6" x14ac:dyDescent="0.55000000000000004">
      <c r="A3">
        <v>10</v>
      </c>
      <c r="B3">
        <f>RADIANS(A3)</f>
        <v>0.17453292519943295</v>
      </c>
      <c r="C3" t="e">
        <f>180-A3-ASIN(((72-SIN(B3))/30.31))</f>
        <v>#NUM!</v>
      </c>
      <c r="F3">
        <f>ASIN(B3)</f>
        <v>0.17543139267904398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FFED-8A4F-40F3-B2FC-36A7301D7A56}">
  <dimension ref="A1:N19"/>
  <sheetViews>
    <sheetView tabSelected="1" topLeftCell="E1" workbookViewId="0">
      <selection activeCell="F19" sqref="F19"/>
    </sheetView>
  </sheetViews>
  <sheetFormatPr defaultRowHeight="14.4" x14ac:dyDescent="0.55000000000000004"/>
  <cols>
    <col min="4" max="4" width="9.5234375" bestFit="1" customWidth="1"/>
  </cols>
  <sheetData>
    <row r="1" spans="1:14" s="1" customFormat="1" ht="14.7" thickBot="1" x14ac:dyDescent="0.6">
      <c r="F1" s="1" t="s">
        <v>8</v>
      </c>
      <c r="J1" s="1" t="s">
        <v>4</v>
      </c>
      <c r="M1" s="1" t="s">
        <v>12</v>
      </c>
    </row>
    <row r="2" spans="1:14" s="1" customFormat="1" ht="14.7" thickBot="1" x14ac:dyDescent="0.6">
      <c r="B2" s="5" t="s">
        <v>9</v>
      </c>
      <c r="C2" s="7" t="s">
        <v>10</v>
      </c>
      <c r="D2" s="8" t="s">
        <v>11</v>
      </c>
      <c r="F2" s="4" t="s">
        <v>5</v>
      </c>
      <c r="G2" s="4" t="s">
        <v>6</v>
      </c>
      <c r="H2" s="4" t="s">
        <v>7</v>
      </c>
      <c r="I2" s="2" t="s">
        <v>15</v>
      </c>
      <c r="J2" s="3" t="s">
        <v>5</v>
      </c>
      <c r="K2" s="4" t="s">
        <v>6</v>
      </c>
      <c r="L2" s="4" t="s">
        <v>7</v>
      </c>
      <c r="M2" s="1" t="s">
        <v>15</v>
      </c>
      <c r="N2" t="s">
        <v>13</v>
      </c>
    </row>
    <row r="3" spans="1:14" x14ac:dyDescent="0.55000000000000004">
      <c r="B3" s="6">
        <v>30.31</v>
      </c>
      <c r="C3" s="6">
        <v>72</v>
      </c>
      <c r="D3">
        <f>($B$3*SIN(H3))/SIN(F3)</f>
        <v>98.517376463763242</v>
      </c>
      <c r="F3">
        <f>RADIANS(J3)</f>
        <v>0.17453292519943295</v>
      </c>
      <c r="G3">
        <f>ASIN(($C$3 * SIN(F3))/$B$3)</f>
        <v>0.42518925907012622</v>
      </c>
      <c r="H3">
        <f>RADIANS(180)-G3-F3</f>
        <v>2.5418704693202341</v>
      </c>
      <c r="J3">
        <v>10</v>
      </c>
      <c r="K3">
        <f t="shared" ref="K3:L3" si="0">DEGREES(G3)</f>
        <v>24.361550039012791</v>
      </c>
      <c r="L3">
        <f t="shared" si="0"/>
        <v>145.63844996098723</v>
      </c>
      <c r="M3">
        <f>SUM(J3:L3)</f>
        <v>180.00000000000003</v>
      </c>
      <c r="N3" t="s">
        <v>14</v>
      </c>
    </row>
    <row r="4" spans="1:14" x14ac:dyDescent="0.55000000000000004">
      <c r="D4">
        <f t="shared" ref="D4:D16" si="1">($B$3*SIN(H4))/SIN(F4)</f>
        <v>97.694867159985932</v>
      </c>
      <c r="F4">
        <f t="shared" ref="F4:F16" si="2">RADIANS(J4)</f>
        <v>0.19198621771937624</v>
      </c>
      <c r="G4">
        <f t="shared" ref="G4:G23" si="3">ASIN(($C$3 * SIN(F4))/$B$3)</f>
        <v>0.47041688077323701</v>
      </c>
      <c r="H4">
        <f t="shared" ref="H4:H16" si="4">RADIANS(180)-G4-F4</f>
        <v>2.4791895550971796</v>
      </c>
      <c r="J4">
        <v>11</v>
      </c>
      <c r="K4">
        <f t="shared" ref="K4:K17" si="5">DEGREES(G4)</f>
        <v>26.952901880015322</v>
      </c>
      <c r="L4">
        <f t="shared" ref="L4:L17" si="6">DEGREES(H4)</f>
        <v>142.04709811998467</v>
      </c>
    </row>
    <row r="5" spans="1:14" x14ac:dyDescent="0.55000000000000004">
      <c r="D5">
        <f t="shared" si="1"/>
        <v>96.782004810547363</v>
      </c>
      <c r="F5">
        <f t="shared" si="2"/>
        <v>0.20943951023931956</v>
      </c>
      <c r="G5">
        <f t="shared" si="3"/>
        <v>0.51655157944397245</v>
      </c>
      <c r="H5">
        <f t="shared" si="4"/>
        <v>2.4156015639065012</v>
      </c>
      <c r="J5">
        <v>12</v>
      </c>
      <c r="K5">
        <f t="shared" si="5"/>
        <v>29.596225402956271</v>
      </c>
      <c r="L5">
        <f t="shared" si="6"/>
        <v>138.40377459704374</v>
      </c>
    </row>
    <row r="6" spans="1:14" x14ac:dyDescent="0.55000000000000004">
      <c r="A6">
        <f>RADIANS(B6)</f>
        <v>3.1415926535897931</v>
      </c>
      <c r="B6">
        <v>180</v>
      </c>
      <c r="D6">
        <f t="shared" si="1"/>
        <v>95.774368863041516</v>
      </c>
      <c r="F6">
        <f t="shared" si="2"/>
        <v>0.22689280275926285</v>
      </c>
      <c r="G6">
        <f t="shared" si="3"/>
        <v>0.56375134857765252</v>
      </c>
      <c r="H6">
        <f t="shared" si="4"/>
        <v>2.3509485022528778</v>
      </c>
      <c r="J6">
        <v>13</v>
      </c>
      <c r="K6">
        <f t="shared" si="5"/>
        <v>32.300572968307996</v>
      </c>
      <c r="L6">
        <f t="shared" si="6"/>
        <v>134.69942703169201</v>
      </c>
    </row>
    <row r="7" spans="1:14" x14ac:dyDescent="0.55000000000000004">
      <c r="D7">
        <f t="shared" si="1"/>
        <v>94.666458299990694</v>
      </c>
      <c r="F7">
        <f t="shared" si="2"/>
        <v>0.24434609527920614</v>
      </c>
      <c r="G7">
        <f t="shared" si="3"/>
        <v>0.61220604963097336</v>
      </c>
      <c r="H7">
        <f t="shared" si="4"/>
        <v>2.2850405086796135</v>
      </c>
      <c r="J7">
        <v>14</v>
      </c>
      <c r="K7">
        <f t="shared" si="5"/>
        <v>35.076822836231386</v>
      </c>
      <c r="L7">
        <f t="shared" si="6"/>
        <v>130.9231771637686</v>
      </c>
    </row>
    <row r="8" spans="1:14" x14ac:dyDescent="0.55000000000000004">
      <c r="D8">
        <f t="shared" si="1"/>
        <v>93.451344109206957</v>
      </c>
      <c r="F8">
        <f t="shared" si="2"/>
        <v>0.26179938779914941</v>
      </c>
      <c r="G8">
        <f t="shared" si="3"/>
        <v>0.662148386350355</v>
      </c>
      <c r="H8">
        <f t="shared" si="4"/>
        <v>2.2176448794402885</v>
      </c>
      <c r="J8">
        <v>15</v>
      </c>
      <c r="K8">
        <f t="shared" si="5"/>
        <v>37.938307949273188</v>
      </c>
      <c r="L8">
        <f t="shared" si="6"/>
        <v>127.0616920507268</v>
      </c>
    </row>
    <row r="9" spans="1:14" x14ac:dyDescent="0.55000000000000004">
      <c r="D9">
        <f t="shared" si="1"/>
        <v>92.120158230862529</v>
      </c>
      <c r="F9">
        <f t="shared" si="2"/>
        <v>0.27925268031909273</v>
      </c>
      <c r="G9">
        <f t="shared" si="3"/>
        <v>0.71387002489797113</v>
      </c>
      <c r="H9">
        <f t="shared" si="4"/>
        <v>2.1484699483727292</v>
      </c>
      <c r="J9">
        <v>16</v>
      </c>
      <c r="K9">
        <f t="shared" si="5"/>
        <v>40.901739547552744</v>
      </c>
      <c r="L9">
        <f t="shared" si="6"/>
        <v>123.09826045244725</v>
      </c>
    </row>
    <row r="10" spans="1:14" x14ac:dyDescent="0.55000000000000004">
      <c r="D10">
        <f t="shared" si="1"/>
        <v>90.661314762168317</v>
      </c>
      <c r="F10">
        <f t="shared" si="2"/>
        <v>0.29670597283903605</v>
      </c>
      <c r="G10">
        <f t="shared" si="3"/>
        <v>0.76774618191804656</v>
      </c>
      <c r="H10">
        <f t="shared" si="4"/>
        <v>2.0771404988327102</v>
      </c>
      <c r="J10">
        <v>17</v>
      </c>
      <c r="K10">
        <f t="shared" si="5"/>
        <v>43.988615961187186</v>
      </c>
      <c r="L10">
        <f t="shared" si="6"/>
        <v>119.01138403881279</v>
      </c>
    </row>
    <row r="11" spans="1:14" x14ac:dyDescent="0.55000000000000004">
      <c r="D11">
        <f t="shared" si="1"/>
        <v>89.059269833494938</v>
      </c>
      <c r="F11">
        <f t="shared" si="2"/>
        <v>0.31415926535897931</v>
      </c>
      <c r="G11">
        <f t="shared" si="3"/>
        <v>0.82427486808519945</v>
      </c>
      <c r="H11">
        <f t="shared" si="4"/>
        <v>2.0031585201456146</v>
      </c>
      <c r="J11">
        <v>18</v>
      </c>
      <c r="K11">
        <f t="shared" si="5"/>
        <v>47.227471099984605</v>
      </c>
      <c r="L11">
        <f t="shared" si="6"/>
        <v>114.7725289000154</v>
      </c>
    </row>
    <row r="12" spans="1:14" x14ac:dyDescent="0.55000000000000004">
      <c r="D12">
        <f t="shared" si="1"/>
        <v>87.292434979947842</v>
      </c>
      <c r="F12">
        <f t="shared" si="2"/>
        <v>0.33161255787892263</v>
      </c>
      <c r="G12">
        <f t="shared" si="3"/>
        <v>0.88414313490494956</v>
      </c>
      <c r="H12">
        <f t="shared" si="4"/>
        <v>1.9258369608059211</v>
      </c>
      <c r="J12">
        <v>19</v>
      </c>
      <c r="K12">
        <f t="shared" si="5"/>
        <v>50.657670115519387</v>
      </c>
      <c r="L12">
        <f t="shared" si="6"/>
        <v>110.34232988448062</v>
      </c>
    </row>
    <row r="13" spans="1:14" x14ac:dyDescent="0.55000000000000004">
      <c r="D13">
        <f t="shared" si="1"/>
        <v>85.329407864535412</v>
      </c>
      <c r="F13">
        <f t="shared" si="2"/>
        <v>0.3490658503988659</v>
      </c>
      <c r="G13">
        <f t="shared" si="3"/>
        <v>0.94834721365044083</v>
      </c>
      <c r="H13">
        <f t="shared" si="4"/>
        <v>1.8441795895404862</v>
      </c>
      <c r="J13">
        <v>20</v>
      </c>
      <c r="K13">
        <f t="shared" si="5"/>
        <v>54.336292855161631</v>
      </c>
      <c r="L13">
        <f t="shared" si="6"/>
        <v>105.66370714483836</v>
      </c>
    </row>
    <row r="14" spans="1:14" x14ac:dyDescent="0.55000000000000004">
      <c r="D14">
        <f t="shared" si="1"/>
        <v>83.121484858448113</v>
      </c>
      <c r="F14">
        <f t="shared" si="2"/>
        <v>0.36651914291880922</v>
      </c>
      <c r="G14">
        <f t="shared" si="3"/>
        <v>1.0184322196829771</v>
      </c>
      <c r="H14">
        <f t="shared" si="4"/>
        <v>1.7566412909880065</v>
      </c>
      <c r="J14">
        <v>21</v>
      </c>
      <c r="K14">
        <f t="shared" si="5"/>
        <v>58.351867907974878</v>
      </c>
      <c r="L14">
        <f t="shared" si="6"/>
        <v>100.64813209202511</v>
      </c>
    </row>
    <row r="15" spans="1:14" x14ac:dyDescent="0.55000000000000004">
      <c r="D15">
        <f t="shared" si="1"/>
        <v>80.585645335847929</v>
      </c>
      <c r="F15">
        <f t="shared" si="2"/>
        <v>0.38397243543875248</v>
      </c>
      <c r="G15">
        <f t="shared" si="3"/>
        <v>1.097039528122818</v>
      </c>
      <c r="H15">
        <f t="shared" si="4"/>
        <v>1.6605806900282225</v>
      </c>
      <c r="J15">
        <v>22</v>
      </c>
      <c r="K15">
        <f t="shared" si="5"/>
        <v>62.855734920460854</v>
      </c>
      <c r="L15">
        <f t="shared" si="6"/>
        <v>95.144265079539139</v>
      </c>
    </row>
    <row r="16" spans="1:14" x14ac:dyDescent="0.55000000000000004">
      <c r="D16">
        <f t="shared" si="1"/>
        <v>77.556890048640966</v>
      </c>
      <c r="F16">
        <f t="shared" si="2"/>
        <v>0.4014257279586958</v>
      </c>
      <c r="G16">
        <f t="shared" si="3"/>
        <v>1.1894480378105676</v>
      </c>
      <c r="H16">
        <f t="shared" si="4"/>
        <v>1.5507188878205298</v>
      </c>
      <c r="J16">
        <v>23</v>
      </c>
      <c r="K16">
        <f t="shared" si="5"/>
        <v>68.150352516662693</v>
      </c>
      <c r="L16">
        <f t="shared" si="6"/>
        <v>88.849647483337321</v>
      </c>
    </row>
    <row r="17" spans="4:12" x14ac:dyDescent="0.55000000000000004">
      <c r="D17">
        <f>($B$3*SIN(H17))/SIN(F17)</f>
        <v>73.590810787304477</v>
      </c>
      <c r="F17">
        <f>RADIANS(J17)</f>
        <v>0.41887902047863912</v>
      </c>
      <c r="G17">
        <f>ASIN(($C$3 * SIN(F17))/$B$3)</f>
        <v>1.3099964708626206</v>
      </c>
      <c r="H17">
        <f>RADIANS(180)-G17-F17</f>
        <v>1.4127171622485335</v>
      </c>
      <c r="J17">
        <v>24</v>
      </c>
      <c r="K17">
        <f t="shared" si="5"/>
        <v>75.057268957460678</v>
      </c>
      <c r="L17">
        <f t="shared" si="6"/>
        <v>80.942731042539322</v>
      </c>
    </row>
    <row r="18" spans="4:12" x14ac:dyDescent="0.55000000000000004">
      <c r="D18">
        <f t="shared" ref="D18:D23" si="7">($B$3*SIN(H18))/SIN(F18)</f>
        <v>71.998145077167152</v>
      </c>
      <c r="F18">
        <f t="shared" ref="F18:F23" si="8">RADIANS(J18)</f>
        <v>0.42414991481966197</v>
      </c>
      <c r="G18">
        <f t="shared" si="3"/>
        <v>1.3587811966906693</v>
      </c>
      <c r="H18">
        <f t="shared" ref="H18:H23" si="9">RADIANS(180)-G18-F18</f>
        <v>1.3586615420794619</v>
      </c>
      <c r="J18">
        <v>24.302</v>
      </c>
      <c r="K18">
        <f t="shared" ref="K18:K23" si="10">DEGREES(G18)</f>
        <v>77.852427852110736</v>
      </c>
      <c r="L18">
        <f t="shared" ref="L18:L23" si="11">DEGREES(H18)</f>
        <v>77.845572147889271</v>
      </c>
    </row>
    <row r="19" spans="4:12" x14ac:dyDescent="0.55000000000000004">
      <c r="F19">
        <f t="shared" ref="F19" si="12">RADIANS(J19)</f>
        <v>-0.41887902047863912</v>
      </c>
      <c r="G19">
        <f t="shared" si="3"/>
        <v>-1.3099964708626211</v>
      </c>
      <c r="H19">
        <f t="shared" ref="H19" si="13">RADIANS(180)-G19-F19</f>
        <v>4.8704681449310527</v>
      </c>
      <c r="J19">
        <v>-24</v>
      </c>
      <c r="K19">
        <f t="shared" si="10"/>
        <v>-75.057268957460707</v>
      </c>
      <c r="L19">
        <f t="shared" si="11"/>
        <v>279.05726895746068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A3EC-A032-4D80-A940-A03CC6358EB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Law of Sines &amp; Cosines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Boyd - XPS</dc:creator>
  <cp:lastModifiedBy>Kirk Boyd - XPS</cp:lastModifiedBy>
  <dcterms:created xsi:type="dcterms:W3CDTF">2019-03-15T03:12:34Z</dcterms:created>
  <dcterms:modified xsi:type="dcterms:W3CDTF">2019-03-19T12:47:46Z</dcterms:modified>
</cp:coreProperties>
</file>