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kirk/4D Workspace/v19/Databases/Benchmark_array/"/>
    </mc:Choice>
  </mc:AlternateContent>
  <xr:revisionPtr revIDLastSave="0" documentId="13_ncr:1_{675D6ACD-EE5B-474A-83D1-4E9B2F8200E5}" xr6:coauthVersionLast="47" xr6:coauthVersionMax="47" xr10:uidLastSave="{00000000-0000-0000-0000-000000000000}"/>
  <bookViews>
    <workbookView xWindow="41960" yWindow="1880" windowWidth="34700" windowHeight="33060" xr2:uid="{6A714969-AA29-9849-97A3-910691A636D5}"/>
  </bookViews>
  <sheets>
    <sheet name="Sheet1" sheetId="1" r:id="rId1"/>
  </sheets>
  <definedNames>
    <definedName name="append">Sheet1!$C$4:$G$4</definedName>
    <definedName name="array_to_coll">Sheet1!$C$13:$G$13</definedName>
    <definedName name="coll_to_array">Sheet1!$C$14:$G$14</definedName>
    <definedName name="compile100">Sheet1!$D$4:$D$14</definedName>
    <definedName name="compile1k">Sheet1!$G$4:$G$14</definedName>
    <definedName name="declare">Sheet1!$C$5:$G$5</definedName>
    <definedName name="interp100">Sheet1!$C$4:$C$14</definedName>
    <definedName name="interp1k">Sheet1!$F$4:$F$14</definedName>
    <definedName name="push">Sheet1!$C$9:$G$9</definedName>
    <definedName name="resize">Sheet1!$C$10:$G$10</definedName>
    <definedName name="sum">Sheet1!$C$6:$G$6</definedName>
    <definedName name="sumColl">Sheet1!$C$11:$G$11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1" l="1"/>
  <c r="C22" i="1"/>
  <c r="D21" i="1"/>
  <c r="C21" i="1"/>
  <c r="D19" i="1"/>
  <c r="C19" i="1"/>
  <c r="D18" i="1"/>
  <c r="C18" i="1"/>
  <c r="D30" i="1"/>
  <c r="D57" i="1" a="1"/>
  <c r="D57" i="1" s="1"/>
  <c r="C57" i="1" a="1"/>
  <c r="C57" i="1" s="1"/>
  <c r="D56" i="1" a="1"/>
  <c r="D56" i="1" s="1"/>
  <c r="C56" i="1" a="1"/>
  <c r="C56" i="1" s="1"/>
  <c r="D54" i="1" a="1"/>
  <c r="D54" i="1" s="1"/>
  <c r="C54" i="1" a="1"/>
  <c r="C54" i="1" s="1"/>
  <c r="D53" i="1" a="1"/>
  <c r="D53" i="1" s="1"/>
  <c r="C53" i="1" a="1"/>
  <c r="C53" i="1" s="1"/>
  <c r="D52" i="1" a="1"/>
  <c r="D52" i="1" s="1"/>
  <c r="C52" i="1" a="1"/>
  <c r="C52" i="1" s="1"/>
  <c r="D49" i="1" a="1"/>
  <c r="D49" i="1" s="1"/>
  <c r="C49" i="1" a="1"/>
  <c r="C49" i="1" s="1"/>
  <c r="D48" i="1" a="1"/>
  <c r="D48" i="1" s="1"/>
  <c r="C48" i="1" a="1"/>
  <c r="C48" i="1" s="1"/>
  <c r="D47" i="1" a="1"/>
  <c r="D47" i="1" s="1"/>
  <c r="C47" i="1" a="1"/>
  <c r="C47" i="1" s="1"/>
  <c r="D43" i="1" a="1"/>
  <c r="D43" i="1" s="1"/>
  <c r="C43" i="1" a="1"/>
  <c r="C43" i="1" s="1"/>
  <c r="D42" i="1" a="1"/>
  <c r="D42" i="1" s="1"/>
  <c r="C42" i="1" a="1"/>
  <c r="C42" i="1" s="1"/>
  <c r="D40" i="1" a="1"/>
  <c r="D40" i="1" s="1"/>
  <c r="C40" i="1" a="1"/>
  <c r="C40" i="1" s="1"/>
  <c r="D39" i="1" a="1"/>
  <c r="D39" i="1" s="1"/>
  <c r="C39" i="1" a="1"/>
  <c r="C39" i="1" s="1"/>
  <c r="C35" i="1" a="1"/>
  <c r="C35" i="1" s="1"/>
  <c r="C34" i="1" a="1"/>
  <c r="C34" i="1" s="1"/>
  <c r="C32" i="1" a="1"/>
  <c r="C32" i="1" s="1"/>
  <c r="C31" i="1" a="1"/>
  <c r="C31" i="1" s="1"/>
  <c r="C30" i="1" a="1"/>
  <c r="C30" i="1" s="1"/>
  <c r="C28" i="1" a="1"/>
  <c r="C28" i="1" s="1"/>
  <c r="C27" i="1" a="1"/>
  <c r="C27" i="1" s="1"/>
  <c r="C26" i="1" a="1"/>
  <c r="C26" i="1" s="1"/>
  <c r="D35" i="1"/>
  <c r="D34" i="1"/>
  <c r="D32" i="1"/>
  <c r="D31" i="1"/>
  <c r="D28" i="1"/>
  <c r="D27" i="1"/>
  <c r="D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<sst xmlns="http://schemas.openxmlformats.org/spreadsheetml/2006/main" count="59" uniqueCount="25">
  <si>
    <t>ARRAYS:</t>
  </si>
  <si>
    <t>append</t>
  </si>
  <si>
    <t>declare</t>
  </si>
  <si>
    <t>sum</t>
  </si>
  <si>
    <t>COLLECTIONS:</t>
  </si>
  <si>
    <t>push</t>
  </si>
  <si>
    <t>resize</t>
  </si>
  <si>
    <t>-------</t>
  </si>
  <si>
    <t>array to coll</t>
  </si>
  <si>
    <t>coll to array</t>
  </si>
  <si>
    <t>interp</t>
  </si>
  <si>
    <t>compile</t>
  </si>
  <si>
    <t>100 vs1000</t>
  </si>
  <si>
    <t>100k elements</t>
  </si>
  <si>
    <t>1000k elements</t>
  </si>
  <si>
    <t>Effect of Compiling</t>
  </si>
  <si>
    <t>100k</t>
  </si>
  <si>
    <t>1000k</t>
  </si>
  <si>
    <t>Effect of Size of Data</t>
  </si>
  <si>
    <t>Effect of sizing array or collection prior to populating</t>
  </si>
  <si>
    <t>ARRAYS vs. COLLECTIONS</t>
  </si>
  <si>
    <t>100k Arrays v. coll</t>
  </si>
  <si>
    <t>1000k Arrays v. coll</t>
  </si>
  <si>
    <t>100k Sum</t>
  </si>
  <si>
    <t>1000k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</si>
</sst>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 x14ac:knownFonts="1">
    <font>
      <sz val="12"/>
      <color theme="1"/>
      <name val="Calibri"/>
      <family val="2"/>
      <scheme val="minor"/>
    </font>
    <font>
      <sz val="12"/>
      <color theme="1"/>
      <name val="Calibri"/>
      <family val="2"/>
      <scheme val="minor"/>
    </font>
    <font>
      <sz val="12"/>
      <color rgb="FF3F3F76"/>
      <name val="Calibri"/>
      <family val="2"/>
      <scheme val="minor"/>
    </font>
  </fonts>
  <fills count="4">
    <fill>
      <patternFill patternType="none"/>
    </fill>
    <fill>
      <patternFill patternType="gray125"/>
    </fill>
    <fill>
      <patternFill patternType="solid">
        <fgColor rgb="FFFFCC99"/>
      </patternFill>
    </fill>
    <fill>
      <patternFill patternType="solid">
        <fgColor theme="4" tint="0.79998168889431442"/>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1" applyNumberFormat="0" applyAlignment="0" applyProtection="0"/>
    <xf numFmtId="0" fontId="1" fillId="3" borderId="0" applyNumberFormat="0" applyBorder="0" applyAlignment="0" applyProtection="0"/>
  </cellStyleXfs>
  <cellXfs count="17">
    <xf numFmtId="0" fontId="0" fillId="0" borderId="0" xfId="0"/>
    <xf numFmtId="43" fontId="0" fillId="0" borderId="0" xfId="1" applyFont="1"/>
    <xf numFmtId="2" fontId="0" fillId="0" borderId="0" xfId="0" applyNumberFormat="1"/>
    <xf numFmtId="2" fontId="0" fillId="0" borderId="0" xfId="1" applyNumberFormat="1" applyFont="1"/>
    <xf numFmtId="0" fontId="0" fillId="0" borderId="0" xfId="0" applyAlignment="1">
      <alignment horizontal="center"/>
    </xf>
    <xf numFmtId="43" fontId="0" fillId="0" borderId="0" xfId="0" applyNumberFormat="1"/>
    <xf numFmtId="9" fontId="0" fillId="0" borderId="0" xfId="2" applyFont="1"/>
    <xf numFmtId="164" fontId="0" fillId="0" borderId="0" xfId="2" applyNumberFormat="1" applyFont="1"/>
    <xf numFmtId="2" fontId="2" fillId="2" borderId="1" xfId="3" applyNumberFormat="1"/>
    <xf numFmtId="10" fontId="0" fillId="0" borderId="0" xfId="2" applyNumberFormat="1" applyFont="1"/>
    <xf numFmtId="0" fontId="0" fillId="0" borderId="0" xfId="0" applyAlignment="1">
      <alignment horizontal="right"/>
    </xf>
    <xf numFmtId="0" fontId="1" fillId="3" borderId="0" xfId="4" applyAlignment="1">
      <alignment horizontal="center"/>
    </xf>
    <xf numFmtId="43" fontId="1" fillId="3" borderId="0" xfId="4" applyNumberFormat="1" applyAlignment="1">
      <alignment horizontal="center"/>
    </xf>
    <xf numFmtId="0" fontId="1" fillId="3" borderId="0" xfId="4" applyAlignment="1">
      <alignment horizontal="right"/>
    </xf>
    <xf numFmtId="0" fontId="1" fillId="3" borderId="1" xfId="4" applyBorder="1"/>
    <xf numFmtId="43" fontId="0" fillId="3" borderId="0" xfId="4" applyNumberFormat="1" applyFont="1" applyAlignment="1">
      <alignment horizontal="center"/>
    </xf>
    <xf numFmtId="0" fontId="0" fillId="0" borderId="0" xfId="0" applyAlignment="1">
      <alignment horizontal="center"/>
    </xf>
  </cellXfs>
  <cellStyles count="5">
    <cellStyle name="20% - Accent1" xfId="4" builtinId="30"/>
    <cellStyle name="Comma" xfId="1" builtinId="3"/>
    <cellStyle name="Input" xfId="3" builtinId="2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19538</xdr:colOff>
      <xdr:row>0</xdr:row>
      <xdr:rowOff>110718</xdr:rowOff>
    </xdr:from>
    <xdr:to>
      <xdr:col>13</xdr:col>
      <xdr:colOff>716410</xdr:colOff>
      <xdr:row>13</xdr:row>
      <xdr:rowOff>195384</xdr:rowOff>
    </xdr:to>
    <xdr:sp macro="" textlink="">
      <xdr:nvSpPr>
        <xdr:cNvPr id="2" name="TextBox 1">
          <a:extLst>
            <a:ext uri="{FF2B5EF4-FFF2-40B4-BE49-F238E27FC236}">
              <a16:creationId xmlns:a16="http://schemas.microsoft.com/office/drawing/2014/main" id="{0EF16348-FFDF-3843-A2E7-23EF073E6F10}"/>
            </a:ext>
          </a:extLst>
        </xdr:cNvPr>
        <xdr:cNvSpPr txBox="1"/>
      </xdr:nvSpPr>
      <xdr:spPr>
        <a:xfrm>
          <a:off x="5763846" y="110718"/>
          <a:ext cx="4832513" cy="2709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Data are</a:t>
          </a:r>
          <a:r>
            <a:rPr lang="en-US" sz="1100" baseline="0"/>
            <a:t> milliseconds for the operation and are the average of 20 runs of the indicated test. </a:t>
          </a:r>
        </a:p>
        <a:p>
          <a:endParaRPr lang="en-US" sz="1100" baseline="0"/>
        </a:p>
        <a:p>
          <a:r>
            <a:rPr lang="en-US" sz="1100" baseline="0"/>
            <a:t>ARRAYS</a:t>
          </a:r>
        </a:p>
        <a:p>
          <a:r>
            <a:rPr lang="en-US" sz="1100" baseline="0"/>
            <a:t>Append:  arrays were built if a For loop using APPEND TO ARRAY. </a:t>
          </a:r>
        </a:p>
        <a:p>
          <a:r>
            <a:rPr lang="en-US" sz="1100" baseline="0"/>
            <a:t>Declare: arrays were declared to the final size the populated in For loop.</a:t>
          </a:r>
        </a:p>
        <a:p>
          <a:r>
            <a:rPr lang="en-US" sz="1100" baseline="0"/>
            <a:t>Sum:  Sum of the array. </a:t>
          </a:r>
        </a:p>
        <a:p>
          <a:endParaRPr lang="en-US" sz="1100" baseline="0"/>
        </a:p>
        <a:p>
          <a:r>
            <a:rPr lang="en-US" sz="1100" baseline="0"/>
            <a:t>COLLECTIONS</a:t>
          </a:r>
        </a:p>
        <a:p>
          <a:r>
            <a:rPr lang="en-US" sz="1100" baseline="0"/>
            <a:t>Push: collections were built in a For loop using .push()</a:t>
          </a:r>
        </a:p>
        <a:p>
          <a:r>
            <a:rPr lang="en-US" sz="1100" baseline="0"/>
            <a:t>Resize: collection was resized to final size and populated with For loop. </a:t>
          </a:r>
        </a:p>
        <a:p>
          <a:r>
            <a:rPr lang="en-US" sz="1100" baseline="0"/>
            <a:t>Sum:  collection.sum()</a:t>
          </a:r>
        </a:p>
        <a:p>
          <a:endParaRPr lang="en-US" sz="1100" baseline="0"/>
        </a:p>
        <a:p>
          <a:r>
            <a:rPr lang="en-US" sz="1100"/>
            <a:t>Two sets of tests were run using</a:t>
          </a:r>
          <a:r>
            <a:rPr lang="en-US" sz="1100" baseline="0"/>
            <a:t> 100k elements and then 1000k elements. </a:t>
          </a:r>
        </a:p>
        <a:p>
          <a:r>
            <a:rPr lang="en-US" sz="1100"/>
            <a:t>The test method was run for interpreted</a:t>
          </a:r>
          <a:r>
            <a:rPr lang="en-US" sz="1100" baseline="0"/>
            <a:t> and compiled. </a:t>
          </a:r>
          <a:endParaRPr lang="en-US" sz="1100"/>
        </a:p>
      </xdr:txBody>
    </xdr:sp>
    <xdr:clientData/>
  </xdr:twoCellAnchor>
  <xdr:oneCellAnchor>
    <xdr:from>
      <xdr:col>4</xdr:col>
      <xdr:colOff>234462</xdr:colOff>
      <xdr:row>23</xdr:row>
      <xdr:rowOff>6512</xdr:rowOff>
    </xdr:from>
    <xdr:ext cx="4832513" cy="1470146"/>
    <xdr:sp macro="" textlink="">
      <xdr:nvSpPr>
        <xdr:cNvPr id="3" name="TextBox 2">
          <a:extLst>
            <a:ext uri="{FF2B5EF4-FFF2-40B4-BE49-F238E27FC236}">
              <a16:creationId xmlns:a16="http://schemas.microsoft.com/office/drawing/2014/main" id="{EA5072DB-0ABF-9C43-9064-76843EAABA66}"/>
            </a:ext>
          </a:extLst>
        </xdr:cNvPr>
        <xdr:cNvSpPr txBox="1"/>
      </xdr:nvSpPr>
      <xdr:spPr>
        <a:xfrm>
          <a:off x="3302000" y="3034974"/>
          <a:ext cx="4832513"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100"/>
            <a:t>As</a:t>
          </a:r>
          <a:r>
            <a:rPr lang="en-US" sz="1100" baseline="0"/>
            <a:t> expected c</a:t>
          </a:r>
          <a:r>
            <a:rPr lang="en-US" sz="1100"/>
            <a:t>ompiling</a:t>
          </a:r>
          <a:r>
            <a:rPr lang="en-US" sz="1100" baseline="0"/>
            <a:t> generally incresed performance by 4 times to as much as 160 times. </a:t>
          </a:r>
        </a:p>
        <a:p>
          <a:pPr algn="l"/>
          <a:endParaRPr lang="en-US" sz="1100" baseline="0"/>
        </a:p>
        <a:p>
          <a:pPr algn="l"/>
          <a:r>
            <a:rPr lang="en-US" sz="1100" baseline="0"/>
            <a:t>Surprisingly it has little effect on </a:t>
          </a:r>
        </a:p>
        <a:p>
          <a:pPr algn="l"/>
          <a:r>
            <a:rPr lang="en-US" sz="1100" baseline="0"/>
            <a:t>ARRAY TO COLLECTION </a:t>
          </a:r>
        </a:p>
        <a:p>
          <a:pPr algn="l"/>
          <a:r>
            <a:rPr lang="en-US" sz="1100" baseline="0"/>
            <a:t>COLLECTION TO ARRAY</a:t>
          </a:r>
        </a:p>
        <a:p>
          <a:pPr algn="l"/>
          <a:endParaRPr lang="en-US" sz="1100" baseline="0"/>
        </a:p>
        <a:p>
          <a:pPr algn="l"/>
          <a:r>
            <a:rPr lang="en-US" sz="1100" baseline="0"/>
            <a:t>It is also not significant on the Sum functions. </a:t>
          </a:r>
          <a:endParaRPr lang="en-US" sz="1100"/>
        </a:p>
      </xdr:txBody>
    </xdr:sp>
    <xdr:clientData/>
  </xdr:oneCellAnchor>
  <xdr:twoCellAnchor>
    <xdr:from>
      <xdr:col>4</xdr:col>
      <xdr:colOff>293077</xdr:colOff>
      <xdr:row>36</xdr:row>
      <xdr:rowOff>0</xdr:rowOff>
    </xdr:from>
    <xdr:to>
      <xdr:col>10</xdr:col>
      <xdr:colOff>481949</xdr:colOff>
      <xdr:row>41</xdr:row>
      <xdr:rowOff>117231</xdr:rowOff>
    </xdr:to>
    <xdr:sp macro="" textlink="">
      <xdr:nvSpPr>
        <xdr:cNvPr id="4" name="TextBox 3">
          <a:extLst>
            <a:ext uri="{FF2B5EF4-FFF2-40B4-BE49-F238E27FC236}">
              <a16:creationId xmlns:a16="http://schemas.microsoft.com/office/drawing/2014/main" id="{27DEC345-EF85-A940-B66B-531434ECE47F}"/>
            </a:ext>
          </a:extLst>
        </xdr:cNvPr>
        <xdr:cNvSpPr txBox="1"/>
      </xdr:nvSpPr>
      <xdr:spPr>
        <a:xfrm>
          <a:off x="3360615" y="5653128"/>
          <a:ext cx="4519898" cy="1126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This</a:t>
          </a:r>
          <a:r>
            <a:rPr lang="en-US" sz="1100" baseline="0"/>
            <a:t> test looked at the effect of sizing the array or collection to the required size before populating vs. building the array/collection in the for loop. </a:t>
          </a:r>
        </a:p>
        <a:p>
          <a:pPr algn="l"/>
          <a:endParaRPr lang="en-US" sz="1100" baseline="0"/>
        </a:p>
        <a:p>
          <a:pPr algn="l"/>
          <a:r>
            <a:rPr lang="en-US" sz="1100" baseline="0"/>
            <a:t>The interpreted results are there but it's really when compiled that this technique makes significant improvement. </a:t>
          </a:r>
          <a:endParaRPr lang="en-US" sz="1100"/>
        </a:p>
      </xdr:txBody>
    </xdr:sp>
    <xdr:clientData/>
  </xdr:twoCellAnchor>
  <xdr:twoCellAnchor>
    <xdr:from>
      <xdr:col>4</xdr:col>
      <xdr:colOff>293077</xdr:colOff>
      <xdr:row>44</xdr:row>
      <xdr:rowOff>19538</xdr:rowOff>
    </xdr:from>
    <xdr:to>
      <xdr:col>10</xdr:col>
      <xdr:colOff>475436</xdr:colOff>
      <xdr:row>56</xdr:row>
      <xdr:rowOff>84667</xdr:rowOff>
    </xdr:to>
    <xdr:sp macro="" textlink="">
      <xdr:nvSpPr>
        <xdr:cNvPr id="5" name="TextBox 4">
          <a:extLst>
            <a:ext uri="{FF2B5EF4-FFF2-40B4-BE49-F238E27FC236}">
              <a16:creationId xmlns:a16="http://schemas.microsoft.com/office/drawing/2014/main" id="{E105CB6A-D3B2-3040-8A07-A06E35CF5E52}"/>
            </a:ext>
          </a:extLst>
        </xdr:cNvPr>
        <xdr:cNvSpPr txBox="1"/>
      </xdr:nvSpPr>
      <xdr:spPr>
        <a:xfrm>
          <a:off x="3360615" y="7287846"/>
          <a:ext cx="4513385" cy="2487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This section</a:t>
          </a:r>
          <a:r>
            <a:rPr lang="en-US" sz="1100" baseline="0"/>
            <a:t> looks at the impact of the larger number of items in the array or collection. The tests were exactly the same except for the 10x size difference. </a:t>
          </a:r>
        </a:p>
        <a:p>
          <a:pPr algn="l"/>
          <a:endParaRPr lang="en-US" sz="1100" baseline="0"/>
        </a:p>
        <a:p>
          <a:pPr algn="l"/>
          <a:r>
            <a:rPr lang="en-US" sz="1100" baseline="0"/>
            <a:t>The numbers show the difference between the respective results for each test adjusting for the size of the test data. 0%, for example, would mean the time for the 1000k test was 10 times longer than the 100k test. That is the time required varies proportionally to the size of the data. </a:t>
          </a:r>
        </a:p>
        <a:p>
          <a:pPr algn="l"/>
          <a:endParaRPr lang="en-US" sz="1100" baseline="0"/>
        </a:p>
        <a:p>
          <a:pPr algn="l"/>
          <a:r>
            <a:rPr lang="en-US" sz="1100" baseline="0"/>
            <a:t>In general the size doesn't have a big impact. The time required scales geometrically with the size of the data. At least up to 1,000,000 elements. </a:t>
          </a:r>
          <a:endParaRPr lang="en-US" sz="1100"/>
        </a:p>
      </xdr:txBody>
    </xdr:sp>
    <xdr:clientData/>
  </xdr:twoCellAnchor>
  <xdr:twoCellAnchor>
    <xdr:from>
      <xdr:col>4</xdr:col>
      <xdr:colOff>312616</xdr:colOff>
      <xdr:row>16</xdr:row>
      <xdr:rowOff>39077</xdr:rowOff>
    </xdr:from>
    <xdr:to>
      <xdr:col>10</xdr:col>
      <xdr:colOff>657795</xdr:colOff>
      <xdr:row>22</xdr:row>
      <xdr:rowOff>195384</xdr:rowOff>
    </xdr:to>
    <xdr:sp macro="" textlink="">
      <xdr:nvSpPr>
        <xdr:cNvPr id="6" name="TextBox 5">
          <a:extLst>
            <a:ext uri="{FF2B5EF4-FFF2-40B4-BE49-F238E27FC236}">
              <a16:creationId xmlns:a16="http://schemas.microsoft.com/office/drawing/2014/main" id="{99F6CA24-CD6D-004E-864F-547D61EA804E}"/>
            </a:ext>
          </a:extLst>
        </xdr:cNvPr>
        <xdr:cNvSpPr txBox="1"/>
      </xdr:nvSpPr>
      <xdr:spPr>
        <a:xfrm>
          <a:off x="3380154" y="3269436"/>
          <a:ext cx="4676205" cy="1367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Arrays are almost 5 times faster than collections compiled.</a:t>
          </a:r>
          <a:r>
            <a:rPr lang="en-US" sz="1100" baseline="0"/>
            <a:t> Interepreted is closer but still significant. </a:t>
          </a:r>
        </a:p>
        <a:p>
          <a:endParaRPr lang="en-US" sz="1100" baseline="0"/>
        </a:p>
        <a:p>
          <a:r>
            <a:rPr lang="en-US" sz="1100" baseline="0"/>
            <a:t>The size of the array/collection seems to have some impact but it's small. </a:t>
          </a:r>
        </a:p>
        <a:p>
          <a:r>
            <a:rPr lang="en-US" sz="1100" baseline="0"/>
            <a:t>Performing operations on the data, like Sum, are significantly faster on arrays than collections. Fast enough to justify using arrays if you have math operations at all on large lists.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D3BE-31B6-5E4F-B621-6C166F1BFFC0}">
  <dimension ref="A1:I57"/>
  <sheetViews>
    <sheetView tabSelected="1" zoomScale="195" zoomScaleNormal="195" workbookViewId="0">
      <selection activeCell="B22" sqref="B22"/>
    </sheetView>
  </sheetViews>
  <sheetFormatPr baseColWidth="10" defaultRowHeight="16" x14ac:dyDescent="0.2"/>
  <cols>
    <col min="1" max="1" width="7.6640625" customWidth="1"/>
    <col min="5" max="5" width="10" customWidth="1"/>
    <col min="6" max="6" width="8.5" customWidth="1"/>
    <col min="8" max="8" width="5.83203125" customWidth="1"/>
  </cols>
  <sheetData>
    <row r="1" spans="1:9" x14ac:dyDescent="0.2">
      <c r="A1" s="16" t="s">
        <v>13</v>
      </c>
      <c r="B1" s="16"/>
      <c r="C1" s="16"/>
      <c r="D1" s="16"/>
      <c r="F1" s="16" t="s">
        <v>14</v>
      </c>
      <c r="G1" s="16"/>
    </row>
    <row r="2" spans="1:9" x14ac:dyDescent="0.2">
      <c r="C2" s="11" t="s">
        <v>10</v>
      </c>
      <c r="D2" s="11" t="s">
        <v>11</v>
      </c>
      <c r="E2" s="4"/>
      <c r="F2" s="11" t="s">
        <v>10</v>
      </c>
      <c r="G2" s="11" t="s">
        <v>11</v>
      </c>
    </row>
    <row r="3" spans="1:9" x14ac:dyDescent="0.2">
      <c r="A3" t="s">
        <v>0</v>
      </c>
    </row>
    <row r="4" spans="1:9" x14ac:dyDescent="0.2">
      <c r="B4" s="14" t="s">
        <v>1</v>
      </c>
      <c r="C4" s="8">
        <v>82</v>
      </c>
      <c r="D4" s="8">
        <v>14.9</v>
      </c>
      <c r="F4" s="8">
        <v>813.65</v>
      </c>
      <c r="G4" s="8">
        <v>140</v>
      </c>
      <c r="I4" s="5"/>
    </row>
    <row r="5" spans="1:9" x14ac:dyDescent="0.2">
      <c r="B5" s="14" t="s">
        <v>2</v>
      </c>
      <c r="C5" s="8">
        <v>58.9</v>
      </c>
      <c r="D5" s="8">
        <v>0.35</v>
      </c>
      <c r="F5" s="8">
        <v>592.4</v>
      </c>
      <c r="G5" s="8">
        <v>4.0999999999999996</v>
      </c>
      <c r="I5" s="5"/>
    </row>
    <row r="6" spans="1:9" x14ac:dyDescent="0.2">
      <c r="B6" s="14" t="s">
        <v>3</v>
      </c>
      <c r="C6" s="8">
        <v>0.15</v>
      </c>
      <c r="D6" s="8">
        <v>0.1</v>
      </c>
      <c r="F6" s="8">
        <v>1.05</v>
      </c>
      <c r="G6" s="8">
        <v>1</v>
      </c>
      <c r="I6" s="5"/>
    </row>
    <row r="7" spans="1:9" x14ac:dyDescent="0.2">
      <c r="C7" s="2"/>
      <c r="D7" s="2"/>
      <c r="F7" s="2"/>
      <c r="G7" s="2"/>
      <c r="I7" s="5"/>
    </row>
    <row r="8" spans="1:9" x14ac:dyDescent="0.2">
      <c r="A8" t="s">
        <v>4</v>
      </c>
      <c r="C8" s="2"/>
      <c r="D8" s="2"/>
      <c r="F8" s="2"/>
      <c r="G8" s="2"/>
      <c r="I8" s="5"/>
    </row>
    <row r="9" spans="1:9" x14ac:dyDescent="0.2">
      <c r="B9" s="14" t="s">
        <v>5</v>
      </c>
      <c r="C9" s="8">
        <v>152.80000000000001</v>
      </c>
      <c r="D9" s="8">
        <v>31.25</v>
      </c>
      <c r="F9" s="8">
        <v>1505</v>
      </c>
      <c r="G9" s="8">
        <v>299.45</v>
      </c>
      <c r="I9" s="5"/>
    </row>
    <row r="10" spans="1:9" x14ac:dyDescent="0.2">
      <c r="B10" s="14" t="s">
        <v>6</v>
      </c>
      <c r="C10" s="8">
        <v>83.45</v>
      </c>
      <c r="D10" s="8">
        <v>2.0499999999999998</v>
      </c>
      <c r="F10" s="8">
        <v>856.8</v>
      </c>
      <c r="G10" s="8">
        <v>22.3</v>
      </c>
      <c r="I10" s="5"/>
    </row>
    <row r="11" spans="1:9" x14ac:dyDescent="0.2">
      <c r="B11" s="14" t="s">
        <v>3</v>
      </c>
      <c r="C11" s="8">
        <v>1.35</v>
      </c>
      <c r="D11" s="8">
        <v>1.3</v>
      </c>
      <c r="F11" s="8">
        <v>13.05</v>
      </c>
      <c r="G11" s="8">
        <v>13.35</v>
      </c>
      <c r="I11" s="5"/>
    </row>
    <row r="12" spans="1:9" x14ac:dyDescent="0.2">
      <c r="B12" t="s">
        <v>7</v>
      </c>
      <c r="C12" s="2"/>
      <c r="D12" s="2"/>
      <c r="F12" s="2"/>
      <c r="G12" s="2"/>
      <c r="I12" s="5"/>
    </row>
    <row r="13" spans="1:9" x14ac:dyDescent="0.2">
      <c r="B13" s="14" t="s">
        <v>8</v>
      </c>
      <c r="C13" s="8">
        <v>4.9000000000000004</v>
      </c>
      <c r="D13" s="8">
        <v>4.6500000000000004</v>
      </c>
      <c r="F13" s="8">
        <v>46.5</v>
      </c>
      <c r="G13" s="8">
        <v>47.3</v>
      </c>
      <c r="I13" s="5"/>
    </row>
    <row r="14" spans="1:9" x14ac:dyDescent="0.2">
      <c r="B14" s="14" t="s">
        <v>9</v>
      </c>
      <c r="C14" s="8">
        <v>1.8</v>
      </c>
      <c r="D14" s="8">
        <v>1.56</v>
      </c>
      <c r="F14" s="8">
        <v>18.3</v>
      </c>
      <c r="G14" s="8">
        <v>18.350000000000001</v>
      </c>
      <c r="I14" s="5"/>
    </row>
    <row r="15" spans="1:9" x14ac:dyDescent="0.2">
      <c r="I15" s="5"/>
    </row>
    <row r="16" spans="1:9" x14ac:dyDescent="0.2">
      <c r="A16" t="s">
        <v>20</v>
      </c>
      <c r="I16" s="5"/>
    </row>
    <row r="17" spans="1:9" x14ac:dyDescent="0.2">
      <c r="C17" s="11" t="s">
        <v>10</v>
      </c>
      <c r="D17" s="11" t="s">
        <v>11</v>
      </c>
      <c r="I17" s="5"/>
    </row>
    <row r="18" spans="1:9" x14ac:dyDescent="0.2">
      <c r="B18" s="13" t="s">
        <v>21</v>
      </c>
      <c r="C18" s="9">
        <f>(C10/C5)-1</f>
        <v>0.41680814940577249</v>
      </c>
      <c r="D18" s="9">
        <f>(D10/D5)-1</f>
        <v>4.8571428571428568</v>
      </c>
      <c r="I18" s="5"/>
    </row>
    <row r="19" spans="1:9" x14ac:dyDescent="0.2">
      <c r="B19" s="13" t="s">
        <v>22</v>
      </c>
      <c r="C19" s="9">
        <f>(F10/F5)-1</f>
        <v>0.44632005401755559</v>
      </c>
      <c r="D19" s="9">
        <f>(G10/G5)-1</f>
        <v>4.4390243902439028</v>
      </c>
      <c r="I19" s="5"/>
    </row>
    <row r="20" spans="1:9" x14ac:dyDescent="0.2">
      <c r="C20" s="9"/>
      <c r="D20" s="9"/>
      <c r="I20" s="5"/>
    </row>
    <row r="21" spans="1:9" x14ac:dyDescent="0.2">
      <c r="B21" s="13" t="s">
        <v>23</v>
      </c>
      <c r="C21" s="9">
        <f>(C11/C6)-1</f>
        <v>8.0000000000000018</v>
      </c>
      <c r="D21" s="9">
        <f>(D11/D6)-1</f>
        <v>12</v>
      </c>
      <c r="I21" s="5"/>
    </row>
    <row r="22" spans="1:9" x14ac:dyDescent="0.2">
      <c r="B22" s="13" t="s">
        <v>24</v>
      </c>
      <c r="C22" s="9">
        <f>(F11/F6)-1</f>
        <v>11.428571428571429</v>
      </c>
      <c r="D22" s="9">
        <f>(G11/G6)-1</f>
        <v>12.35</v>
      </c>
      <c r="I22" s="5"/>
    </row>
    <row r="24" spans="1:9" x14ac:dyDescent="0.2">
      <c r="A24" t="s">
        <v>15</v>
      </c>
    </row>
    <row r="25" spans="1:9" x14ac:dyDescent="0.2">
      <c r="B25" t="s">
        <v>0</v>
      </c>
      <c r="C25" s="15" t="s">
        <v>16</v>
      </c>
      <c r="D25" s="15" t="s">
        <v>17</v>
      </c>
    </row>
    <row r="26" spans="1:9" x14ac:dyDescent="0.2">
      <c r="B26" s="13" t="s">
        <v>1</v>
      </c>
      <c r="C26" s="6" cm="1">
        <f t="array" ref="C26">(append interp100/append compile100)-1</f>
        <v>4.5033557046979862</v>
      </c>
      <c r="D26" s="6">
        <f>(F4/G4)-1</f>
        <v>4.8117857142857146</v>
      </c>
    </row>
    <row r="27" spans="1:9" x14ac:dyDescent="0.2">
      <c r="B27" s="13" t="s">
        <v>2</v>
      </c>
      <c r="C27" s="6" cm="1">
        <f t="array" ref="C27">(declare interp100/declare compile100)-1</f>
        <v>167.28571428571431</v>
      </c>
      <c r="D27" s="6">
        <f>(F5/G5)-1</f>
        <v>143.48780487804879</v>
      </c>
    </row>
    <row r="28" spans="1:9" x14ac:dyDescent="0.2">
      <c r="B28" s="13" t="s">
        <v>3</v>
      </c>
      <c r="C28" s="9" cm="1">
        <f t="array" ref="C28">(sum interp100/sum compile100)-1</f>
        <v>0.49999999999999978</v>
      </c>
      <c r="D28" s="9">
        <f>(F6/G6)-1</f>
        <v>5.0000000000000044E-2</v>
      </c>
    </row>
    <row r="29" spans="1:9" x14ac:dyDescent="0.2">
      <c r="B29" t="s">
        <v>4</v>
      </c>
      <c r="C29" s="10"/>
      <c r="E29" s="1"/>
    </row>
    <row r="30" spans="1:9" x14ac:dyDescent="0.2">
      <c r="B30" s="13" t="s">
        <v>5</v>
      </c>
      <c r="C30" s="6" cm="1">
        <f t="array" ref="C30">(push interp100/push compile100)-1</f>
        <v>3.8896000000000006</v>
      </c>
      <c r="D30" s="6">
        <f>(F9/G9)-1</f>
        <v>4.025880781432627</v>
      </c>
    </row>
    <row r="31" spans="1:9" x14ac:dyDescent="0.2">
      <c r="B31" s="13" t="s">
        <v>6</v>
      </c>
      <c r="C31" s="6" cm="1">
        <f t="array" ref="C31">(resize interp100/resize compile100)-1</f>
        <v>39.707317073170735</v>
      </c>
      <c r="D31" s="6">
        <f>(F10/G10)-1</f>
        <v>37.421524663677125</v>
      </c>
    </row>
    <row r="32" spans="1:9" x14ac:dyDescent="0.2">
      <c r="B32" s="13" t="s">
        <v>3</v>
      </c>
      <c r="C32" s="9" cm="1">
        <f t="array" ref="C32">(sumColl interp100/sumColl compile100)-1</f>
        <v>3.8461538461538547E-2</v>
      </c>
      <c r="D32" s="9">
        <f>(F11/G11)-1</f>
        <v>-2.2471910112359494E-2</v>
      </c>
    </row>
    <row r="33" spans="1:4" x14ac:dyDescent="0.2">
      <c r="B33" s="10"/>
      <c r="D33" s="1"/>
    </row>
    <row r="34" spans="1:4" x14ac:dyDescent="0.2">
      <c r="B34" s="13" t="s">
        <v>8</v>
      </c>
      <c r="C34" s="9" cm="1">
        <f t="array" ref="C34">(array_to_coll interp100/array_to_coll compile100)-1</f>
        <v>5.3763440860215006E-2</v>
      </c>
      <c r="D34" s="9">
        <f>(F13/G13)-1</f>
        <v>-1.6913319238900604E-2</v>
      </c>
    </row>
    <row r="35" spans="1:4" x14ac:dyDescent="0.2">
      <c r="B35" s="13" t="s">
        <v>9</v>
      </c>
      <c r="C35" s="6" cm="1">
        <f t="array" ref="C35">(coll_to_array interp100/coll_to_array compile100)-1</f>
        <v>0.15384615384615374</v>
      </c>
      <c r="D35" s="9">
        <f>(F14/G14)-1</f>
        <v>-2.7247956403270157E-3</v>
      </c>
    </row>
    <row r="37" spans="1:4" x14ac:dyDescent="0.2">
      <c r="A37" t="s">
        <v>19</v>
      </c>
      <c r="D37" s="6"/>
    </row>
    <row r="38" spans="1:4" x14ac:dyDescent="0.2">
      <c r="B38" t="s">
        <v>0</v>
      </c>
      <c r="C38" s="11" t="s">
        <v>10</v>
      </c>
      <c r="D38" s="11" t="s">
        <v>11</v>
      </c>
    </row>
    <row r="39" spans="1:4" x14ac:dyDescent="0.2">
      <c r="B39" s="13" t="s">
        <v>16</v>
      </c>
      <c r="C39" s="7" cm="1">
        <f t="array" ref="C39">(append interp100/declare interp100)-1</f>
        <v>0.39219015280135827</v>
      </c>
      <c r="D39" s="7" cm="1">
        <f t="array" ref="D39">(append compile100/declare compile100)-1</f>
        <v>41.571428571428577</v>
      </c>
    </row>
    <row r="40" spans="1:4" x14ac:dyDescent="0.2">
      <c r="B40" s="13" t="s">
        <v>17</v>
      </c>
      <c r="C40" s="7" cm="1">
        <f t="array" ref="C40">(append interp1k/declare interp1k)-1</f>
        <v>0.37348075624577981</v>
      </c>
      <c r="D40" s="7" cm="1">
        <f t="array" ref="D40">(append compile1k/declare compile1k)-1</f>
        <v>33.146341463414636</v>
      </c>
    </row>
    <row r="41" spans="1:4" x14ac:dyDescent="0.2">
      <c r="B41" t="s">
        <v>4</v>
      </c>
    </row>
    <row r="42" spans="1:4" x14ac:dyDescent="0.2">
      <c r="B42" s="13" t="s">
        <v>16</v>
      </c>
      <c r="C42" s="7" cm="1">
        <f t="array" ref="C42">(push interp100/resize interp100)-1</f>
        <v>0.8310365488316358</v>
      </c>
      <c r="D42" s="7" cm="1">
        <f t="array" ref="D42">(push compile100/resize compile100)-1</f>
        <v>14.243902439024392</v>
      </c>
    </row>
    <row r="43" spans="1:4" x14ac:dyDescent="0.2">
      <c r="B43" s="13" t="s">
        <v>17</v>
      </c>
      <c r="C43" s="7" cm="1">
        <f t="array" ref="C43">(push interp1k/resize interp1k)-1</f>
        <v>0.7565359477124185</v>
      </c>
      <c r="D43" s="7" cm="1">
        <f t="array" ref="D43">(push compile1k/resize compile1k)-1</f>
        <v>12.428251121076233</v>
      </c>
    </row>
    <row r="45" spans="1:4" x14ac:dyDescent="0.2">
      <c r="A45" t="s">
        <v>18</v>
      </c>
    </row>
    <row r="46" spans="1:4" x14ac:dyDescent="0.2">
      <c r="B46" t="s">
        <v>0</v>
      </c>
      <c r="C46" s="12" t="s">
        <v>12</v>
      </c>
      <c r="D46" s="12" t="s">
        <v>12</v>
      </c>
    </row>
    <row r="47" spans="1:4" x14ac:dyDescent="0.2">
      <c r="B47" s="13" t="s">
        <v>1</v>
      </c>
      <c r="C47" s="9" cm="1">
        <f t="array" ref="C47">((append interp1k/append interp100)-10)/100</f>
        <v>-7.7439024390244524E-4</v>
      </c>
      <c r="D47" s="9" cm="1">
        <f t="array" ref="D47">((append compile1k/append compile100)-10)/100</f>
        <v>-6.0402684563758413E-3</v>
      </c>
    </row>
    <row r="48" spans="1:4" x14ac:dyDescent="0.2">
      <c r="B48" s="13" t="s">
        <v>2</v>
      </c>
      <c r="C48" s="9" cm="1">
        <f t="array" ref="C48">((declare interp1k/declare interp100)-10)/100</f>
        <v>5.7724957555178587E-4</v>
      </c>
      <c r="D48" s="9" cm="1">
        <f t="array" ref="D48">((declare compile1k/declare compile100)-10)/100</f>
        <v>1.7142857142857137E-2</v>
      </c>
    </row>
    <row r="49" spans="2:5" x14ac:dyDescent="0.2">
      <c r="B49" s="13" t="s">
        <v>3</v>
      </c>
      <c r="C49" s="9" cm="1">
        <f t="array" ref="C49">((sum interp1k/sum interp100)-10)/100</f>
        <v>-2.9999999999999992E-2</v>
      </c>
      <c r="D49" s="9" cm="1">
        <f t="array" ref="D49">((sum compile1k/sum compile100)-10)/100</f>
        <v>0</v>
      </c>
    </row>
    <row r="50" spans="2:5" x14ac:dyDescent="0.2">
      <c r="C50" s="10"/>
      <c r="D50" s="3"/>
      <c r="E50" s="3"/>
    </row>
    <row r="51" spans="2:5" x14ac:dyDescent="0.2">
      <c r="B51" t="s">
        <v>4</v>
      </c>
      <c r="C51" s="10"/>
      <c r="D51" s="3"/>
      <c r="E51" s="3"/>
    </row>
    <row r="52" spans="2:5" x14ac:dyDescent="0.2">
      <c r="B52" s="13" t="s">
        <v>5</v>
      </c>
      <c r="C52" s="9" cm="1">
        <f t="array" ref="C52">((push interp1k/push interp100)-10)/100</f>
        <v>-1.5052356020942527E-3</v>
      </c>
      <c r="D52" s="9" cm="1">
        <f t="array" ref="D52">((push compile1k/push compile100)-10)/100</f>
        <v>-4.1760000000000018E-3</v>
      </c>
    </row>
    <row r="53" spans="2:5" x14ac:dyDescent="0.2">
      <c r="B53" s="13" t="s">
        <v>6</v>
      </c>
      <c r="C53" s="9" cm="1">
        <f t="array" ref="C53">((resize interp1k/resize interp100)-10)/100</f>
        <v>2.6722588376273215E-3</v>
      </c>
      <c r="D53" s="9" cm="1">
        <f t="array" ref="D53">((resize compile1k/resize compile100)-10)/100</f>
        <v>8.7804878048780566E-3</v>
      </c>
    </row>
    <row r="54" spans="2:5" x14ac:dyDescent="0.2">
      <c r="B54" s="13" t="s">
        <v>3</v>
      </c>
      <c r="C54" s="9" cm="1">
        <f t="array" ref="C54">((sumColl interp1k/sumColl interp100)-10)/100</f>
        <v>-3.3333333333333392E-3</v>
      </c>
      <c r="D54" s="9" cm="1">
        <f t="array" ref="D54">((sumColl compile1k/sumColl compile100)-10)/100</f>
        <v>2.6923076923076827E-3</v>
      </c>
    </row>
    <row r="55" spans="2:5" x14ac:dyDescent="0.2">
      <c r="B55" s="10"/>
      <c r="C55" s="3"/>
      <c r="D55" s="3"/>
    </row>
    <row r="56" spans="2:5" x14ac:dyDescent="0.2">
      <c r="B56" s="13" t="s">
        <v>8</v>
      </c>
      <c r="C56" s="9" cm="1">
        <f t="array" ref="C56">((array_to_coll interp1k/array_to_coll interp100)-10)/100</f>
        <v>-5.1020408163265432E-3</v>
      </c>
      <c r="D56" s="9" cm="1">
        <f t="array" ref="D56">((array_to_coll compile1k/array_to_coll compile100)-10)/100</f>
        <v>1.7204301075268624E-3</v>
      </c>
    </row>
    <row r="57" spans="2:5" x14ac:dyDescent="0.2">
      <c r="B57" s="13" t="s">
        <v>9</v>
      </c>
      <c r="C57" s="9" cm="1">
        <f t="array" ref="C57">((coll_to_array interp1k/coll_to_array interp100)-10)/100</f>
        <v>1.6666666666666607E-3</v>
      </c>
      <c r="D57" s="9" cm="1">
        <f t="array" ref="D57">((coll_to_array compile1k/coll_to_array compile100)-10)/100</f>
        <v>1.7628205128205128E-2</v>
      </c>
    </row>
  </sheetData>
  <mergeCells count="2">
    <mergeCell ref="A1:D1"/>
    <mergeCell ref="F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Sheet1</vt:lpstr>
      <vt:lpstr>append</vt:lpstr>
      <vt:lpstr>array_to_coll</vt:lpstr>
      <vt:lpstr>coll_to_array</vt:lpstr>
      <vt:lpstr>compile100</vt:lpstr>
      <vt:lpstr>compile1k</vt:lpstr>
      <vt:lpstr>declare</vt:lpstr>
      <vt:lpstr>interp100</vt:lpstr>
      <vt:lpstr>interp1k</vt:lpstr>
      <vt:lpstr>push</vt:lpstr>
      <vt:lpstr>resize</vt:lpstr>
      <vt:lpstr>sum</vt:lpstr>
      <vt:lpstr>sumColl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 Brooks</dc:creator>
  <cp:lastModifiedBy>Kirk Brooks</cp:lastModifiedBy>
  <dcterms:created xsi:type="dcterms:W3CDTF">2021-12-27T01:18:35Z</dcterms:created>
  <dcterms:modified xsi:type="dcterms:W3CDTF">2021-12-27T03:26:00Z</dcterms:modified>
</cp:coreProperties>
</file>