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sten.ming\OneDrive - Ontario Health\VM\BHP New Report\"/>
    </mc:Choice>
  </mc:AlternateContent>
  <xr:revisionPtr revIDLastSave="0" documentId="13_ncr:1_{F04398E1-8FE0-417A-B461-472FD12A376F}" xr6:coauthVersionLast="47" xr6:coauthVersionMax="47" xr10:uidLastSave="{00000000-0000-0000-0000-000000000000}"/>
  <bookViews>
    <workbookView xWindow="-120" yWindow="-120" windowWidth="29040" windowHeight="15840" xr2:uid="{CA0DBEC2-B796-44DA-A91C-8AF0223CBB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2" i="1"/>
  <c r="F2" i="1"/>
  <c r="P525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2" i="1"/>
  <c r="C3" i="1"/>
  <c r="D3" i="1" s="1"/>
  <c r="F3" i="1" s="1"/>
  <c r="C4" i="1"/>
  <c r="D4" i="1" s="1"/>
  <c r="F4" i="1" s="1"/>
  <c r="C5" i="1"/>
  <c r="D5" i="1" s="1"/>
  <c r="F5" i="1" s="1"/>
  <c r="C6" i="1"/>
  <c r="D6" i="1" s="1"/>
  <c r="F6" i="1" s="1"/>
  <c r="C7" i="1"/>
  <c r="D7" i="1" s="1"/>
  <c r="F7" i="1" s="1"/>
  <c r="C8" i="1"/>
  <c r="D8" i="1" s="1"/>
  <c r="F8" i="1" s="1"/>
  <c r="C9" i="1"/>
  <c r="D9" i="1" s="1"/>
  <c r="F9" i="1" s="1"/>
  <c r="C10" i="1"/>
  <c r="D10" i="1" s="1"/>
  <c r="F10" i="1" s="1"/>
  <c r="C11" i="1"/>
  <c r="D11" i="1" s="1"/>
  <c r="F11" i="1" s="1"/>
  <c r="C12" i="1"/>
  <c r="F12" i="1" s="1"/>
  <c r="C13" i="1"/>
  <c r="D13" i="1" s="1"/>
  <c r="F13" i="1" s="1"/>
  <c r="C14" i="1"/>
  <c r="D14" i="1" s="1"/>
  <c r="F14" i="1" s="1"/>
  <c r="C15" i="1"/>
  <c r="D15" i="1" s="1"/>
  <c r="F15" i="1" s="1"/>
  <c r="C16" i="1"/>
  <c r="D16" i="1" s="1"/>
  <c r="F16" i="1" s="1"/>
  <c r="C17" i="1"/>
  <c r="D17" i="1" s="1"/>
  <c r="F17" i="1" s="1"/>
  <c r="C18" i="1"/>
  <c r="D18" i="1" s="1"/>
  <c r="F18" i="1" s="1"/>
  <c r="C19" i="1"/>
  <c r="D19" i="1" s="1"/>
  <c r="F19" i="1" s="1"/>
  <c r="C20" i="1"/>
  <c r="D20" i="1" s="1"/>
  <c r="F20" i="1" s="1"/>
  <c r="C21" i="1"/>
  <c r="D21" i="1" s="1"/>
  <c r="F21" i="1" s="1"/>
  <c r="C22" i="1"/>
  <c r="F22" i="1" s="1"/>
  <c r="C23" i="1"/>
  <c r="F23" i="1" s="1"/>
  <c r="C24" i="1"/>
  <c r="D24" i="1" s="1"/>
  <c r="F24" i="1" s="1"/>
  <c r="C25" i="1"/>
  <c r="D25" i="1" s="1"/>
  <c r="F25" i="1" s="1"/>
  <c r="C26" i="1"/>
  <c r="D26" i="1" s="1"/>
  <c r="F26" i="1" s="1"/>
  <c r="C27" i="1"/>
  <c r="D27" i="1" s="1"/>
  <c r="F27" i="1" s="1"/>
  <c r="C28" i="1"/>
  <c r="D28" i="1" s="1"/>
  <c r="F28" i="1" s="1"/>
  <c r="C29" i="1"/>
  <c r="D29" i="1" s="1"/>
  <c r="F29" i="1" s="1"/>
  <c r="C30" i="1"/>
  <c r="F30" i="1" s="1"/>
  <c r="C31" i="1"/>
  <c r="D31" i="1" s="1"/>
  <c r="F31" i="1" s="1"/>
  <c r="C32" i="1"/>
  <c r="D32" i="1" s="1"/>
  <c r="F32" i="1" s="1"/>
  <c r="C33" i="1"/>
  <c r="D33" i="1" s="1"/>
  <c r="F33" i="1" s="1"/>
  <c r="C34" i="1"/>
  <c r="D34" i="1" s="1"/>
  <c r="F34" i="1" s="1"/>
  <c r="C35" i="1"/>
  <c r="D35" i="1" s="1"/>
  <c r="F35" i="1" s="1"/>
  <c r="C36" i="1"/>
  <c r="D36" i="1" s="1"/>
  <c r="F36" i="1" s="1"/>
  <c r="C37" i="1"/>
  <c r="D37" i="1" s="1"/>
  <c r="F37" i="1" s="1"/>
  <c r="C38" i="1"/>
  <c r="D38" i="1" s="1"/>
  <c r="F38" i="1" s="1"/>
  <c r="C39" i="1"/>
  <c r="D39" i="1" s="1"/>
  <c r="F39" i="1" s="1"/>
  <c r="C40" i="1"/>
  <c r="D40" i="1" s="1"/>
  <c r="F40" i="1" s="1"/>
  <c r="C41" i="1"/>
  <c r="D41" i="1" s="1"/>
  <c r="F41" i="1" s="1"/>
  <c r="C42" i="1"/>
  <c r="D42" i="1" s="1"/>
  <c r="F42" i="1" s="1"/>
  <c r="C43" i="1"/>
  <c r="D43" i="1" s="1"/>
  <c r="F43" i="1" s="1"/>
  <c r="C44" i="1"/>
  <c r="D44" i="1" s="1"/>
  <c r="F44" i="1" s="1"/>
  <c r="C45" i="1"/>
  <c r="D45" i="1" s="1"/>
  <c r="F45" i="1" s="1"/>
  <c r="C46" i="1"/>
  <c r="D46" i="1" s="1"/>
  <c r="F46" i="1" s="1"/>
  <c r="C47" i="1"/>
  <c r="D47" i="1" s="1"/>
  <c r="F47" i="1" s="1"/>
  <c r="C48" i="1"/>
  <c r="D48" i="1" s="1"/>
  <c r="F48" i="1" s="1"/>
  <c r="C49" i="1"/>
  <c r="D49" i="1" s="1"/>
  <c r="F49" i="1" s="1"/>
  <c r="C50" i="1"/>
  <c r="D50" i="1" s="1"/>
  <c r="F50" i="1" s="1"/>
  <c r="C51" i="1"/>
  <c r="D51" i="1" s="1"/>
  <c r="F51" i="1" s="1"/>
  <c r="C52" i="1"/>
  <c r="D52" i="1" s="1"/>
  <c r="F52" i="1" s="1"/>
  <c r="C53" i="1"/>
  <c r="D53" i="1" s="1"/>
  <c r="F53" i="1" s="1"/>
  <c r="C54" i="1"/>
  <c r="D54" i="1" s="1"/>
  <c r="F54" i="1" s="1"/>
  <c r="C55" i="1"/>
  <c r="D55" i="1" s="1"/>
  <c r="F55" i="1" s="1"/>
  <c r="C56" i="1"/>
  <c r="D56" i="1" s="1"/>
  <c r="F56" i="1" s="1"/>
  <c r="C57" i="1"/>
  <c r="D57" i="1" s="1"/>
  <c r="F57" i="1" s="1"/>
  <c r="C58" i="1"/>
  <c r="D58" i="1" s="1"/>
  <c r="F58" i="1" s="1"/>
  <c r="C59" i="1"/>
  <c r="D59" i="1" s="1"/>
  <c r="F59" i="1" s="1"/>
  <c r="C60" i="1"/>
  <c r="D60" i="1" s="1"/>
  <c r="F60" i="1" s="1"/>
  <c r="C61" i="1"/>
  <c r="D61" i="1" s="1"/>
  <c r="F61" i="1" s="1"/>
  <c r="C62" i="1"/>
  <c r="D62" i="1" s="1"/>
  <c r="F62" i="1" s="1"/>
  <c r="C63" i="1"/>
  <c r="D63" i="1" s="1"/>
  <c r="F63" i="1" s="1"/>
  <c r="C64" i="1"/>
  <c r="D64" i="1" s="1"/>
  <c r="F64" i="1" s="1"/>
  <c r="C65" i="1"/>
  <c r="D65" i="1" s="1"/>
  <c r="F65" i="1" s="1"/>
  <c r="C66" i="1"/>
  <c r="F66" i="1" s="1"/>
  <c r="C67" i="1"/>
  <c r="D67" i="1" s="1"/>
  <c r="F67" i="1" s="1"/>
  <c r="C68" i="1"/>
  <c r="D68" i="1" s="1"/>
  <c r="F68" i="1" s="1"/>
  <c r="C69" i="1"/>
  <c r="D69" i="1" s="1"/>
  <c r="F69" i="1" s="1"/>
  <c r="C70" i="1"/>
  <c r="D70" i="1" s="1"/>
  <c r="F70" i="1" s="1"/>
  <c r="C71" i="1"/>
  <c r="D71" i="1" s="1"/>
  <c r="F71" i="1" s="1"/>
  <c r="C72" i="1"/>
  <c r="D72" i="1" s="1"/>
  <c r="F72" i="1" s="1"/>
  <c r="C73" i="1"/>
  <c r="D73" i="1" s="1"/>
  <c r="F73" i="1" s="1"/>
  <c r="C74" i="1"/>
  <c r="D74" i="1" s="1"/>
  <c r="F74" i="1" s="1"/>
  <c r="C75" i="1"/>
  <c r="D75" i="1" s="1"/>
  <c r="F75" i="1" s="1"/>
  <c r="C76" i="1"/>
  <c r="D76" i="1" s="1"/>
  <c r="F76" i="1" s="1"/>
  <c r="C77" i="1"/>
  <c r="D77" i="1" s="1"/>
  <c r="F77" i="1" s="1"/>
  <c r="C78" i="1"/>
  <c r="D78" i="1" s="1"/>
  <c r="F78" i="1" s="1"/>
  <c r="C79" i="1"/>
  <c r="D79" i="1" s="1"/>
  <c r="F79" i="1" s="1"/>
  <c r="C80" i="1"/>
  <c r="D80" i="1" s="1"/>
  <c r="F80" i="1" s="1"/>
  <c r="C81" i="1"/>
  <c r="D81" i="1" s="1"/>
  <c r="F81" i="1" s="1"/>
  <c r="C82" i="1"/>
  <c r="D82" i="1" s="1"/>
  <c r="F82" i="1" s="1"/>
  <c r="C83" i="1"/>
  <c r="D83" i="1" s="1"/>
  <c r="F83" i="1" s="1"/>
  <c r="C84" i="1"/>
  <c r="D84" i="1" s="1"/>
  <c r="F84" i="1" s="1"/>
  <c r="C85" i="1"/>
  <c r="D85" i="1" s="1"/>
  <c r="F85" i="1" s="1"/>
  <c r="C86" i="1"/>
  <c r="D86" i="1" s="1"/>
  <c r="F86" i="1" s="1"/>
  <c r="C87" i="1"/>
  <c r="D87" i="1" s="1"/>
  <c r="F87" i="1" s="1"/>
  <c r="C88" i="1"/>
  <c r="D88" i="1" s="1"/>
  <c r="F88" i="1" s="1"/>
  <c r="C89" i="1"/>
  <c r="D89" i="1" s="1"/>
  <c r="F89" i="1" s="1"/>
  <c r="C90" i="1"/>
  <c r="D90" i="1" s="1"/>
  <c r="F90" i="1" s="1"/>
  <c r="C91" i="1"/>
  <c r="F91" i="1" s="1"/>
  <c r="C92" i="1"/>
  <c r="D92" i="1" s="1"/>
  <c r="F92" i="1" s="1"/>
  <c r="C93" i="1"/>
  <c r="D93" i="1" s="1"/>
  <c r="F93" i="1" s="1"/>
  <c r="C94" i="1"/>
  <c r="D94" i="1" s="1"/>
  <c r="F94" i="1" s="1"/>
  <c r="C95" i="1"/>
  <c r="D95" i="1" s="1"/>
  <c r="F95" i="1" s="1"/>
  <c r="C96" i="1"/>
  <c r="D96" i="1" s="1"/>
  <c r="F96" i="1" s="1"/>
  <c r="C97" i="1"/>
  <c r="D97" i="1" s="1"/>
  <c r="F97" i="1" s="1"/>
  <c r="C98" i="1"/>
  <c r="D98" i="1" s="1"/>
  <c r="F98" i="1" s="1"/>
  <c r="C99" i="1"/>
  <c r="D99" i="1" s="1"/>
  <c r="F99" i="1" s="1"/>
  <c r="C100" i="1"/>
  <c r="D100" i="1" s="1"/>
  <c r="F100" i="1" s="1"/>
  <c r="C101" i="1"/>
  <c r="D101" i="1" s="1"/>
  <c r="F101" i="1" s="1"/>
  <c r="C102" i="1"/>
  <c r="D102" i="1" s="1"/>
  <c r="F102" i="1" s="1"/>
  <c r="C103" i="1"/>
  <c r="D103" i="1" s="1"/>
  <c r="F103" i="1" s="1"/>
  <c r="C104" i="1"/>
  <c r="D104" i="1" s="1"/>
  <c r="F104" i="1" s="1"/>
  <c r="C105" i="1"/>
  <c r="D105" i="1" s="1"/>
  <c r="F105" i="1" s="1"/>
  <c r="C106" i="1"/>
  <c r="D106" i="1" s="1"/>
  <c r="F106" i="1" s="1"/>
  <c r="C107" i="1"/>
  <c r="D107" i="1" s="1"/>
  <c r="F107" i="1" s="1"/>
  <c r="C108" i="1"/>
  <c r="D108" i="1" s="1"/>
  <c r="F108" i="1" s="1"/>
  <c r="C109" i="1"/>
  <c r="D109" i="1" s="1"/>
  <c r="F109" i="1" s="1"/>
  <c r="C110" i="1"/>
  <c r="D110" i="1" s="1"/>
  <c r="F110" i="1" s="1"/>
  <c r="C111" i="1"/>
  <c r="D111" i="1" s="1"/>
  <c r="F111" i="1" s="1"/>
  <c r="C112" i="1"/>
  <c r="D112" i="1" s="1"/>
  <c r="F112" i="1" s="1"/>
  <c r="C113" i="1"/>
  <c r="D113" i="1" s="1"/>
  <c r="F113" i="1" s="1"/>
  <c r="C114" i="1"/>
  <c r="D114" i="1" s="1"/>
  <c r="F114" i="1" s="1"/>
  <c r="C115" i="1"/>
  <c r="D115" i="1" s="1"/>
  <c r="F115" i="1" s="1"/>
  <c r="C116" i="1"/>
  <c r="D116" i="1" s="1"/>
  <c r="F116" i="1" s="1"/>
  <c r="C117" i="1"/>
  <c r="D117" i="1" s="1"/>
  <c r="F117" i="1" s="1"/>
  <c r="C118" i="1"/>
  <c r="D118" i="1" s="1"/>
  <c r="F118" i="1" s="1"/>
  <c r="C119" i="1"/>
  <c r="D119" i="1" s="1"/>
  <c r="F119" i="1" s="1"/>
  <c r="C120" i="1"/>
  <c r="D120" i="1" s="1"/>
  <c r="F120" i="1" s="1"/>
  <c r="C121" i="1"/>
  <c r="D121" i="1" s="1"/>
  <c r="F121" i="1" s="1"/>
  <c r="C122" i="1"/>
  <c r="D122" i="1" s="1"/>
  <c r="F122" i="1" s="1"/>
  <c r="C123" i="1"/>
  <c r="D123" i="1" s="1"/>
  <c r="F123" i="1" s="1"/>
  <c r="C124" i="1"/>
  <c r="D124" i="1" s="1"/>
  <c r="F124" i="1" s="1"/>
  <c r="C125" i="1"/>
  <c r="D125" i="1" s="1"/>
  <c r="F125" i="1" s="1"/>
  <c r="C126" i="1"/>
  <c r="D126" i="1" s="1"/>
  <c r="F126" i="1" s="1"/>
  <c r="C127" i="1"/>
  <c r="D127" i="1" s="1"/>
  <c r="F127" i="1" s="1"/>
  <c r="C128" i="1"/>
  <c r="D128" i="1" s="1"/>
  <c r="F128" i="1" s="1"/>
  <c r="C129" i="1"/>
  <c r="D129" i="1" s="1"/>
  <c r="F129" i="1" s="1"/>
  <c r="C130" i="1"/>
  <c r="D130" i="1" s="1"/>
  <c r="F130" i="1" s="1"/>
  <c r="C131" i="1"/>
  <c r="D131" i="1" s="1"/>
  <c r="F131" i="1" s="1"/>
  <c r="C132" i="1"/>
  <c r="D132" i="1" s="1"/>
  <c r="F132" i="1" s="1"/>
  <c r="C133" i="1"/>
  <c r="D133" i="1" s="1"/>
  <c r="F133" i="1" s="1"/>
  <c r="C134" i="1"/>
  <c r="D134" i="1" s="1"/>
  <c r="F134" i="1" s="1"/>
  <c r="C135" i="1"/>
  <c r="D135" i="1" s="1"/>
  <c r="F135" i="1" s="1"/>
  <c r="C136" i="1"/>
  <c r="D136" i="1" s="1"/>
  <c r="F136" i="1" s="1"/>
  <c r="C137" i="1"/>
  <c r="D137" i="1" s="1"/>
  <c r="F137" i="1" s="1"/>
  <c r="C138" i="1"/>
  <c r="D138" i="1" s="1"/>
  <c r="F138" i="1" s="1"/>
  <c r="C139" i="1"/>
  <c r="D139" i="1" s="1"/>
  <c r="F139" i="1" s="1"/>
  <c r="C140" i="1"/>
  <c r="D140" i="1" s="1"/>
  <c r="F140" i="1" s="1"/>
  <c r="C141" i="1"/>
  <c r="D141" i="1" s="1"/>
  <c r="F141" i="1" s="1"/>
  <c r="C142" i="1"/>
  <c r="D142" i="1" s="1"/>
  <c r="F142" i="1" s="1"/>
  <c r="C143" i="1"/>
  <c r="D143" i="1" s="1"/>
  <c r="F143" i="1" s="1"/>
  <c r="C144" i="1"/>
  <c r="D144" i="1" s="1"/>
  <c r="F144" i="1" s="1"/>
  <c r="C145" i="1"/>
  <c r="D145" i="1" s="1"/>
  <c r="F145" i="1" s="1"/>
  <c r="C146" i="1"/>
  <c r="D146" i="1" s="1"/>
  <c r="F146" i="1" s="1"/>
  <c r="C147" i="1"/>
  <c r="D147" i="1" s="1"/>
  <c r="F147" i="1" s="1"/>
  <c r="C148" i="1"/>
  <c r="D148" i="1" s="1"/>
  <c r="F148" i="1" s="1"/>
  <c r="C149" i="1"/>
  <c r="D149" i="1" s="1"/>
  <c r="F149" i="1" s="1"/>
  <c r="C150" i="1"/>
  <c r="D150" i="1" s="1"/>
  <c r="F150" i="1" s="1"/>
  <c r="C151" i="1"/>
  <c r="D151" i="1" s="1"/>
  <c r="F151" i="1" s="1"/>
  <c r="C152" i="1"/>
  <c r="D152" i="1" s="1"/>
  <c r="F152" i="1" s="1"/>
  <c r="C153" i="1"/>
  <c r="D153" i="1" s="1"/>
  <c r="F153" i="1" s="1"/>
  <c r="C154" i="1"/>
  <c r="D154" i="1" s="1"/>
  <c r="F154" i="1" s="1"/>
  <c r="C155" i="1"/>
  <c r="D155" i="1" s="1"/>
  <c r="F155" i="1" s="1"/>
  <c r="C156" i="1"/>
  <c r="D156" i="1" s="1"/>
  <c r="F156" i="1" s="1"/>
  <c r="C157" i="1"/>
  <c r="D157" i="1" s="1"/>
  <c r="F157" i="1" s="1"/>
  <c r="C158" i="1"/>
  <c r="D158" i="1" s="1"/>
  <c r="F158" i="1" s="1"/>
  <c r="C159" i="1"/>
  <c r="D159" i="1" s="1"/>
  <c r="F159" i="1" s="1"/>
  <c r="C160" i="1"/>
  <c r="F160" i="1" s="1"/>
  <c r="C161" i="1"/>
  <c r="D161" i="1" s="1"/>
  <c r="F161" i="1" s="1"/>
  <c r="C162" i="1"/>
  <c r="D162" i="1" s="1"/>
  <c r="F162" i="1" s="1"/>
  <c r="C163" i="1"/>
  <c r="D163" i="1" s="1"/>
  <c r="F163" i="1" s="1"/>
  <c r="C164" i="1"/>
  <c r="D164" i="1" s="1"/>
  <c r="F164" i="1" s="1"/>
  <c r="C165" i="1"/>
  <c r="D165" i="1" s="1"/>
  <c r="F165" i="1" s="1"/>
  <c r="C166" i="1"/>
  <c r="D166" i="1" s="1"/>
  <c r="F166" i="1" s="1"/>
  <c r="C167" i="1"/>
  <c r="D167" i="1" s="1"/>
  <c r="F167" i="1" s="1"/>
  <c r="C168" i="1"/>
  <c r="D168" i="1" s="1"/>
  <c r="F168" i="1" s="1"/>
  <c r="C169" i="1"/>
  <c r="D169" i="1" s="1"/>
  <c r="F169" i="1" s="1"/>
  <c r="C170" i="1"/>
  <c r="D170" i="1" s="1"/>
  <c r="F170" i="1" s="1"/>
  <c r="C171" i="1"/>
  <c r="D171" i="1" s="1"/>
  <c r="F171" i="1" s="1"/>
  <c r="C172" i="1"/>
  <c r="D172" i="1" s="1"/>
  <c r="F172" i="1" s="1"/>
  <c r="C173" i="1"/>
  <c r="D173" i="1" s="1"/>
  <c r="F173" i="1" s="1"/>
  <c r="C174" i="1"/>
  <c r="D174" i="1" s="1"/>
  <c r="F174" i="1" s="1"/>
  <c r="C175" i="1"/>
  <c r="D175" i="1" s="1"/>
  <c r="F175" i="1" s="1"/>
  <c r="C176" i="1"/>
  <c r="D176" i="1" s="1"/>
  <c r="F176" i="1" s="1"/>
  <c r="C177" i="1"/>
  <c r="F177" i="1" s="1"/>
  <c r="C178" i="1"/>
  <c r="F178" i="1" s="1"/>
  <c r="C179" i="1"/>
  <c r="D179" i="1" s="1"/>
  <c r="F179" i="1" s="1"/>
  <c r="C180" i="1"/>
  <c r="D180" i="1" s="1"/>
  <c r="F180" i="1" s="1"/>
  <c r="C181" i="1"/>
  <c r="D181" i="1" s="1"/>
  <c r="F181" i="1" s="1"/>
  <c r="C182" i="1"/>
  <c r="D182" i="1" s="1"/>
  <c r="F182" i="1" s="1"/>
  <c r="C183" i="1"/>
  <c r="D183" i="1" s="1"/>
  <c r="F183" i="1" s="1"/>
  <c r="C184" i="1"/>
  <c r="D184" i="1" s="1"/>
  <c r="F184" i="1" s="1"/>
  <c r="C185" i="1"/>
  <c r="D185" i="1" s="1"/>
  <c r="F185" i="1" s="1"/>
  <c r="C186" i="1"/>
  <c r="D186" i="1" s="1"/>
  <c r="F186" i="1" s="1"/>
  <c r="C187" i="1"/>
  <c r="D187" i="1" s="1"/>
  <c r="F187" i="1" s="1"/>
  <c r="C188" i="1"/>
  <c r="D188" i="1" s="1"/>
  <c r="F188" i="1" s="1"/>
  <c r="C189" i="1"/>
  <c r="D189" i="1" s="1"/>
  <c r="F189" i="1" s="1"/>
  <c r="C190" i="1"/>
  <c r="D190" i="1" s="1"/>
  <c r="F190" i="1" s="1"/>
  <c r="C191" i="1"/>
  <c r="D191" i="1" s="1"/>
  <c r="F191" i="1" s="1"/>
  <c r="C192" i="1"/>
  <c r="D192" i="1" s="1"/>
  <c r="F192" i="1" s="1"/>
  <c r="C193" i="1"/>
  <c r="D193" i="1" s="1"/>
  <c r="F193" i="1" s="1"/>
  <c r="C194" i="1"/>
  <c r="D194" i="1" s="1"/>
  <c r="F194" i="1" s="1"/>
  <c r="C195" i="1"/>
  <c r="F195" i="1" s="1"/>
  <c r="C196" i="1"/>
  <c r="D196" i="1" s="1"/>
  <c r="F196" i="1" s="1"/>
  <c r="C197" i="1"/>
  <c r="D197" i="1" s="1"/>
  <c r="F197" i="1" s="1"/>
  <c r="C198" i="1"/>
  <c r="D198" i="1" s="1"/>
  <c r="F198" i="1" s="1"/>
  <c r="C199" i="1"/>
  <c r="D199" i="1" s="1"/>
  <c r="F199" i="1" s="1"/>
  <c r="C200" i="1"/>
  <c r="D200" i="1" s="1"/>
  <c r="F200" i="1" s="1"/>
  <c r="C201" i="1"/>
  <c r="D201" i="1" s="1"/>
  <c r="F201" i="1" s="1"/>
  <c r="C202" i="1"/>
  <c r="D202" i="1" s="1"/>
  <c r="F202" i="1" s="1"/>
  <c r="C203" i="1"/>
  <c r="D203" i="1" s="1"/>
  <c r="F203" i="1" s="1"/>
  <c r="C204" i="1"/>
  <c r="D204" i="1" s="1"/>
  <c r="F204" i="1" s="1"/>
  <c r="C205" i="1"/>
  <c r="D205" i="1" s="1"/>
  <c r="F205" i="1" s="1"/>
  <c r="C206" i="1"/>
  <c r="D206" i="1" s="1"/>
  <c r="F206" i="1" s="1"/>
  <c r="C207" i="1"/>
  <c r="D207" i="1" s="1"/>
  <c r="F207" i="1" s="1"/>
  <c r="C208" i="1"/>
  <c r="D208" i="1" s="1"/>
  <c r="F208" i="1" s="1"/>
  <c r="C209" i="1"/>
  <c r="D209" i="1" s="1"/>
  <c r="F209" i="1" s="1"/>
  <c r="C210" i="1"/>
  <c r="D210" i="1" s="1"/>
  <c r="F210" i="1" s="1"/>
  <c r="C211" i="1"/>
  <c r="D211" i="1" s="1"/>
  <c r="F211" i="1" s="1"/>
  <c r="C212" i="1"/>
  <c r="D212" i="1" s="1"/>
  <c r="F212" i="1" s="1"/>
  <c r="C213" i="1"/>
  <c r="D213" i="1" s="1"/>
  <c r="F213" i="1" s="1"/>
  <c r="C214" i="1"/>
  <c r="D214" i="1" s="1"/>
  <c r="F214" i="1" s="1"/>
  <c r="C215" i="1"/>
  <c r="D215" i="1" s="1"/>
  <c r="F215" i="1" s="1"/>
  <c r="C216" i="1"/>
  <c r="D216" i="1" s="1"/>
  <c r="F216" i="1" s="1"/>
  <c r="C217" i="1"/>
  <c r="D217" i="1" s="1"/>
  <c r="F217" i="1" s="1"/>
  <c r="C218" i="1"/>
  <c r="D218" i="1" s="1"/>
  <c r="F218" i="1" s="1"/>
  <c r="C219" i="1"/>
  <c r="D219" i="1" s="1"/>
  <c r="F219" i="1" s="1"/>
  <c r="C220" i="1"/>
  <c r="D220" i="1" s="1"/>
  <c r="F220" i="1" s="1"/>
  <c r="C221" i="1"/>
  <c r="D221" i="1" s="1"/>
  <c r="F221" i="1" s="1"/>
  <c r="C222" i="1"/>
  <c r="D222" i="1" s="1"/>
  <c r="F222" i="1" s="1"/>
  <c r="C223" i="1"/>
  <c r="D223" i="1" s="1"/>
  <c r="F223" i="1" s="1"/>
  <c r="C224" i="1"/>
  <c r="D224" i="1" s="1"/>
  <c r="F224" i="1" s="1"/>
  <c r="C225" i="1"/>
  <c r="D225" i="1" s="1"/>
  <c r="F225" i="1" s="1"/>
  <c r="C226" i="1"/>
  <c r="D226" i="1" s="1"/>
  <c r="F226" i="1" s="1"/>
  <c r="C227" i="1"/>
  <c r="D227" i="1" s="1"/>
  <c r="F227" i="1" s="1"/>
  <c r="C228" i="1"/>
  <c r="D228" i="1" s="1"/>
  <c r="F228" i="1" s="1"/>
  <c r="C229" i="1"/>
  <c r="D229" i="1" s="1"/>
  <c r="F229" i="1" s="1"/>
  <c r="C230" i="1"/>
  <c r="D230" i="1" s="1"/>
  <c r="F230" i="1" s="1"/>
  <c r="C231" i="1"/>
  <c r="D231" i="1" s="1"/>
  <c r="F231" i="1" s="1"/>
  <c r="C232" i="1"/>
  <c r="D232" i="1" s="1"/>
  <c r="F232" i="1" s="1"/>
  <c r="C233" i="1"/>
  <c r="D233" i="1" s="1"/>
  <c r="F233" i="1" s="1"/>
  <c r="C234" i="1"/>
  <c r="D234" i="1" s="1"/>
  <c r="F234" i="1" s="1"/>
  <c r="C235" i="1"/>
  <c r="D235" i="1" s="1"/>
  <c r="F235" i="1" s="1"/>
  <c r="C236" i="1"/>
  <c r="D236" i="1" s="1"/>
  <c r="F236" i="1" s="1"/>
  <c r="C237" i="1"/>
  <c r="D237" i="1" s="1"/>
  <c r="F237" i="1" s="1"/>
  <c r="C238" i="1"/>
  <c r="D238" i="1" s="1"/>
  <c r="F238" i="1" s="1"/>
  <c r="C239" i="1"/>
  <c r="D239" i="1" s="1"/>
  <c r="F239" i="1" s="1"/>
  <c r="C240" i="1"/>
  <c r="D240" i="1" s="1"/>
  <c r="F240" i="1" s="1"/>
  <c r="C241" i="1"/>
  <c r="D241" i="1" s="1"/>
  <c r="F241" i="1" s="1"/>
  <c r="C242" i="1"/>
  <c r="D242" i="1" s="1"/>
  <c r="F242" i="1" s="1"/>
  <c r="C243" i="1"/>
  <c r="D243" i="1" s="1"/>
  <c r="F243" i="1" s="1"/>
  <c r="C244" i="1"/>
  <c r="D244" i="1" s="1"/>
  <c r="F244" i="1" s="1"/>
  <c r="C245" i="1"/>
  <c r="D245" i="1" s="1"/>
  <c r="F245" i="1" s="1"/>
  <c r="C246" i="1"/>
  <c r="D246" i="1" s="1"/>
  <c r="F246" i="1" s="1"/>
  <c r="C247" i="1"/>
  <c r="D247" i="1" s="1"/>
  <c r="F247" i="1" s="1"/>
  <c r="C248" i="1"/>
  <c r="D248" i="1" s="1"/>
  <c r="F248" i="1" s="1"/>
  <c r="C249" i="1"/>
  <c r="D249" i="1" s="1"/>
  <c r="F249" i="1" s="1"/>
  <c r="C250" i="1"/>
  <c r="F250" i="1" s="1"/>
  <c r="C251" i="1"/>
  <c r="D251" i="1" s="1"/>
  <c r="F251" i="1" s="1"/>
  <c r="C252" i="1"/>
  <c r="D252" i="1" s="1"/>
  <c r="F252" i="1" s="1"/>
  <c r="C253" i="1"/>
  <c r="D253" i="1" s="1"/>
  <c r="F253" i="1" s="1"/>
  <c r="C254" i="1"/>
  <c r="D254" i="1" s="1"/>
  <c r="F254" i="1" s="1"/>
  <c r="C255" i="1"/>
  <c r="D255" i="1" s="1"/>
  <c r="F255" i="1" s="1"/>
  <c r="C256" i="1"/>
  <c r="D256" i="1" s="1"/>
  <c r="F256" i="1" s="1"/>
  <c r="C257" i="1"/>
  <c r="D257" i="1" s="1"/>
  <c r="F257" i="1" s="1"/>
  <c r="C258" i="1"/>
  <c r="D258" i="1" s="1"/>
  <c r="F258" i="1" s="1"/>
  <c r="C259" i="1"/>
  <c r="D259" i="1" s="1"/>
  <c r="F259" i="1" s="1"/>
  <c r="C260" i="1"/>
  <c r="D260" i="1" s="1"/>
  <c r="F260" i="1" s="1"/>
  <c r="C261" i="1"/>
  <c r="D261" i="1" s="1"/>
  <c r="F261" i="1" s="1"/>
  <c r="C262" i="1"/>
  <c r="D262" i="1" s="1"/>
  <c r="F262" i="1" s="1"/>
  <c r="C263" i="1"/>
  <c r="D263" i="1" s="1"/>
  <c r="F263" i="1" s="1"/>
  <c r="C264" i="1"/>
  <c r="D264" i="1" s="1"/>
  <c r="F264" i="1" s="1"/>
  <c r="C265" i="1"/>
  <c r="D265" i="1" s="1"/>
  <c r="F265" i="1" s="1"/>
  <c r="C266" i="1"/>
  <c r="D266" i="1" s="1"/>
  <c r="F266" i="1" s="1"/>
  <c r="C267" i="1"/>
  <c r="D267" i="1" s="1"/>
  <c r="F267" i="1" s="1"/>
  <c r="C268" i="1"/>
  <c r="D268" i="1" s="1"/>
  <c r="F268" i="1" s="1"/>
  <c r="C269" i="1"/>
  <c r="D269" i="1" s="1"/>
  <c r="F269" i="1" s="1"/>
  <c r="C270" i="1"/>
  <c r="D270" i="1" s="1"/>
  <c r="F270" i="1" s="1"/>
  <c r="C271" i="1"/>
  <c r="D271" i="1" s="1"/>
  <c r="F271" i="1" s="1"/>
  <c r="C272" i="1"/>
  <c r="D272" i="1" s="1"/>
  <c r="F272" i="1" s="1"/>
  <c r="C273" i="1"/>
  <c r="D273" i="1" s="1"/>
  <c r="F273" i="1" s="1"/>
  <c r="C274" i="1"/>
  <c r="D274" i="1" s="1"/>
  <c r="F274" i="1" s="1"/>
  <c r="C275" i="1"/>
  <c r="D275" i="1" s="1"/>
  <c r="F275" i="1" s="1"/>
  <c r="C276" i="1"/>
  <c r="F276" i="1" s="1"/>
  <c r="C277" i="1"/>
  <c r="D277" i="1" s="1"/>
  <c r="F277" i="1" s="1"/>
  <c r="C278" i="1"/>
  <c r="D278" i="1" s="1"/>
  <c r="F278" i="1" s="1"/>
  <c r="C279" i="1"/>
  <c r="D279" i="1" s="1"/>
  <c r="F279" i="1" s="1"/>
  <c r="C280" i="1"/>
  <c r="D280" i="1" s="1"/>
  <c r="F280" i="1" s="1"/>
  <c r="C281" i="1"/>
  <c r="D281" i="1" s="1"/>
  <c r="F281" i="1" s="1"/>
  <c r="C282" i="1"/>
  <c r="D282" i="1" s="1"/>
  <c r="F282" i="1" s="1"/>
  <c r="C283" i="1"/>
  <c r="D283" i="1" s="1"/>
  <c r="F283" i="1" s="1"/>
  <c r="C284" i="1"/>
  <c r="D284" i="1" s="1"/>
  <c r="F284" i="1" s="1"/>
  <c r="C285" i="1"/>
  <c r="D285" i="1" s="1"/>
  <c r="F285" i="1" s="1"/>
  <c r="C286" i="1"/>
  <c r="D286" i="1" s="1"/>
  <c r="F286" i="1" s="1"/>
  <c r="C287" i="1"/>
  <c r="D287" i="1" s="1"/>
  <c r="F287" i="1" s="1"/>
  <c r="C288" i="1"/>
  <c r="D288" i="1" s="1"/>
  <c r="F288" i="1" s="1"/>
  <c r="C289" i="1"/>
  <c r="D289" i="1" s="1"/>
  <c r="F289" i="1" s="1"/>
  <c r="C290" i="1"/>
  <c r="D290" i="1" s="1"/>
  <c r="F290" i="1" s="1"/>
  <c r="C291" i="1"/>
  <c r="D291" i="1" s="1"/>
  <c r="F291" i="1" s="1"/>
  <c r="C292" i="1"/>
  <c r="D292" i="1" s="1"/>
  <c r="F292" i="1" s="1"/>
  <c r="C293" i="1"/>
  <c r="D293" i="1" s="1"/>
  <c r="F293" i="1" s="1"/>
  <c r="C294" i="1"/>
  <c r="D294" i="1" s="1"/>
  <c r="F294" i="1" s="1"/>
  <c r="C295" i="1"/>
  <c r="D295" i="1" s="1"/>
  <c r="F295" i="1" s="1"/>
  <c r="C296" i="1"/>
  <c r="D296" i="1" s="1"/>
  <c r="F296" i="1" s="1"/>
  <c r="C297" i="1"/>
  <c r="D297" i="1" s="1"/>
  <c r="F297" i="1" s="1"/>
  <c r="C298" i="1"/>
  <c r="D298" i="1" s="1"/>
  <c r="F298" i="1" s="1"/>
  <c r="C299" i="1"/>
  <c r="F299" i="1" s="1"/>
  <c r="C300" i="1"/>
  <c r="D300" i="1" s="1"/>
  <c r="F300" i="1" s="1"/>
  <c r="C301" i="1"/>
  <c r="F301" i="1" s="1"/>
  <c r="C302" i="1"/>
  <c r="F302" i="1" s="1"/>
  <c r="C303" i="1"/>
  <c r="D303" i="1" s="1"/>
  <c r="F303" i="1" s="1"/>
  <c r="C304" i="1"/>
  <c r="D304" i="1" s="1"/>
  <c r="F304" i="1" s="1"/>
  <c r="C305" i="1"/>
  <c r="D305" i="1" s="1"/>
  <c r="F305" i="1" s="1"/>
  <c r="C306" i="1"/>
  <c r="D306" i="1" s="1"/>
  <c r="F306" i="1" s="1"/>
  <c r="C307" i="1"/>
  <c r="F307" i="1" s="1"/>
  <c r="C308" i="1"/>
  <c r="F308" i="1" s="1"/>
  <c r="C309" i="1"/>
  <c r="D309" i="1" s="1"/>
  <c r="F309" i="1" s="1"/>
  <c r="C310" i="1"/>
  <c r="D310" i="1" s="1"/>
  <c r="F310" i="1" s="1"/>
  <c r="C311" i="1"/>
  <c r="D311" i="1" s="1"/>
  <c r="F311" i="1" s="1"/>
  <c r="C312" i="1"/>
  <c r="D312" i="1" s="1"/>
  <c r="F312" i="1" s="1"/>
  <c r="C313" i="1"/>
  <c r="F313" i="1" s="1"/>
  <c r="C314" i="1"/>
  <c r="D314" i="1" s="1"/>
  <c r="F314" i="1" s="1"/>
  <c r="C315" i="1"/>
  <c r="D315" i="1" s="1"/>
  <c r="F315" i="1" s="1"/>
  <c r="C316" i="1"/>
  <c r="F316" i="1" s="1"/>
  <c r="C317" i="1"/>
  <c r="F317" i="1" s="1"/>
  <c r="C318" i="1"/>
  <c r="D318" i="1" s="1"/>
  <c r="F318" i="1" s="1"/>
  <c r="C319" i="1"/>
  <c r="D319" i="1" s="1"/>
  <c r="F319" i="1" s="1"/>
  <c r="C320" i="1"/>
  <c r="D320" i="1" s="1"/>
  <c r="F320" i="1" s="1"/>
  <c r="C321" i="1"/>
  <c r="D321" i="1" s="1"/>
  <c r="F321" i="1" s="1"/>
  <c r="C322" i="1"/>
  <c r="D322" i="1" s="1"/>
  <c r="F322" i="1" s="1"/>
  <c r="C323" i="1"/>
  <c r="D323" i="1" s="1"/>
  <c r="F323" i="1" s="1"/>
  <c r="C324" i="1"/>
  <c r="D324" i="1" s="1"/>
  <c r="F324" i="1" s="1"/>
  <c r="C325" i="1"/>
  <c r="D325" i="1" s="1"/>
  <c r="F325" i="1" s="1"/>
  <c r="C326" i="1"/>
  <c r="D326" i="1" s="1"/>
  <c r="F326" i="1" s="1"/>
  <c r="C327" i="1"/>
  <c r="D327" i="1" s="1"/>
  <c r="F327" i="1" s="1"/>
  <c r="C328" i="1"/>
  <c r="D328" i="1" s="1"/>
  <c r="F328" i="1" s="1"/>
  <c r="C329" i="1"/>
  <c r="D329" i="1" s="1"/>
  <c r="F329" i="1" s="1"/>
  <c r="C330" i="1"/>
  <c r="D330" i="1" s="1"/>
  <c r="F330" i="1" s="1"/>
  <c r="C331" i="1"/>
  <c r="D331" i="1" s="1"/>
  <c r="F331" i="1" s="1"/>
  <c r="C332" i="1"/>
  <c r="F332" i="1" s="1"/>
  <c r="C333" i="1"/>
  <c r="F333" i="1" s="1"/>
  <c r="C334" i="1"/>
  <c r="D334" i="1" s="1"/>
  <c r="F334" i="1" s="1"/>
  <c r="C335" i="1"/>
  <c r="D335" i="1" s="1"/>
  <c r="F335" i="1" s="1"/>
  <c r="C336" i="1"/>
  <c r="D336" i="1" s="1"/>
  <c r="F336" i="1" s="1"/>
  <c r="C337" i="1"/>
  <c r="D337" i="1" s="1"/>
  <c r="F337" i="1" s="1"/>
  <c r="C338" i="1"/>
  <c r="D338" i="1" s="1"/>
  <c r="F338" i="1" s="1"/>
  <c r="C339" i="1"/>
  <c r="D339" i="1" s="1"/>
  <c r="F339" i="1" s="1"/>
  <c r="C340" i="1"/>
  <c r="D340" i="1" s="1"/>
  <c r="F340" i="1" s="1"/>
  <c r="C341" i="1"/>
  <c r="D341" i="1" s="1"/>
  <c r="F341" i="1" s="1"/>
  <c r="C342" i="1"/>
  <c r="D342" i="1" s="1"/>
  <c r="F342" i="1" s="1"/>
  <c r="C343" i="1"/>
  <c r="D343" i="1" s="1"/>
  <c r="F343" i="1" s="1"/>
  <c r="C344" i="1"/>
  <c r="D344" i="1" s="1"/>
  <c r="F344" i="1" s="1"/>
  <c r="C345" i="1"/>
  <c r="D345" i="1" s="1"/>
  <c r="F345" i="1" s="1"/>
  <c r="C346" i="1"/>
  <c r="D346" i="1" s="1"/>
  <c r="F346" i="1" s="1"/>
  <c r="C347" i="1"/>
  <c r="D347" i="1" s="1"/>
  <c r="F347" i="1" s="1"/>
  <c r="C348" i="1"/>
  <c r="F348" i="1" s="1"/>
  <c r="C349" i="1"/>
  <c r="D349" i="1" s="1"/>
  <c r="F349" i="1" s="1"/>
  <c r="C350" i="1"/>
  <c r="D350" i="1" s="1"/>
  <c r="F350" i="1" s="1"/>
  <c r="C351" i="1"/>
  <c r="D351" i="1" s="1"/>
  <c r="F351" i="1" s="1"/>
  <c r="C352" i="1"/>
  <c r="D352" i="1" s="1"/>
  <c r="F352" i="1" s="1"/>
  <c r="C353" i="1"/>
  <c r="D353" i="1" s="1"/>
  <c r="F353" i="1" s="1"/>
  <c r="C354" i="1"/>
  <c r="D354" i="1" s="1"/>
  <c r="F354" i="1" s="1"/>
  <c r="C355" i="1"/>
  <c r="D355" i="1" s="1"/>
  <c r="F355" i="1" s="1"/>
  <c r="C356" i="1"/>
  <c r="D356" i="1" s="1"/>
  <c r="F356" i="1" s="1"/>
  <c r="C357" i="1"/>
  <c r="D357" i="1" s="1"/>
  <c r="F357" i="1" s="1"/>
  <c r="C358" i="1"/>
  <c r="D358" i="1" s="1"/>
  <c r="F358" i="1" s="1"/>
  <c r="C359" i="1"/>
  <c r="D359" i="1" s="1"/>
  <c r="F359" i="1" s="1"/>
  <c r="C360" i="1"/>
  <c r="D360" i="1" s="1"/>
  <c r="F360" i="1" s="1"/>
  <c r="C361" i="1"/>
  <c r="D361" i="1" s="1"/>
  <c r="F361" i="1" s="1"/>
  <c r="C362" i="1"/>
  <c r="D362" i="1" s="1"/>
  <c r="F362" i="1" s="1"/>
  <c r="C363" i="1"/>
  <c r="D363" i="1" s="1"/>
  <c r="F363" i="1" s="1"/>
  <c r="C364" i="1"/>
  <c r="D364" i="1" s="1"/>
  <c r="F364" i="1" s="1"/>
  <c r="C365" i="1"/>
  <c r="D365" i="1" s="1"/>
  <c r="F365" i="1" s="1"/>
  <c r="C366" i="1"/>
  <c r="D366" i="1" s="1"/>
  <c r="F366" i="1" s="1"/>
  <c r="C367" i="1"/>
  <c r="D367" i="1" s="1"/>
  <c r="F367" i="1" s="1"/>
  <c r="C368" i="1"/>
  <c r="D368" i="1" s="1"/>
  <c r="F368" i="1" s="1"/>
  <c r="C369" i="1"/>
  <c r="D369" i="1" s="1"/>
  <c r="F369" i="1" s="1"/>
  <c r="C370" i="1"/>
  <c r="D370" i="1" s="1"/>
  <c r="F370" i="1" s="1"/>
  <c r="C371" i="1"/>
  <c r="D371" i="1" s="1"/>
  <c r="F371" i="1" s="1"/>
  <c r="C372" i="1"/>
  <c r="D372" i="1" s="1"/>
  <c r="F372" i="1" s="1"/>
  <c r="C373" i="1"/>
  <c r="D373" i="1" s="1"/>
  <c r="F373" i="1" s="1"/>
  <c r="C374" i="1"/>
  <c r="D374" i="1" s="1"/>
  <c r="F374" i="1" s="1"/>
  <c r="C375" i="1"/>
  <c r="D375" i="1" s="1"/>
  <c r="F375" i="1" s="1"/>
  <c r="C376" i="1"/>
  <c r="D376" i="1" s="1"/>
  <c r="F376" i="1" s="1"/>
  <c r="C377" i="1"/>
  <c r="D377" i="1" s="1"/>
  <c r="F377" i="1" s="1"/>
  <c r="C378" i="1"/>
  <c r="D378" i="1" s="1"/>
  <c r="F378" i="1" s="1"/>
  <c r="C379" i="1"/>
  <c r="D379" i="1" s="1"/>
  <c r="F379" i="1" s="1"/>
  <c r="C380" i="1"/>
  <c r="D380" i="1" s="1"/>
  <c r="F380" i="1" s="1"/>
  <c r="C381" i="1"/>
  <c r="D381" i="1" s="1"/>
  <c r="F381" i="1" s="1"/>
  <c r="C382" i="1"/>
  <c r="F382" i="1" s="1"/>
  <c r="C383" i="1"/>
  <c r="D383" i="1" s="1"/>
  <c r="F383" i="1" s="1"/>
  <c r="C384" i="1"/>
  <c r="D384" i="1" s="1"/>
  <c r="F384" i="1" s="1"/>
  <c r="C385" i="1"/>
  <c r="D385" i="1" s="1"/>
  <c r="F385" i="1" s="1"/>
  <c r="C386" i="1"/>
  <c r="D386" i="1" s="1"/>
  <c r="F386" i="1" s="1"/>
  <c r="C387" i="1"/>
  <c r="D387" i="1" s="1"/>
  <c r="F387" i="1" s="1"/>
  <c r="C388" i="1"/>
  <c r="D388" i="1" s="1"/>
  <c r="F388" i="1" s="1"/>
  <c r="C389" i="1"/>
  <c r="D389" i="1" s="1"/>
  <c r="F389" i="1" s="1"/>
  <c r="C390" i="1"/>
  <c r="D390" i="1" s="1"/>
  <c r="F390" i="1" s="1"/>
  <c r="C391" i="1"/>
  <c r="D391" i="1" s="1"/>
  <c r="F391" i="1" s="1"/>
  <c r="C392" i="1"/>
  <c r="D392" i="1" s="1"/>
  <c r="F392" i="1" s="1"/>
  <c r="C393" i="1"/>
  <c r="D393" i="1" s="1"/>
  <c r="F393" i="1" s="1"/>
  <c r="C394" i="1"/>
  <c r="D394" i="1" s="1"/>
  <c r="F394" i="1" s="1"/>
  <c r="C395" i="1"/>
  <c r="D395" i="1" s="1"/>
  <c r="F395" i="1" s="1"/>
  <c r="C396" i="1"/>
  <c r="D396" i="1" s="1"/>
  <c r="F396" i="1" s="1"/>
  <c r="C397" i="1"/>
  <c r="D397" i="1" s="1"/>
  <c r="F397" i="1" s="1"/>
  <c r="C398" i="1"/>
  <c r="D398" i="1" s="1"/>
  <c r="F398" i="1" s="1"/>
  <c r="C399" i="1"/>
  <c r="D399" i="1" s="1"/>
  <c r="F399" i="1" s="1"/>
  <c r="C400" i="1"/>
  <c r="D400" i="1" s="1"/>
  <c r="F400" i="1" s="1"/>
  <c r="C401" i="1"/>
  <c r="D401" i="1" s="1"/>
  <c r="F401" i="1" s="1"/>
  <c r="C402" i="1"/>
  <c r="D402" i="1" s="1"/>
  <c r="F402" i="1" s="1"/>
  <c r="C403" i="1"/>
  <c r="D403" i="1" s="1"/>
  <c r="F403" i="1" s="1"/>
  <c r="C404" i="1"/>
  <c r="D404" i="1" s="1"/>
  <c r="F404" i="1" s="1"/>
  <c r="C405" i="1"/>
  <c r="D405" i="1" s="1"/>
  <c r="F405" i="1" s="1"/>
  <c r="C406" i="1"/>
  <c r="D406" i="1" s="1"/>
  <c r="F406" i="1" s="1"/>
  <c r="C407" i="1"/>
  <c r="D407" i="1" s="1"/>
  <c r="F407" i="1" s="1"/>
  <c r="C408" i="1"/>
  <c r="D408" i="1" s="1"/>
  <c r="F408" i="1" s="1"/>
  <c r="C409" i="1"/>
  <c r="D409" i="1" s="1"/>
  <c r="F409" i="1" s="1"/>
  <c r="C410" i="1"/>
  <c r="D410" i="1" s="1"/>
  <c r="F410" i="1" s="1"/>
  <c r="C411" i="1"/>
  <c r="D411" i="1" s="1"/>
  <c r="F411" i="1" s="1"/>
  <c r="C412" i="1"/>
  <c r="D412" i="1" s="1"/>
  <c r="F412" i="1" s="1"/>
  <c r="C413" i="1"/>
  <c r="D413" i="1" s="1"/>
  <c r="F413" i="1" s="1"/>
  <c r="C414" i="1"/>
  <c r="D414" i="1" s="1"/>
  <c r="F414" i="1" s="1"/>
  <c r="C415" i="1"/>
  <c r="D415" i="1" s="1"/>
  <c r="F415" i="1" s="1"/>
  <c r="C416" i="1"/>
  <c r="D416" i="1" s="1"/>
  <c r="F416" i="1" s="1"/>
  <c r="C417" i="1"/>
  <c r="D417" i="1" s="1"/>
  <c r="F417" i="1" s="1"/>
  <c r="C418" i="1"/>
  <c r="D418" i="1" s="1"/>
  <c r="F418" i="1" s="1"/>
  <c r="C419" i="1"/>
  <c r="D419" i="1" s="1"/>
  <c r="F419" i="1" s="1"/>
  <c r="C420" i="1"/>
  <c r="D420" i="1" s="1"/>
  <c r="F420" i="1" s="1"/>
  <c r="C421" i="1"/>
  <c r="D421" i="1" s="1"/>
  <c r="F421" i="1" s="1"/>
  <c r="C422" i="1"/>
  <c r="D422" i="1" s="1"/>
  <c r="F422" i="1" s="1"/>
  <c r="C423" i="1"/>
  <c r="D423" i="1" s="1"/>
  <c r="F423" i="1" s="1"/>
  <c r="C424" i="1"/>
  <c r="D424" i="1" s="1"/>
  <c r="F424" i="1" s="1"/>
  <c r="C425" i="1"/>
  <c r="F425" i="1" s="1"/>
  <c r="C426" i="1"/>
  <c r="D426" i="1" s="1"/>
  <c r="F426" i="1" s="1"/>
  <c r="C427" i="1"/>
  <c r="D427" i="1" s="1"/>
  <c r="F427" i="1" s="1"/>
  <c r="C428" i="1"/>
  <c r="D428" i="1" s="1"/>
  <c r="F428" i="1" s="1"/>
  <c r="C429" i="1"/>
  <c r="D429" i="1" s="1"/>
  <c r="F429" i="1" s="1"/>
  <c r="C430" i="1"/>
  <c r="D430" i="1" s="1"/>
  <c r="F430" i="1" s="1"/>
  <c r="C431" i="1"/>
  <c r="D431" i="1" s="1"/>
  <c r="F431" i="1" s="1"/>
  <c r="C432" i="1"/>
  <c r="D432" i="1" s="1"/>
  <c r="F432" i="1" s="1"/>
  <c r="C433" i="1"/>
  <c r="D433" i="1" s="1"/>
  <c r="F433" i="1" s="1"/>
  <c r="C434" i="1"/>
  <c r="D434" i="1" s="1"/>
  <c r="F434" i="1" s="1"/>
  <c r="C435" i="1"/>
  <c r="D435" i="1" s="1"/>
  <c r="F435" i="1" s="1"/>
  <c r="C436" i="1"/>
  <c r="D436" i="1" s="1"/>
  <c r="F436" i="1" s="1"/>
  <c r="C437" i="1"/>
  <c r="D437" i="1" s="1"/>
  <c r="F437" i="1" s="1"/>
  <c r="C438" i="1"/>
  <c r="D438" i="1" s="1"/>
  <c r="F438" i="1" s="1"/>
  <c r="C439" i="1"/>
  <c r="D439" i="1" s="1"/>
  <c r="F439" i="1" s="1"/>
  <c r="C440" i="1"/>
  <c r="D440" i="1" s="1"/>
  <c r="F440" i="1" s="1"/>
  <c r="C441" i="1"/>
  <c r="D441" i="1" s="1"/>
  <c r="F441" i="1" s="1"/>
  <c r="C442" i="1"/>
  <c r="D442" i="1" s="1"/>
  <c r="F442" i="1" s="1"/>
  <c r="C443" i="1"/>
  <c r="D443" i="1" s="1"/>
  <c r="F443" i="1" s="1"/>
  <c r="C444" i="1"/>
  <c r="D444" i="1" s="1"/>
  <c r="F444" i="1" s="1"/>
  <c r="C445" i="1"/>
  <c r="D445" i="1" s="1"/>
  <c r="F445" i="1" s="1"/>
  <c r="C446" i="1"/>
  <c r="D446" i="1" s="1"/>
  <c r="F446" i="1" s="1"/>
  <c r="C447" i="1"/>
  <c r="D447" i="1" s="1"/>
  <c r="F447" i="1" s="1"/>
  <c r="C448" i="1"/>
  <c r="D448" i="1" s="1"/>
  <c r="F448" i="1" s="1"/>
  <c r="C449" i="1"/>
  <c r="D449" i="1" s="1"/>
  <c r="F449" i="1" s="1"/>
  <c r="C450" i="1"/>
  <c r="D450" i="1" s="1"/>
  <c r="F450" i="1" s="1"/>
  <c r="C451" i="1"/>
  <c r="D451" i="1" s="1"/>
  <c r="F451" i="1" s="1"/>
  <c r="C452" i="1"/>
  <c r="D452" i="1" s="1"/>
  <c r="F452" i="1" s="1"/>
  <c r="C453" i="1"/>
  <c r="D453" i="1" s="1"/>
  <c r="F453" i="1" s="1"/>
  <c r="C454" i="1"/>
  <c r="D454" i="1" s="1"/>
  <c r="F454" i="1" s="1"/>
  <c r="C455" i="1"/>
  <c r="D455" i="1" s="1"/>
  <c r="F455" i="1" s="1"/>
  <c r="C456" i="1"/>
  <c r="D456" i="1" s="1"/>
  <c r="F456" i="1" s="1"/>
  <c r="C457" i="1"/>
  <c r="D457" i="1" s="1"/>
  <c r="F457" i="1" s="1"/>
  <c r="C458" i="1"/>
  <c r="D458" i="1" s="1"/>
  <c r="F458" i="1" s="1"/>
  <c r="C459" i="1"/>
  <c r="D459" i="1" s="1"/>
  <c r="F459" i="1" s="1"/>
  <c r="C460" i="1"/>
  <c r="D460" i="1" s="1"/>
  <c r="F460" i="1" s="1"/>
  <c r="C461" i="1"/>
  <c r="D461" i="1" s="1"/>
  <c r="F461" i="1" s="1"/>
  <c r="C462" i="1"/>
  <c r="D462" i="1" s="1"/>
  <c r="F462" i="1" s="1"/>
  <c r="C463" i="1"/>
  <c r="D463" i="1" s="1"/>
  <c r="F463" i="1" s="1"/>
  <c r="C464" i="1"/>
  <c r="D464" i="1" s="1"/>
  <c r="F464" i="1" s="1"/>
  <c r="C465" i="1"/>
  <c r="D465" i="1" s="1"/>
  <c r="F465" i="1" s="1"/>
  <c r="C466" i="1"/>
  <c r="D466" i="1" s="1"/>
  <c r="F466" i="1" s="1"/>
  <c r="C467" i="1"/>
  <c r="D467" i="1" s="1"/>
  <c r="F467" i="1" s="1"/>
  <c r="C468" i="1"/>
  <c r="D468" i="1" s="1"/>
  <c r="F468" i="1" s="1"/>
  <c r="C469" i="1"/>
  <c r="D469" i="1" s="1"/>
  <c r="F469" i="1" s="1"/>
  <c r="C470" i="1"/>
  <c r="D470" i="1" s="1"/>
  <c r="F470" i="1" s="1"/>
  <c r="C471" i="1"/>
  <c r="D471" i="1" s="1"/>
  <c r="F471" i="1" s="1"/>
  <c r="C472" i="1"/>
  <c r="D472" i="1" s="1"/>
  <c r="F472" i="1" s="1"/>
  <c r="C473" i="1"/>
  <c r="D473" i="1" s="1"/>
  <c r="F473" i="1" s="1"/>
  <c r="C474" i="1"/>
  <c r="D474" i="1" s="1"/>
  <c r="F474" i="1" s="1"/>
  <c r="C475" i="1"/>
  <c r="D475" i="1" s="1"/>
  <c r="F475" i="1" s="1"/>
  <c r="C476" i="1"/>
  <c r="D476" i="1" s="1"/>
  <c r="F476" i="1" s="1"/>
  <c r="C477" i="1"/>
  <c r="D477" i="1" s="1"/>
  <c r="F477" i="1" s="1"/>
  <c r="C478" i="1"/>
  <c r="D478" i="1" s="1"/>
  <c r="F478" i="1" s="1"/>
  <c r="C479" i="1"/>
  <c r="D479" i="1" s="1"/>
  <c r="F479" i="1" s="1"/>
  <c r="C480" i="1"/>
  <c r="D480" i="1" s="1"/>
  <c r="F480" i="1" s="1"/>
  <c r="C481" i="1"/>
  <c r="D481" i="1" s="1"/>
  <c r="F481" i="1" s="1"/>
  <c r="C482" i="1"/>
  <c r="D482" i="1" s="1"/>
  <c r="F482" i="1" s="1"/>
  <c r="C483" i="1"/>
  <c r="D483" i="1" s="1"/>
  <c r="F483" i="1" s="1"/>
  <c r="C484" i="1"/>
  <c r="D484" i="1" s="1"/>
  <c r="F484" i="1" s="1"/>
  <c r="C485" i="1"/>
  <c r="F485" i="1" s="1"/>
  <c r="C486" i="1"/>
  <c r="D486" i="1" s="1"/>
  <c r="F486" i="1" s="1"/>
  <c r="C487" i="1"/>
  <c r="D487" i="1" s="1"/>
  <c r="F487" i="1" s="1"/>
  <c r="C488" i="1"/>
  <c r="D488" i="1" s="1"/>
  <c r="F488" i="1" s="1"/>
  <c r="C489" i="1"/>
  <c r="D489" i="1" s="1"/>
  <c r="F489" i="1" s="1"/>
  <c r="C490" i="1"/>
  <c r="D490" i="1" s="1"/>
  <c r="F490" i="1" s="1"/>
  <c r="C491" i="1"/>
  <c r="D491" i="1" s="1"/>
  <c r="F491" i="1" s="1"/>
  <c r="C492" i="1"/>
  <c r="D492" i="1" s="1"/>
  <c r="F492" i="1" s="1"/>
  <c r="C493" i="1"/>
  <c r="D493" i="1" s="1"/>
  <c r="F493" i="1" s="1"/>
  <c r="C494" i="1"/>
  <c r="D494" i="1" s="1"/>
  <c r="F494" i="1" s="1"/>
  <c r="C495" i="1"/>
  <c r="D495" i="1" s="1"/>
  <c r="F495" i="1" s="1"/>
  <c r="C496" i="1"/>
  <c r="D496" i="1" s="1"/>
  <c r="F496" i="1" s="1"/>
  <c r="C497" i="1"/>
  <c r="D497" i="1" s="1"/>
  <c r="F497" i="1" s="1"/>
  <c r="C498" i="1"/>
  <c r="D498" i="1" s="1"/>
  <c r="F498" i="1" s="1"/>
  <c r="C499" i="1"/>
  <c r="D499" i="1" s="1"/>
  <c r="F499" i="1" s="1"/>
  <c r="C500" i="1"/>
  <c r="D500" i="1" s="1"/>
  <c r="F500" i="1" s="1"/>
  <c r="C501" i="1"/>
  <c r="D501" i="1" s="1"/>
  <c r="F501" i="1" s="1"/>
  <c r="C502" i="1"/>
  <c r="D502" i="1" s="1"/>
  <c r="F502" i="1" s="1"/>
  <c r="C503" i="1"/>
  <c r="D503" i="1" s="1"/>
  <c r="F503" i="1" s="1"/>
  <c r="C504" i="1"/>
  <c r="D504" i="1" s="1"/>
  <c r="F504" i="1" s="1"/>
  <c r="C505" i="1"/>
  <c r="D505" i="1" s="1"/>
  <c r="F505" i="1" s="1"/>
  <c r="C506" i="1"/>
  <c r="D506" i="1" s="1"/>
  <c r="F506" i="1" s="1"/>
  <c r="C507" i="1"/>
  <c r="D507" i="1" s="1"/>
  <c r="F507" i="1" s="1"/>
  <c r="C508" i="1"/>
  <c r="D508" i="1" s="1"/>
  <c r="F508" i="1" s="1"/>
  <c r="C509" i="1"/>
  <c r="D509" i="1" s="1"/>
  <c r="F509" i="1" s="1"/>
  <c r="C510" i="1"/>
  <c r="D510" i="1" s="1"/>
  <c r="F510" i="1" s="1"/>
  <c r="C511" i="1"/>
  <c r="D511" i="1" s="1"/>
  <c r="F511" i="1" s="1"/>
  <c r="C512" i="1"/>
  <c r="D512" i="1" s="1"/>
  <c r="F512" i="1" s="1"/>
  <c r="C513" i="1"/>
  <c r="D513" i="1" s="1"/>
  <c r="F513" i="1" s="1"/>
  <c r="C514" i="1"/>
  <c r="D514" i="1" s="1"/>
  <c r="F514" i="1" s="1"/>
  <c r="C515" i="1"/>
  <c r="D515" i="1" s="1"/>
  <c r="F515" i="1" s="1"/>
  <c r="C516" i="1"/>
  <c r="D516" i="1" s="1"/>
  <c r="F516" i="1" s="1"/>
  <c r="C517" i="1"/>
  <c r="D517" i="1" s="1"/>
  <c r="F517" i="1" s="1"/>
  <c r="C518" i="1"/>
  <c r="D518" i="1" s="1"/>
  <c r="F518" i="1" s="1"/>
  <c r="C519" i="1"/>
  <c r="D519" i="1" s="1"/>
  <c r="F519" i="1" s="1"/>
  <c r="C520" i="1"/>
  <c r="D520" i="1" s="1"/>
  <c r="F520" i="1" s="1"/>
  <c r="C521" i="1"/>
  <c r="D521" i="1" s="1"/>
  <c r="F521" i="1" s="1"/>
  <c r="C522" i="1"/>
  <c r="D522" i="1" s="1"/>
  <c r="F522" i="1" s="1"/>
  <c r="C523" i="1"/>
  <c r="D523" i="1" s="1"/>
  <c r="F523" i="1" s="1"/>
  <c r="C524" i="1"/>
  <c r="D524" i="1" s="1"/>
  <c r="F524" i="1" s="1"/>
  <c r="C2" i="1"/>
  <c r="D2" i="1" s="1"/>
  <c r="F525" i="1" l="1"/>
</calcChain>
</file>

<file path=xl/sharedStrings.xml><?xml version="1.0" encoding="utf-8"?>
<sst xmlns="http://schemas.openxmlformats.org/spreadsheetml/2006/main" count="1557" uniqueCount="912">
  <si>
    <t>FSA</t>
  </si>
  <si>
    <t>K0A</t>
  </si>
  <si>
    <t>K0B</t>
  </si>
  <si>
    <t>K0C</t>
  </si>
  <si>
    <t>K0E</t>
  </si>
  <si>
    <t>K0G</t>
  </si>
  <si>
    <t>K0H</t>
  </si>
  <si>
    <t>K0J</t>
  </si>
  <si>
    <t>K0K</t>
  </si>
  <si>
    <t>K0L</t>
  </si>
  <si>
    <t>K0M</t>
  </si>
  <si>
    <t>K1A</t>
  </si>
  <si>
    <t>K1B</t>
  </si>
  <si>
    <t>K1C</t>
  </si>
  <si>
    <t>K1E</t>
  </si>
  <si>
    <t>K1G</t>
  </si>
  <si>
    <t>K1H</t>
  </si>
  <si>
    <t>K1J</t>
  </si>
  <si>
    <t>K1K</t>
  </si>
  <si>
    <t>K1L</t>
  </si>
  <si>
    <t>K1M</t>
  </si>
  <si>
    <t>K1N</t>
  </si>
  <si>
    <t>K1P</t>
  </si>
  <si>
    <t>K1R</t>
  </si>
  <si>
    <t>K1S</t>
  </si>
  <si>
    <t>K1T</t>
  </si>
  <si>
    <t>K1V</t>
  </si>
  <si>
    <t>K1W</t>
  </si>
  <si>
    <t>K1X</t>
  </si>
  <si>
    <t>K1Y</t>
  </si>
  <si>
    <t>K1Z</t>
  </si>
  <si>
    <t>K2A</t>
  </si>
  <si>
    <t>K2B</t>
  </si>
  <si>
    <t>K2C</t>
  </si>
  <si>
    <t>K2E</t>
  </si>
  <si>
    <t>K2G</t>
  </si>
  <si>
    <t>K2H</t>
  </si>
  <si>
    <t>K2J</t>
  </si>
  <si>
    <t>K2K</t>
  </si>
  <si>
    <t>K2L</t>
  </si>
  <si>
    <t>K2M</t>
  </si>
  <si>
    <t>K2P</t>
  </si>
  <si>
    <t>K2R</t>
  </si>
  <si>
    <t>K2S</t>
  </si>
  <si>
    <t>K2T</t>
  </si>
  <si>
    <t>K2V</t>
  </si>
  <si>
    <t>K2W</t>
  </si>
  <si>
    <t>K4A</t>
  </si>
  <si>
    <t>K4B</t>
  </si>
  <si>
    <t>K4C</t>
  </si>
  <si>
    <t>K4K</t>
  </si>
  <si>
    <t>K4M</t>
  </si>
  <si>
    <t>K4P</t>
  </si>
  <si>
    <t>K4R</t>
  </si>
  <si>
    <t>K6A</t>
  </si>
  <si>
    <t>K6H</t>
  </si>
  <si>
    <t>K6J</t>
  </si>
  <si>
    <t>K6K</t>
  </si>
  <si>
    <t>K6T</t>
  </si>
  <si>
    <t>K6V</t>
  </si>
  <si>
    <t>K7A</t>
  </si>
  <si>
    <t>K7C</t>
  </si>
  <si>
    <t>K7G</t>
  </si>
  <si>
    <t>K7H</t>
  </si>
  <si>
    <t>K7K</t>
  </si>
  <si>
    <t>K7L</t>
  </si>
  <si>
    <t>K7M</t>
  </si>
  <si>
    <t>K7N</t>
  </si>
  <si>
    <t>K7P</t>
  </si>
  <si>
    <t>K7R</t>
  </si>
  <si>
    <t>K7S</t>
  </si>
  <si>
    <t>K7V</t>
  </si>
  <si>
    <t>K8A</t>
  </si>
  <si>
    <t>K8B</t>
  </si>
  <si>
    <t>K8H</t>
  </si>
  <si>
    <t>K8N</t>
  </si>
  <si>
    <t>K8P</t>
  </si>
  <si>
    <t>K8R</t>
  </si>
  <si>
    <t>K8V</t>
  </si>
  <si>
    <t>K9A</t>
  </si>
  <si>
    <t>K9H</t>
  </si>
  <si>
    <t>K9J</t>
  </si>
  <si>
    <t>K9K</t>
  </si>
  <si>
    <t>K9L</t>
  </si>
  <si>
    <t>K9V</t>
  </si>
  <si>
    <t>L0A</t>
  </si>
  <si>
    <t>L0B</t>
  </si>
  <si>
    <t>L0C</t>
  </si>
  <si>
    <t>L0E</t>
  </si>
  <si>
    <t>L0G</t>
  </si>
  <si>
    <t>L0H</t>
  </si>
  <si>
    <t>L0J</t>
  </si>
  <si>
    <t>L0K</t>
  </si>
  <si>
    <t>L0L</t>
  </si>
  <si>
    <t>L0M</t>
  </si>
  <si>
    <t>L0N</t>
  </si>
  <si>
    <t>L0P</t>
  </si>
  <si>
    <t>L0R</t>
  </si>
  <si>
    <t>L0S</t>
  </si>
  <si>
    <t>L1A</t>
  </si>
  <si>
    <t>L1B</t>
  </si>
  <si>
    <t>L1C</t>
  </si>
  <si>
    <t>L1E</t>
  </si>
  <si>
    <t>L1G</t>
  </si>
  <si>
    <t>L1H</t>
  </si>
  <si>
    <t>L1J</t>
  </si>
  <si>
    <t>L1K</t>
  </si>
  <si>
    <t>L1L</t>
  </si>
  <si>
    <t>L1M</t>
  </si>
  <si>
    <t>L1N</t>
  </si>
  <si>
    <t>L1P</t>
  </si>
  <si>
    <t>L1R</t>
  </si>
  <si>
    <t>L1S</t>
  </si>
  <si>
    <t>L1T</t>
  </si>
  <si>
    <t>L1V</t>
  </si>
  <si>
    <t>L1W</t>
  </si>
  <si>
    <t>L1X</t>
  </si>
  <si>
    <t>L1Y</t>
  </si>
  <si>
    <t>L1Z</t>
  </si>
  <si>
    <t>L2A</t>
  </si>
  <si>
    <t>L2E</t>
  </si>
  <si>
    <t>L2G</t>
  </si>
  <si>
    <t>L2H</t>
  </si>
  <si>
    <t>L2J</t>
  </si>
  <si>
    <t>L2M</t>
  </si>
  <si>
    <t>L2N</t>
  </si>
  <si>
    <t>L2P</t>
  </si>
  <si>
    <t>L2R</t>
  </si>
  <si>
    <t>L2S</t>
  </si>
  <si>
    <t>L2T</t>
  </si>
  <si>
    <t>L2V</t>
  </si>
  <si>
    <t>L2W</t>
  </si>
  <si>
    <t>L3B</t>
  </si>
  <si>
    <t>L3C</t>
  </si>
  <si>
    <t>L3K</t>
  </si>
  <si>
    <t>L3M</t>
  </si>
  <si>
    <t>L3P</t>
  </si>
  <si>
    <t>L3R</t>
  </si>
  <si>
    <t>L3S</t>
  </si>
  <si>
    <t>L3T</t>
  </si>
  <si>
    <t>L3V</t>
  </si>
  <si>
    <t>L3X</t>
  </si>
  <si>
    <t>L3Y</t>
  </si>
  <si>
    <t>L3Z</t>
  </si>
  <si>
    <t>L4A</t>
  </si>
  <si>
    <t>L4B</t>
  </si>
  <si>
    <t>L4C</t>
  </si>
  <si>
    <t>L4E</t>
  </si>
  <si>
    <t>L4G</t>
  </si>
  <si>
    <t>L4H</t>
  </si>
  <si>
    <t>L4J</t>
  </si>
  <si>
    <t>L4K</t>
  </si>
  <si>
    <t>L4L</t>
  </si>
  <si>
    <t>L4M</t>
  </si>
  <si>
    <t>L4N</t>
  </si>
  <si>
    <t>L4P</t>
  </si>
  <si>
    <t>L4R</t>
  </si>
  <si>
    <t>L4S</t>
  </si>
  <si>
    <t>L4T</t>
  </si>
  <si>
    <t>L4V</t>
  </si>
  <si>
    <t>L4W</t>
  </si>
  <si>
    <t>L4X</t>
  </si>
  <si>
    <t>L4Y</t>
  </si>
  <si>
    <t>L4Z</t>
  </si>
  <si>
    <t>L5A</t>
  </si>
  <si>
    <t>L5B</t>
  </si>
  <si>
    <t>L5C</t>
  </si>
  <si>
    <t>L5E</t>
  </si>
  <si>
    <t>L5G</t>
  </si>
  <si>
    <t>L5H</t>
  </si>
  <si>
    <t>L5J</t>
  </si>
  <si>
    <t>L5K</t>
  </si>
  <si>
    <t>L5L</t>
  </si>
  <si>
    <t>L5M</t>
  </si>
  <si>
    <t>L5N</t>
  </si>
  <si>
    <t>L5R</t>
  </si>
  <si>
    <t>L5S</t>
  </si>
  <si>
    <t>L5T</t>
  </si>
  <si>
    <t>L5V</t>
  </si>
  <si>
    <t>L5W</t>
  </si>
  <si>
    <t>L6A</t>
  </si>
  <si>
    <t>L6B</t>
  </si>
  <si>
    <t>L6C</t>
  </si>
  <si>
    <t>L6E</t>
  </si>
  <si>
    <t>L6G</t>
  </si>
  <si>
    <t>L6H</t>
  </si>
  <si>
    <t>L6J</t>
  </si>
  <si>
    <t>L6K</t>
  </si>
  <si>
    <t>L6L</t>
  </si>
  <si>
    <t>L6M</t>
  </si>
  <si>
    <t>L6P</t>
  </si>
  <si>
    <t>L6R</t>
  </si>
  <si>
    <t>L6S</t>
  </si>
  <si>
    <t>L6T</t>
  </si>
  <si>
    <t>L6V</t>
  </si>
  <si>
    <t>L6W</t>
  </si>
  <si>
    <t>L6X</t>
  </si>
  <si>
    <t>L6Y</t>
  </si>
  <si>
    <t>L6Z</t>
  </si>
  <si>
    <t>L7A</t>
  </si>
  <si>
    <t>L7B</t>
  </si>
  <si>
    <t>L7C</t>
  </si>
  <si>
    <t>L7E</t>
  </si>
  <si>
    <t>L7G</t>
  </si>
  <si>
    <t>L7J</t>
  </si>
  <si>
    <t>L7K</t>
  </si>
  <si>
    <t>L7L</t>
  </si>
  <si>
    <t>L7M</t>
  </si>
  <si>
    <t>L7N</t>
  </si>
  <si>
    <t>L7P</t>
  </si>
  <si>
    <t>L7R</t>
  </si>
  <si>
    <t>L7S</t>
  </si>
  <si>
    <t>L7T</t>
  </si>
  <si>
    <t>L8E</t>
  </si>
  <si>
    <t>L8G</t>
  </si>
  <si>
    <t>L8H</t>
  </si>
  <si>
    <t>L8J</t>
  </si>
  <si>
    <t>L8K</t>
  </si>
  <si>
    <t>L8L</t>
  </si>
  <si>
    <t>L8M</t>
  </si>
  <si>
    <t>L8N</t>
  </si>
  <si>
    <t>L8P</t>
  </si>
  <si>
    <t>L8R</t>
  </si>
  <si>
    <t>L8S</t>
  </si>
  <si>
    <t>L8T</t>
  </si>
  <si>
    <t>L8V</t>
  </si>
  <si>
    <t>L8W</t>
  </si>
  <si>
    <t>L9A</t>
  </si>
  <si>
    <t>L9B</t>
  </si>
  <si>
    <t>L9C</t>
  </si>
  <si>
    <t>L9E</t>
  </si>
  <si>
    <t>L9G</t>
  </si>
  <si>
    <t>L9H</t>
  </si>
  <si>
    <t>L9J</t>
  </si>
  <si>
    <t>L9K</t>
  </si>
  <si>
    <t>L9L</t>
  </si>
  <si>
    <t>L9M</t>
  </si>
  <si>
    <t>L9N</t>
  </si>
  <si>
    <t>L9P</t>
  </si>
  <si>
    <t>L9R</t>
  </si>
  <si>
    <t>L9S</t>
  </si>
  <si>
    <t>L9T</t>
  </si>
  <si>
    <t>L9V</t>
  </si>
  <si>
    <t>L9W</t>
  </si>
  <si>
    <t>L9Y</t>
  </si>
  <si>
    <t>L9Z</t>
  </si>
  <si>
    <t>M1B</t>
  </si>
  <si>
    <t>M1C</t>
  </si>
  <si>
    <t>M1E</t>
  </si>
  <si>
    <t>M1G</t>
  </si>
  <si>
    <t>M1H</t>
  </si>
  <si>
    <t>M1J</t>
  </si>
  <si>
    <t>M1K</t>
  </si>
  <si>
    <t>M1L</t>
  </si>
  <si>
    <t>M1M</t>
  </si>
  <si>
    <t>M1N</t>
  </si>
  <si>
    <t>M1P</t>
  </si>
  <si>
    <t>M1R</t>
  </si>
  <si>
    <t>M1S</t>
  </si>
  <si>
    <t>M1T</t>
  </si>
  <si>
    <t>M1V</t>
  </si>
  <si>
    <t>M1W</t>
  </si>
  <si>
    <t>M1X</t>
  </si>
  <si>
    <t>M2H</t>
  </si>
  <si>
    <t>M2J</t>
  </si>
  <si>
    <t>M2K</t>
  </si>
  <si>
    <t>M2L</t>
  </si>
  <si>
    <t>M2M</t>
  </si>
  <si>
    <t>M2N</t>
  </si>
  <si>
    <t>M2P</t>
  </si>
  <si>
    <t>M2R</t>
  </si>
  <si>
    <t>M3A</t>
  </si>
  <si>
    <t>M3B</t>
  </si>
  <si>
    <t>M3C</t>
  </si>
  <si>
    <t>M3H</t>
  </si>
  <si>
    <t>M3J</t>
  </si>
  <si>
    <t>M3K</t>
  </si>
  <si>
    <t>M3L</t>
  </si>
  <si>
    <t>M3M</t>
  </si>
  <si>
    <t>M3N</t>
  </si>
  <si>
    <t>M4A</t>
  </si>
  <si>
    <t>M4B</t>
  </si>
  <si>
    <t>M4C</t>
  </si>
  <si>
    <t>M4E</t>
  </si>
  <si>
    <t>M4G</t>
  </si>
  <si>
    <t>M4H</t>
  </si>
  <si>
    <t>M4J</t>
  </si>
  <si>
    <t>M4K</t>
  </si>
  <si>
    <t>M4L</t>
  </si>
  <si>
    <t>M4M</t>
  </si>
  <si>
    <t>M4N</t>
  </si>
  <si>
    <t>M4P</t>
  </si>
  <si>
    <t>M4R</t>
  </si>
  <si>
    <t>M4S</t>
  </si>
  <si>
    <t>M4T</t>
  </si>
  <si>
    <t>M4V</t>
  </si>
  <si>
    <t>M4W</t>
  </si>
  <si>
    <t>M4X</t>
  </si>
  <si>
    <t>M4Y</t>
  </si>
  <si>
    <t>M5A</t>
  </si>
  <si>
    <t>M5B</t>
  </si>
  <si>
    <t>M5C</t>
  </si>
  <si>
    <t>M5E</t>
  </si>
  <si>
    <t>M5G</t>
  </si>
  <si>
    <t>M5H</t>
  </si>
  <si>
    <t>M5J</t>
  </si>
  <si>
    <t>M5K</t>
  </si>
  <si>
    <t>M5L</t>
  </si>
  <si>
    <t>M5M</t>
  </si>
  <si>
    <t>M5N</t>
  </si>
  <si>
    <t>M5P</t>
  </si>
  <si>
    <t>M5R</t>
  </si>
  <si>
    <t>M5S</t>
  </si>
  <si>
    <t>M5T</t>
  </si>
  <si>
    <t>M5V</t>
  </si>
  <si>
    <t>M5W</t>
  </si>
  <si>
    <t>M5X</t>
  </si>
  <si>
    <t>M6A</t>
  </si>
  <si>
    <t>M6B</t>
  </si>
  <si>
    <t>M6C</t>
  </si>
  <si>
    <t>M6E</t>
  </si>
  <si>
    <t>M6G</t>
  </si>
  <si>
    <t>M6H</t>
  </si>
  <si>
    <t>M6J</t>
  </si>
  <si>
    <t>M6K</t>
  </si>
  <si>
    <t>M6L</t>
  </si>
  <si>
    <t>M6M</t>
  </si>
  <si>
    <t>M6N</t>
  </si>
  <si>
    <t>M6P</t>
  </si>
  <si>
    <t>M6R</t>
  </si>
  <si>
    <t>M6S</t>
  </si>
  <si>
    <t>M7A</t>
  </si>
  <si>
    <t>M7Y</t>
  </si>
  <si>
    <t>M8V</t>
  </si>
  <si>
    <t>M8W</t>
  </si>
  <si>
    <t>M8X</t>
  </si>
  <si>
    <t>M8Y</t>
  </si>
  <si>
    <t>M8Z</t>
  </si>
  <si>
    <t>M9A</t>
  </si>
  <si>
    <t>M9B</t>
  </si>
  <si>
    <t>M9C</t>
  </si>
  <si>
    <t>M9L</t>
  </si>
  <si>
    <t>M9M</t>
  </si>
  <si>
    <t>M9N</t>
  </si>
  <si>
    <t>M9P</t>
  </si>
  <si>
    <t>M9R</t>
  </si>
  <si>
    <t>M9V</t>
  </si>
  <si>
    <t>M9W</t>
  </si>
  <si>
    <t>N0A</t>
  </si>
  <si>
    <t>N0B</t>
  </si>
  <si>
    <t>N0C</t>
  </si>
  <si>
    <t>N0E</t>
  </si>
  <si>
    <t>N0G</t>
  </si>
  <si>
    <t>N0H</t>
  </si>
  <si>
    <t>N0J</t>
  </si>
  <si>
    <t>N0K</t>
  </si>
  <si>
    <t>N0L</t>
  </si>
  <si>
    <t>N0M</t>
  </si>
  <si>
    <t>N0N</t>
  </si>
  <si>
    <t>N0P</t>
  </si>
  <si>
    <t>N0R</t>
  </si>
  <si>
    <t>N1A</t>
  </si>
  <si>
    <t>N1C</t>
  </si>
  <si>
    <t>N1E</t>
  </si>
  <si>
    <t>N1G</t>
  </si>
  <si>
    <t>N1H</t>
  </si>
  <si>
    <t>N1K</t>
  </si>
  <si>
    <t>N1L</t>
  </si>
  <si>
    <t>N1M</t>
  </si>
  <si>
    <t>N1P</t>
  </si>
  <si>
    <t>N1R</t>
  </si>
  <si>
    <t>N1S</t>
  </si>
  <si>
    <t>N1T</t>
  </si>
  <si>
    <t>N2A</t>
  </si>
  <si>
    <t>N2B</t>
  </si>
  <si>
    <t>N2C</t>
  </si>
  <si>
    <t>N2E</t>
  </si>
  <si>
    <t>N2G</t>
  </si>
  <si>
    <t>N2H</t>
  </si>
  <si>
    <t>N2J</t>
  </si>
  <si>
    <t>N2K</t>
  </si>
  <si>
    <t>N2L</t>
  </si>
  <si>
    <t>N2M</t>
  </si>
  <si>
    <t>N2N</t>
  </si>
  <si>
    <t>N2P</t>
  </si>
  <si>
    <t>N2R</t>
  </si>
  <si>
    <t>N2T</t>
  </si>
  <si>
    <t>N2V</t>
  </si>
  <si>
    <t>N2Z</t>
  </si>
  <si>
    <t>N3A</t>
  </si>
  <si>
    <t>N3B</t>
  </si>
  <si>
    <t>N3C</t>
  </si>
  <si>
    <t>N3E</t>
  </si>
  <si>
    <t>N3H</t>
  </si>
  <si>
    <t>N3L</t>
  </si>
  <si>
    <t>N3P</t>
  </si>
  <si>
    <t>N3R</t>
  </si>
  <si>
    <t>N3S</t>
  </si>
  <si>
    <t>N3T</t>
  </si>
  <si>
    <t>N3V</t>
  </si>
  <si>
    <t>N3W</t>
  </si>
  <si>
    <t>N3Y</t>
  </si>
  <si>
    <t>N4B</t>
  </si>
  <si>
    <t>N4G</t>
  </si>
  <si>
    <t>N4K</t>
  </si>
  <si>
    <t>N4L</t>
  </si>
  <si>
    <t>N4N</t>
  </si>
  <si>
    <t>N4S</t>
  </si>
  <si>
    <t>N4T</t>
  </si>
  <si>
    <t>N4V</t>
  </si>
  <si>
    <t>N4W</t>
  </si>
  <si>
    <t>N4X</t>
  </si>
  <si>
    <t>N4Z</t>
  </si>
  <si>
    <t>N5A</t>
  </si>
  <si>
    <t>N5C</t>
  </si>
  <si>
    <t>N5H</t>
  </si>
  <si>
    <t>N5L</t>
  </si>
  <si>
    <t>N5P</t>
  </si>
  <si>
    <t>N5R</t>
  </si>
  <si>
    <t>N5V</t>
  </si>
  <si>
    <t>N5W</t>
  </si>
  <si>
    <t>N5X</t>
  </si>
  <si>
    <t>N5Y</t>
  </si>
  <si>
    <t>N5Z</t>
  </si>
  <si>
    <t>N6A</t>
  </si>
  <si>
    <t>N6B</t>
  </si>
  <si>
    <t>N6C</t>
  </si>
  <si>
    <t>N6E</t>
  </si>
  <si>
    <t>N6G</t>
  </si>
  <si>
    <t>N6H</t>
  </si>
  <si>
    <t>N6J</t>
  </si>
  <si>
    <t>N6K</t>
  </si>
  <si>
    <t>N6L</t>
  </si>
  <si>
    <t>N6M</t>
  </si>
  <si>
    <t>N6N</t>
  </si>
  <si>
    <t>N6P</t>
  </si>
  <si>
    <t>N7A</t>
  </si>
  <si>
    <t>N7G</t>
  </si>
  <si>
    <t>N7L</t>
  </si>
  <si>
    <t>N7M</t>
  </si>
  <si>
    <t>N7S</t>
  </si>
  <si>
    <t>N7T</t>
  </si>
  <si>
    <t>N7V</t>
  </si>
  <si>
    <t>N7W</t>
  </si>
  <si>
    <t>N7X</t>
  </si>
  <si>
    <t>N8A</t>
  </si>
  <si>
    <t>N8H</t>
  </si>
  <si>
    <t>N8M</t>
  </si>
  <si>
    <t>N8N</t>
  </si>
  <si>
    <t>N8P</t>
  </si>
  <si>
    <t>N8R</t>
  </si>
  <si>
    <t>N8S</t>
  </si>
  <si>
    <t>N8T</t>
  </si>
  <si>
    <t>N8W</t>
  </si>
  <si>
    <t>N8X</t>
  </si>
  <si>
    <t>N8Y</t>
  </si>
  <si>
    <t>N9A</t>
  </si>
  <si>
    <t>N9B</t>
  </si>
  <si>
    <t>N9C</t>
  </si>
  <si>
    <t>N9E</t>
  </si>
  <si>
    <t>N9G</t>
  </si>
  <si>
    <t>N9H</t>
  </si>
  <si>
    <t>N9J</t>
  </si>
  <si>
    <t>N9K</t>
  </si>
  <si>
    <t>N9V</t>
  </si>
  <si>
    <t>N9Y</t>
  </si>
  <si>
    <t>P0A</t>
  </si>
  <si>
    <t>P0B</t>
  </si>
  <si>
    <t>P0C</t>
  </si>
  <si>
    <t>P0E</t>
  </si>
  <si>
    <t>P0G</t>
  </si>
  <si>
    <t>P0H</t>
  </si>
  <si>
    <t>P0J</t>
  </si>
  <si>
    <t>P0K</t>
  </si>
  <si>
    <t>P0L</t>
  </si>
  <si>
    <t>P0M</t>
  </si>
  <si>
    <t>P0N</t>
  </si>
  <si>
    <t>P0P</t>
  </si>
  <si>
    <t>P0R</t>
  </si>
  <si>
    <t>P0S</t>
  </si>
  <si>
    <t>P0T</t>
  </si>
  <si>
    <t>P0V</t>
  </si>
  <si>
    <t>P0W</t>
  </si>
  <si>
    <t>P0X</t>
  </si>
  <si>
    <t>P0Y</t>
  </si>
  <si>
    <t>P1A</t>
  </si>
  <si>
    <t>P1B</t>
  </si>
  <si>
    <t>P1C</t>
  </si>
  <si>
    <t>P1H</t>
  </si>
  <si>
    <t>P1L</t>
  </si>
  <si>
    <t>P1P</t>
  </si>
  <si>
    <t>P2A</t>
  </si>
  <si>
    <t>P2B</t>
  </si>
  <si>
    <t>P2N</t>
  </si>
  <si>
    <t>P3A</t>
  </si>
  <si>
    <t>P3B</t>
  </si>
  <si>
    <t>P3C</t>
  </si>
  <si>
    <t>P3E</t>
  </si>
  <si>
    <t>P3G</t>
  </si>
  <si>
    <t>P3L</t>
  </si>
  <si>
    <t>P3N</t>
  </si>
  <si>
    <t>P3P</t>
  </si>
  <si>
    <t>P3Y</t>
  </si>
  <si>
    <t>P4N</t>
  </si>
  <si>
    <t>P4P</t>
  </si>
  <si>
    <t>P4R</t>
  </si>
  <si>
    <t>P5A</t>
  </si>
  <si>
    <t>P5E</t>
  </si>
  <si>
    <t>P5N</t>
  </si>
  <si>
    <t>P6A</t>
  </si>
  <si>
    <t>P6B</t>
  </si>
  <si>
    <t>P6C</t>
  </si>
  <si>
    <t>P7A</t>
  </si>
  <si>
    <t>P7B</t>
  </si>
  <si>
    <t>P7C</t>
  </si>
  <si>
    <t>P7E</t>
  </si>
  <si>
    <t>P7G</t>
  </si>
  <si>
    <t>P7J</t>
  </si>
  <si>
    <t>P7K</t>
  </si>
  <si>
    <t>P7L</t>
  </si>
  <si>
    <t>P8N</t>
  </si>
  <si>
    <t>P8T</t>
  </si>
  <si>
    <t>P9A</t>
  </si>
  <si>
    <t>P9N</t>
  </si>
  <si>
    <t>Population</t>
  </si>
  <si>
    <t>New Dose 1</t>
  </si>
  <si>
    <t>Old Dose 1</t>
  </si>
  <si>
    <t>Difference</t>
  </si>
  <si>
    <t>New dose 2</t>
  </si>
  <si>
    <t>Old dose 2</t>
  </si>
  <si>
    <t>Difference2</t>
  </si>
  <si>
    <t>Old Dose 3</t>
  </si>
  <si>
    <t>New Dose 3</t>
  </si>
  <si>
    <t>Old Dose 4</t>
  </si>
  <si>
    <t>Difference4</t>
  </si>
  <si>
    <t>fsa</t>
  </si>
  <si>
    <t>BHP</t>
  </si>
  <si>
    <t>HighPriorityCommunity</t>
  </si>
  <si>
    <t>dose1</t>
  </si>
  <si>
    <t>dose2</t>
  </si>
  <si>
    <t>dose3</t>
  </si>
  <si>
    <t>dose4</t>
  </si>
  <si>
    <t>K0N</t>
  </si>
  <si>
    <t>K0P</t>
  </si>
  <si>
    <t>K0R</t>
  </si>
  <si>
    <t>K0S</t>
  </si>
  <si>
    <t>K0T</t>
  </si>
  <si>
    <t>K0V</t>
  </si>
  <si>
    <t>K0W</t>
  </si>
  <si>
    <t>K0X</t>
  </si>
  <si>
    <t>K0Z</t>
  </si>
  <si>
    <t>K2N</t>
  </si>
  <si>
    <t>K2X</t>
  </si>
  <si>
    <t>K2Y</t>
  </si>
  <si>
    <t>K2Z</t>
  </si>
  <si>
    <t>K3A</t>
  </si>
  <si>
    <t>K3C</t>
  </si>
  <si>
    <t>K3E</t>
  </si>
  <si>
    <t>K3G</t>
  </si>
  <si>
    <t>K3J</t>
  </si>
  <si>
    <t>K3L</t>
  </si>
  <si>
    <t>K3P</t>
  </si>
  <si>
    <t>K3X</t>
  </si>
  <si>
    <t>K3Z</t>
  </si>
  <si>
    <t>K4E</t>
  </si>
  <si>
    <t>K4G</t>
  </si>
  <si>
    <t>K4H</t>
  </si>
  <si>
    <t>K4L</t>
  </si>
  <si>
    <t>K4N</t>
  </si>
  <si>
    <t>K4T</t>
  </si>
  <si>
    <t>K4W</t>
  </si>
  <si>
    <t>K4X</t>
  </si>
  <si>
    <t>K4Z</t>
  </si>
  <si>
    <t>K5A</t>
  </si>
  <si>
    <t>K5B</t>
  </si>
  <si>
    <t>K5C</t>
  </si>
  <si>
    <t>K5G</t>
  </si>
  <si>
    <t>K5H</t>
  </si>
  <si>
    <t>K5K</t>
  </si>
  <si>
    <t>K5L</t>
  </si>
  <si>
    <t>K5N</t>
  </si>
  <si>
    <t>K5P</t>
  </si>
  <si>
    <t>K5R</t>
  </si>
  <si>
    <t>K5S</t>
  </si>
  <si>
    <t>K5V</t>
  </si>
  <si>
    <t>K5Y</t>
  </si>
  <si>
    <t>K6B</t>
  </si>
  <si>
    <t>K6C</t>
  </si>
  <si>
    <t>K6E</t>
  </si>
  <si>
    <t>K6G</t>
  </si>
  <si>
    <t>K6L</t>
  </si>
  <si>
    <t>K6M</t>
  </si>
  <si>
    <t>K6N</t>
  </si>
  <si>
    <t>K6P</t>
  </si>
  <si>
    <t>K6R</t>
  </si>
  <si>
    <t>K6S</t>
  </si>
  <si>
    <t>K6W</t>
  </si>
  <si>
    <t>K7B</t>
  </si>
  <si>
    <t>K7E</t>
  </si>
  <si>
    <t>K7J</t>
  </si>
  <si>
    <t>K7T</t>
  </si>
  <si>
    <t>K7Z</t>
  </si>
  <si>
    <t>K8C</t>
  </si>
  <si>
    <t>K8E</t>
  </si>
  <si>
    <t>K8G</t>
  </si>
  <si>
    <t>K8J</t>
  </si>
  <si>
    <t>K8K</t>
  </si>
  <si>
    <t>K8L</t>
  </si>
  <si>
    <t>K8M</t>
  </si>
  <si>
    <t>K8S</t>
  </si>
  <si>
    <t>K8T</t>
  </si>
  <si>
    <t>K8W</t>
  </si>
  <si>
    <t>K8X</t>
  </si>
  <si>
    <t>K8Y</t>
  </si>
  <si>
    <t>K8Z</t>
  </si>
  <si>
    <t>K9B</t>
  </si>
  <si>
    <t>K9C</t>
  </si>
  <si>
    <t>K9E</t>
  </si>
  <si>
    <t>K9G</t>
  </si>
  <si>
    <t>K9M</t>
  </si>
  <si>
    <t>K9N</t>
  </si>
  <si>
    <t>K9P</t>
  </si>
  <si>
    <t>K9R</t>
  </si>
  <si>
    <t>K9S</t>
  </si>
  <si>
    <t>K9T</t>
  </si>
  <si>
    <t>K9W</t>
  </si>
  <si>
    <t>K9Z</t>
  </si>
  <si>
    <t>L0T</t>
  </si>
  <si>
    <t>L0V</t>
  </si>
  <si>
    <t>L0W</t>
  </si>
  <si>
    <t>L0X</t>
  </si>
  <si>
    <t>L0Y</t>
  </si>
  <si>
    <t>L0Z</t>
  </si>
  <si>
    <t>L2B</t>
  </si>
  <si>
    <t>L2C</t>
  </si>
  <si>
    <t>L2K</t>
  </si>
  <si>
    <t>L2L</t>
  </si>
  <si>
    <t>L2X</t>
  </si>
  <si>
    <t>L2Y</t>
  </si>
  <si>
    <t>L2Z</t>
  </si>
  <si>
    <t>L3A</t>
  </si>
  <si>
    <t>L3E</t>
  </si>
  <si>
    <t>L3G</t>
  </si>
  <si>
    <t>L3H</t>
  </si>
  <si>
    <t>L3J</t>
  </si>
  <si>
    <t>L3L</t>
  </si>
  <si>
    <t>L3N</t>
  </si>
  <si>
    <t>L3W</t>
  </si>
  <si>
    <t>L5P</t>
  </si>
  <si>
    <t>L5X</t>
  </si>
  <si>
    <t>L5Y</t>
  </si>
  <si>
    <t>L5Z</t>
  </si>
  <si>
    <t>L6N</t>
  </si>
  <si>
    <t>L7H</t>
  </si>
  <si>
    <t>L7V</t>
  </si>
  <si>
    <t>L7W</t>
  </si>
  <si>
    <t>L7X</t>
  </si>
  <si>
    <t>L7Y</t>
  </si>
  <si>
    <t>L7Z</t>
  </si>
  <si>
    <t>L8A</t>
  </si>
  <si>
    <t>L8B</t>
  </si>
  <si>
    <t>L8C</t>
  </si>
  <si>
    <t>L8X</t>
  </si>
  <si>
    <t>L8Y</t>
  </si>
  <si>
    <t>L8Z</t>
  </si>
  <si>
    <t>L9X</t>
  </si>
  <si>
    <t>M0A</t>
  </si>
  <si>
    <t>M0B</t>
  </si>
  <si>
    <t>M0C</t>
  </si>
  <si>
    <t>M0E</t>
  </si>
  <si>
    <t>M0G</t>
  </si>
  <si>
    <t>M0H</t>
  </si>
  <si>
    <t>M0J</t>
  </si>
  <si>
    <t>M0L</t>
  </si>
  <si>
    <t>M0M</t>
  </si>
  <si>
    <t>M0N</t>
  </si>
  <si>
    <t>M0P</t>
  </si>
  <si>
    <t>M0R</t>
  </si>
  <si>
    <t>M0X</t>
  </si>
  <si>
    <t>M1A</t>
  </si>
  <si>
    <t>M1Y</t>
  </si>
  <si>
    <t>M1Z</t>
  </si>
  <si>
    <t>M2A</t>
  </si>
  <si>
    <t>M2B</t>
  </si>
  <si>
    <t>M2C</t>
  </si>
  <si>
    <t>M2E</t>
  </si>
  <si>
    <t>M2G</t>
  </si>
  <si>
    <t>M2S</t>
  </si>
  <si>
    <t>M2T</t>
  </si>
  <si>
    <t>M2V</t>
  </si>
  <si>
    <t>M2W</t>
  </si>
  <si>
    <t>M2X</t>
  </si>
  <si>
    <t>M2Y</t>
  </si>
  <si>
    <t>M2Z</t>
  </si>
  <si>
    <t>M3E</t>
  </si>
  <si>
    <t>M3G</t>
  </si>
  <si>
    <t>M3P</t>
  </si>
  <si>
    <t>M3R</t>
  </si>
  <si>
    <t>M3S</t>
  </si>
  <si>
    <t>M3T</t>
  </si>
  <si>
    <t>M3V</t>
  </si>
  <si>
    <t>M3W</t>
  </si>
  <si>
    <t>M3X</t>
  </si>
  <si>
    <t>M3Y</t>
  </si>
  <si>
    <t>M3Z</t>
  </si>
  <si>
    <t>M4Z</t>
  </si>
  <si>
    <t>M5Y</t>
  </si>
  <si>
    <t>M5Z</t>
  </si>
  <si>
    <t>M6T</t>
  </si>
  <si>
    <t>M6V</t>
  </si>
  <si>
    <t>M6W</t>
  </si>
  <si>
    <t>M6X</t>
  </si>
  <si>
    <t>M6Y</t>
  </si>
  <si>
    <t>M6Z</t>
  </si>
  <si>
    <t>M7C</t>
  </si>
  <si>
    <t>M7E</t>
  </si>
  <si>
    <t>M7G</t>
  </si>
  <si>
    <t>M7H</t>
  </si>
  <si>
    <t>M7L</t>
  </si>
  <si>
    <t>M7M</t>
  </si>
  <si>
    <t>M7N</t>
  </si>
  <si>
    <t>M7P</t>
  </si>
  <si>
    <t>M7S</t>
  </si>
  <si>
    <t>M7T</t>
  </si>
  <si>
    <t>M7V</t>
  </si>
  <si>
    <t>M7W</t>
  </si>
  <si>
    <t>M7Z</t>
  </si>
  <si>
    <t>M8A</t>
  </si>
  <si>
    <t>M8B</t>
  </si>
  <si>
    <t>M8C</t>
  </si>
  <si>
    <t>M8E</t>
  </si>
  <si>
    <t>M8G</t>
  </si>
  <si>
    <t>M8H</t>
  </si>
  <si>
    <t>M8J</t>
  </si>
  <si>
    <t>M8K</t>
  </si>
  <si>
    <t>M8L</t>
  </si>
  <si>
    <t>M8M</t>
  </si>
  <si>
    <t>M8N</t>
  </si>
  <si>
    <t>M8P</t>
  </si>
  <si>
    <t>M8R</t>
  </si>
  <si>
    <t>M8S</t>
  </si>
  <si>
    <t>M8T</t>
  </si>
  <si>
    <t>M9E</t>
  </si>
  <si>
    <t>M9G</t>
  </si>
  <si>
    <t>M9H</t>
  </si>
  <si>
    <t>M9J</t>
  </si>
  <si>
    <t>M9K</t>
  </si>
  <si>
    <t>M9S</t>
  </si>
  <si>
    <t>M9T</t>
  </si>
  <si>
    <t>M9X</t>
  </si>
  <si>
    <t>M9Y</t>
  </si>
  <si>
    <t>M9Z</t>
  </si>
  <si>
    <t>N0S</t>
  </si>
  <si>
    <t>N0T</t>
  </si>
  <si>
    <t>N0V</t>
  </si>
  <si>
    <t>N0W</t>
  </si>
  <si>
    <t>N0X</t>
  </si>
  <si>
    <t>N0Y</t>
  </si>
  <si>
    <t>N0Z</t>
  </si>
  <si>
    <t>N1B</t>
  </si>
  <si>
    <t>N1J</t>
  </si>
  <si>
    <t>N1N</t>
  </si>
  <si>
    <t>N1V</t>
  </si>
  <si>
    <t>N1W</t>
  </si>
  <si>
    <t>N1X</t>
  </si>
  <si>
    <t>N1Y</t>
  </si>
  <si>
    <t>N1Z</t>
  </si>
  <si>
    <t>N2S</t>
  </si>
  <si>
    <t>N2W</t>
  </si>
  <si>
    <t>N2X</t>
  </si>
  <si>
    <t>N2Y</t>
  </si>
  <si>
    <t>N3G</t>
  </si>
  <si>
    <t>N3J</t>
  </si>
  <si>
    <t>N3K</t>
  </si>
  <si>
    <t>N3M</t>
  </si>
  <si>
    <t>N3N</t>
  </si>
  <si>
    <t>N3X</t>
  </si>
  <si>
    <t>N3Z</t>
  </si>
  <si>
    <t>N4A</t>
  </si>
  <si>
    <t>N4C</t>
  </si>
  <si>
    <t>N4E</t>
  </si>
  <si>
    <t>N4H</t>
  </si>
  <si>
    <t>N4J</t>
  </si>
  <si>
    <t>N4M</t>
  </si>
  <si>
    <t>N4P</t>
  </si>
  <si>
    <t>N4R</t>
  </si>
  <si>
    <t>N4Y</t>
  </si>
  <si>
    <t>N5B</t>
  </si>
  <si>
    <t>N5E</t>
  </si>
  <si>
    <t>N5G</t>
  </si>
  <si>
    <t>N5J</t>
  </si>
  <si>
    <t>N5K</t>
  </si>
  <si>
    <t>N5M</t>
  </si>
  <si>
    <t>N5N</t>
  </si>
  <si>
    <t>N5S</t>
  </si>
  <si>
    <t>N5T</t>
  </si>
  <si>
    <t>N6R</t>
  </si>
  <si>
    <t>N6S</t>
  </si>
  <si>
    <t>N6T</t>
  </si>
  <si>
    <t>N6V</t>
  </si>
  <si>
    <t>N6W</t>
  </si>
  <si>
    <t>N6X</t>
  </si>
  <si>
    <t>N6Y</t>
  </si>
  <si>
    <t>N6Z</t>
  </si>
  <si>
    <t>N7B</t>
  </si>
  <si>
    <t>N7C</t>
  </si>
  <si>
    <t>N7E</t>
  </si>
  <si>
    <t>N7H</t>
  </si>
  <si>
    <t>N7J</t>
  </si>
  <si>
    <t>N7K</t>
  </si>
  <si>
    <t>N7N</t>
  </si>
  <si>
    <t>N7P</t>
  </si>
  <si>
    <t>N7R</t>
  </si>
  <si>
    <t>N7Y</t>
  </si>
  <si>
    <t>N7Z</t>
  </si>
  <si>
    <t>N8B</t>
  </si>
  <si>
    <t>N8C</t>
  </si>
  <si>
    <t>N8E</t>
  </si>
  <si>
    <t>N8G</t>
  </si>
  <si>
    <t>N8J</t>
  </si>
  <si>
    <t>N8K</t>
  </si>
  <si>
    <t>N8V</t>
  </si>
  <si>
    <t>N9L</t>
  </si>
  <si>
    <t>N9M</t>
  </si>
  <si>
    <t>N9N</t>
  </si>
  <si>
    <t>N9P</t>
  </si>
  <si>
    <t>N9R</t>
  </si>
  <si>
    <t>N9S</t>
  </si>
  <si>
    <t>N9T</t>
  </si>
  <si>
    <t>N9W</t>
  </si>
  <si>
    <t>N9X</t>
  </si>
  <si>
    <t>N9Z</t>
  </si>
  <si>
    <t>P0Z</t>
  </si>
  <si>
    <t>P1E</t>
  </si>
  <si>
    <t>P1G</t>
  </si>
  <si>
    <t>P1J</t>
  </si>
  <si>
    <t>P1K</t>
  </si>
  <si>
    <t>P1N</t>
  </si>
  <si>
    <t>P1R</t>
  </si>
  <si>
    <t>P1S</t>
  </si>
  <si>
    <t>P1V</t>
  </si>
  <si>
    <t>P1X</t>
  </si>
  <si>
    <t>P2C</t>
  </si>
  <si>
    <t>P2E</t>
  </si>
  <si>
    <t>P2G</t>
  </si>
  <si>
    <t>P2K</t>
  </si>
  <si>
    <t>P2L</t>
  </si>
  <si>
    <t>P2M</t>
  </si>
  <si>
    <t>P2P</t>
  </si>
  <si>
    <t>P2V</t>
  </si>
  <si>
    <t>P2X</t>
  </si>
  <si>
    <t>P2Y</t>
  </si>
  <si>
    <t>P2Z</t>
  </si>
  <si>
    <t>P3H</t>
  </si>
  <si>
    <t>P3J</t>
  </si>
  <si>
    <t>P3K</t>
  </si>
  <si>
    <t>P3M</t>
  </si>
  <si>
    <t>P3R</t>
  </si>
  <si>
    <t>P3T</t>
  </si>
  <si>
    <t>P3V</t>
  </si>
  <si>
    <t>P3Z</t>
  </si>
  <si>
    <t>P4A</t>
  </si>
  <si>
    <t>P4B</t>
  </si>
  <si>
    <t>P4E</t>
  </si>
  <si>
    <t>P4S</t>
  </si>
  <si>
    <t>P4W</t>
  </si>
  <si>
    <t>P4Y</t>
  </si>
  <si>
    <t>P5B</t>
  </si>
  <si>
    <t>P5G</t>
  </si>
  <si>
    <t>P5K</t>
  </si>
  <si>
    <t>P5M</t>
  </si>
  <si>
    <t>P5P</t>
  </si>
  <si>
    <t>P5T</t>
  </si>
  <si>
    <t>P5V</t>
  </si>
  <si>
    <t>P6E</t>
  </si>
  <si>
    <t>P6G</t>
  </si>
  <si>
    <t>P6J</t>
  </si>
  <si>
    <t>P6K</t>
  </si>
  <si>
    <t>P6L</t>
  </si>
  <si>
    <t>P6N</t>
  </si>
  <si>
    <t>P6P</t>
  </si>
  <si>
    <t>P6R</t>
  </si>
  <si>
    <t>P6V</t>
  </si>
  <si>
    <t>P6W</t>
  </si>
  <si>
    <t>P7N</t>
  </si>
  <si>
    <t>P7P</t>
  </si>
  <si>
    <t>P7S</t>
  </si>
  <si>
    <t>P7T</t>
  </si>
  <si>
    <t>P7V</t>
  </si>
  <si>
    <t>P7W</t>
  </si>
  <si>
    <t>P7Z</t>
  </si>
  <si>
    <t>P8A</t>
  </si>
  <si>
    <t>P8B</t>
  </si>
  <si>
    <t>P8G</t>
  </si>
  <si>
    <t>P8H</t>
  </si>
  <si>
    <t>P8M</t>
  </si>
  <si>
    <t>P8Y</t>
  </si>
  <si>
    <t>P9G</t>
  </si>
  <si>
    <t>P9H</t>
  </si>
  <si>
    <t>P9J</t>
  </si>
  <si>
    <t>P9L</t>
  </si>
  <si>
    <t>P9M</t>
  </si>
  <si>
    <t>P9S</t>
  </si>
  <si>
    <t>P9T</t>
  </si>
  <si>
    <t>P9V</t>
  </si>
  <si>
    <t>P9W</t>
  </si>
  <si>
    <t>P9X</t>
  </si>
  <si>
    <t>Yes</t>
  </si>
  <si>
    <t>New dose 22</t>
  </si>
  <si>
    <t>%</t>
  </si>
  <si>
    <t>4%</t>
  </si>
  <si>
    <t>Dose4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</si>
</sst>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0" fillId="3" borderId="0" xfId="0" applyFill="1"/>
    <xf numFmtId="9" fontId="0" fillId="0" borderId="0" xfId="1" applyFont="1" applyAlignment="1">
      <alignment horizontal="center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9D0B9-9F3E-498E-9E38-9769A092AC81}" name="Table1" displayName="Table1" ref="A1:P525" totalsRowCount="1">
  <autoFilter ref="A1:P524" xr:uid="{DCD9D0B9-9F3E-498E-9E38-9769A092AC81}"/>
  <sortState xmlns:xlrd2="http://schemas.microsoft.com/office/spreadsheetml/2017/richdata2" ref="A2:P524">
    <sortCondition ref="A1:A524"/>
  </sortState>
  <tableColumns count="16">
    <tableColumn id="1" xr3:uid="{988E6FC1-04C6-451D-83EE-A133E3439411}" name="FSA"/>
    <tableColumn id="2" xr3:uid="{FB2F1CDA-CE2E-4C3A-82FD-A44443DA0026}" name="Population"/>
    <tableColumn id="3" xr3:uid="{DDFB2F5B-190C-44F0-A45A-C841EB657FD3}" name="New Dose 1"/>
    <tableColumn id="15" xr3:uid="{0B355531-5D28-4B37-AF61-5E233ECEFDFC}" name="%"/>
    <tableColumn id="4" xr3:uid="{F168CDC8-C54D-4836-9DA2-3863CD7439EE}" name="Old Dose 1"/>
    <tableColumn id="5" xr3:uid="{C588F811-2DCF-4B3D-8BBE-21BC8BCDD160}" name="Difference" totalsRowFunction="custom">
      <calculatedColumnFormula>Table1[[#This Row],[%]]-Table1[[#This Row],[Old Dose 1]]</calculatedColumnFormula>
      <totalsRowFormula>AVERAGE(Table1[Difference])</totalsRowFormula>
    </tableColumn>
    <tableColumn id="6" xr3:uid="{F1C83C9C-806A-4F15-BB31-0F4C59E09B7F}" name="New dose 2"/>
    <tableColumn id="16" xr3:uid="{52FDE5E3-2706-4118-8BC4-67EB0259D5CF}" name="New dose 22"/>
    <tableColumn id="7" xr3:uid="{A0D07DE6-5B12-4AF3-A0A5-34485A17463C}" name="Old dose 2"/>
    <tableColumn id="8" xr3:uid="{581359DB-39DE-41E6-B3A5-CC506E20566C}" name="Difference2"/>
    <tableColumn id="9" xr3:uid="{75C3C9CC-F580-48FB-869D-AC94EC16C637}" name="Old Dose 3"/>
    <tableColumn id="10" xr3:uid="{70DED050-25E3-4165-AFC7-2E87C399ECF1}" name="New Dose 3"/>
    <tableColumn id="11" xr3:uid="{F63211CA-EC71-4469-81E6-D26773E7C7A9}" name="Dose4">
      <calculatedColumnFormula>_xlfn.XLOOKUP(Table1[[#This Row],[FSA]],$T$2:$T$889,$Z$2:$Z$889)</calculatedColumnFormula>
    </tableColumn>
    <tableColumn id="12" xr3:uid="{27A5CDD4-6064-4467-A52C-2ADF4BA01DC9}" name="4%" dataCellStyle="Percent">
      <calculatedColumnFormula>Table1[[#This Row],[Dose4]]/Table1[[#This Row],[Population]]</calculatedColumnFormula>
    </tableColumn>
    <tableColumn id="13" xr3:uid="{BC0E9C4B-B733-425F-B5FC-E764AEB0CC87}" name="Old Dose 4" dataCellStyle="Percent"/>
    <tableColumn id="14" xr3:uid="{0E779FAE-C65D-4F8F-B1E8-01360B08D49D}" name="Difference4" totalsRowFunction="custom">
      <calculatedColumnFormula>Table1[[#This Row],[4%]]-Table1[[#This Row],[Old Dose 4]]</calculatedColumnFormula>
      <totalsRowFormula>AVERAGE(Table1[Difference4])</totalsRow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F4E3-DCD7-4E1E-9010-D2C9CC9B24EF}">
  <dimension ref="A1:Z889"/>
  <sheetViews>
    <sheetView tabSelected="1" topLeftCell="A503" workbookViewId="0">
      <selection activeCell="O530" sqref="O530"/>
    </sheetView>
  </sheetViews>
  <sheetFormatPr defaultRowHeight="15" x14ac:dyDescent="0.25"/>
  <cols>
    <col min="2" max="2" width="12.85546875" customWidth="1"/>
    <col min="3" max="3" width="13.5703125" customWidth="1"/>
    <col min="5" max="5" width="13.140625" customWidth="1"/>
  </cols>
  <sheetData>
    <row r="1" spans="1:26" ht="15.75" thickBot="1" x14ac:dyDescent="0.3">
      <c r="A1" s="1" t="s">
        <v>0</v>
      </c>
      <c r="B1" t="s">
        <v>524</v>
      </c>
      <c r="C1" t="s">
        <v>525</v>
      </c>
      <c r="D1" t="s">
        <v>909</v>
      </c>
      <c r="E1" t="s">
        <v>526</v>
      </c>
      <c r="F1" t="s">
        <v>527</v>
      </c>
      <c r="G1" t="s">
        <v>528</v>
      </c>
      <c r="H1" t="s">
        <v>908</v>
      </c>
      <c r="I1" t="s">
        <v>529</v>
      </c>
      <c r="J1" t="s">
        <v>530</v>
      </c>
      <c r="K1" t="s">
        <v>531</v>
      </c>
      <c r="L1" t="s">
        <v>532</v>
      </c>
      <c r="M1" t="s">
        <v>911</v>
      </c>
      <c r="N1" s="5" t="s">
        <v>910</v>
      </c>
      <c r="O1" t="s">
        <v>533</v>
      </c>
      <c r="P1" t="s">
        <v>534</v>
      </c>
      <c r="T1" t="s">
        <v>535</v>
      </c>
      <c r="U1" t="s">
        <v>536</v>
      </c>
      <c r="V1" t="s">
        <v>537</v>
      </c>
      <c r="W1" t="s">
        <v>538</v>
      </c>
      <c r="X1" t="s">
        <v>539</v>
      </c>
      <c r="Y1" t="s">
        <v>540</v>
      </c>
      <c r="Z1" t="s">
        <v>541</v>
      </c>
    </row>
    <row r="2" spans="1:26" x14ac:dyDescent="0.25">
      <c r="A2" s="2" t="s">
        <v>1</v>
      </c>
      <c r="B2">
        <v>118430</v>
      </c>
      <c r="C2">
        <f>_xlfn.XLOOKUP(Table1[[#This Row],[FSA]],$T$2:$T$889,$W$2:$W$889)</f>
        <v>99409</v>
      </c>
      <c r="D2" s="4">
        <f>Table1[[#This Row],[New Dose 1]]/Table1[[#This Row],[Population]]</f>
        <v>0.83939035717301358</v>
      </c>
      <c r="E2" s="3">
        <v>0.84041940000000004</v>
      </c>
      <c r="F2" s="5">
        <f>Table1[[#This Row],[%]]-Table1[[#This Row],[Old Dose 1]]</f>
        <v>-1.0290428269864593E-3</v>
      </c>
      <c r="I2" s="4"/>
      <c r="K2" s="4"/>
      <c r="M2">
        <f>_xlfn.XLOOKUP(Table1[[#This Row],[FSA]],$T$2:$T$889,$Z$2:$Z$889)</f>
        <v>21184</v>
      </c>
      <c r="N2" s="4">
        <f>Table1[[#This Row],[Dose4]]/Table1[[#This Row],[Population]]</f>
        <v>0.17887359621717469</v>
      </c>
      <c r="O2" s="4">
        <v>0.1786788</v>
      </c>
      <c r="P2" s="5">
        <f>Table1[[#This Row],[4%]]-Table1[[#This Row],[Old Dose 4]]</f>
        <v>1.9479621717469198E-4</v>
      </c>
      <c r="T2" t="s">
        <v>1</v>
      </c>
      <c r="W2">
        <v>99409</v>
      </c>
      <c r="X2">
        <v>96096</v>
      </c>
      <c r="Y2">
        <v>64164</v>
      </c>
      <c r="Z2">
        <v>21184</v>
      </c>
    </row>
    <row r="3" spans="1:26" x14ac:dyDescent="0.25">
      <c r="A3" t="s">
        <v>2</v>
      </c>
      <c r="B3">
        <v>22331</v>
      </c>
      <c r="C3">
        <f>_xlfn.XLOOKUP(Table1[[#This Row],[FSA]],$T$2:$T$889,$W$2:$W$889)</f>
        <v>17572</v>
      </c>
      <c r="D3" s="4">
        <f>Table1[[#This Row],[New Dose 1]]/Table1[[#This Row],[Population]]</f>
        <v>0.78688818234740943</v>
      </c>
      <c r="E3" s="3">
        <v>0.79363919999999999</v>
      </c>
      <c r="F3" s="5">
        <f>Table1[[#This Row],[%]]-Table1[[#This Row],[Old Dose 1]]</f>
        <v>-6.751017652590563E-3</v>
      </c>
      <c r="I3" s="4"/>
      <c r="K3" s="4"/>
      <c r="M3">
        <f>_xlfn.XLOOKUP(Table1[[#This Row],[FSA]],$T$2:$T$889,$Z$2:$Z$889)</f>
        <v>3733</v>
      </c>
      <c r="N3" s="4">
        <f>Table1[[#This Row],[Dose4]]/Table1[[#This Row],[Population]]</f>
        <v>0.16716671891093099</v>
      </c>
      <c r="O3" s="4">
        <v>0.16877020000000001</v>
      </c>
      <c r="P3" s="5">
        <f>Table1[[#This Row],[4%]]-Table1[[#This Row],[Old Dose 4]]</f>
        <v>-1.6034810890690199E-3</v>
      </c>
      <c r="T3" t="s">
        <v>2</v>
      </c>
      <c r="W3">
        <v>17572</v>
      </c>
      <c r="X3">
        <v>16973</v>
      </c>
      <c r="Y3">
        <v>10830</v>
      </c>
      <c r="Z3">
        <v>3733</v>
      </c>
    </row>
    <row r="4" spans="1:26" x14ac:dyDescent="0.25">
      <c r="A4" s="2" t="s">
        <v>3</v>
      </c>
      <c r="B4">
        <v>55797</v>
      </c>
      <c r="C4">
        <f>_xlfn.XLOOKUP(Table1[[#This Row],[FSA]],$T$2:$T$889,$W$2:$W$889)</f>
        <v>44805</v>
      </c>
      <c r="D4" s="4">
        <f>Table1[[#This Row],[New Dose 1]]/Table1[[#This Row],[Population]]</f>
        <v>0.80300016129899454</v>
      </c>
      <c r="E4" s="3">
        <v>0.80277120000000002</v>
      </c>
      <c r="F4" s="5">
        <f>Table1[[#This Row],[%]]-Table1[[#This Row],[Old Dose 1]]</f>
        <v>2.2896129899452333E-4</v>
      </c>
      <c r="I4" s="4"/>
      <c r="K4" s="4"/>
      <c r="M4">
        <f>_xlfn.XLOOKUP(Table1[[#This Row],[FSA]],$T$2:$T$889,$Z$2:$Z$889)</f>
        <v>9473</v>
      </c>
      <c r="N4" s="4">
        <f>Table1[[#This Row],[Dose4]]/Table1[[#This Row],[Population]]</f>
        <v>0.16977615283975842</v>
      </c>
      <c r="O4" s="4">
        <v>0.16864129999999999</v>
      </c>
      <c r="P4" s="5">
        <f>Table1[[#This Row],[4%]]-Table1[[#This Row],[Old Dose 4]]</f>
        <v>1.1348528397584212E-3</v>
      </c>
      <c r="T4" t="s">
        <v>3</v>
      </c>
      <c r="W4">
        <v>44805</v>
      </c>
      <c r="X4">
        <v>43191</v>
      </c>
      <c r="Y4">
        <v>27281</v>
      </c>
      <c r="Z4">
        <v>9473</v>
      </c>
    </row>
    <row r="5" spans="1:26" x14ac:dyDescent="0.25">
      <c r="A5" t="s">
        <v>4</v>
      </c>
      <c r="B5">
        <v>41734</v>
      </c>
      <c r="C5">
        <f>_xlfn.XLOOKUP(Table1[[#This Row],[FSA]],$T$2:$T$889,$W$2:$W$889)</f>
        <v>33822</v>
      </c>
      <c r="D5" s="4">
        <f>Table1[[#This Row],[New Dose 1]]/Table1[[#This Row],[Population]]</f>
        <v>0.81041836392389899</v>
      </c>
      <c r="E5" s="3">
        <v>0.80881110000000001</v>
      </c>
      <c r="F5" s="5">
        <f>Table1[[#This Row],[%]]-Table1[[#This Row],[Old Dose 1]]</f>
        <v>1.6072639238989828E-3</v>
      </c>
      <c r="I5" s="4"/>
      <c r="K5" s="4"/>
      <c r="M5">
        <f>_xlfn.XLOOKUP(Table1[[#This Row],[FSA]],$T$2:$T$889,$Z$2:$Z$889)</f>
        <v>7294</v>
      </c>
      <c r="N5" s="4">
        <f>Table1[[#This Row],[Dose4]]/Table1[[#This Row],[Population]]</f>
        <v>0.17477356591747736</v>
      </c>
      <c r="O5" s="4">
        <v>0.1750564</v>
      </c>
      <c r="P5" s="5">
        <f>Table1[[#This Row],[4%]]-Table1[[#This Row],[Old Dose 4]]</f>
        <v>-2.828340825226372E-4</v>
      </c>
      <c r="T5" t="s">
        <v>4</v>
      </c>
      <c r="W5">
        <v>33822</v>
      </c>
      <c r="X5">
        <v>32758</v>
      </c>
      <c r="Y5">
        <v>21726</v>
      </c>
      <c r="Z5">
        <v>7294</v>
      </c>
    </row>
    <row r="6" spans="1:26" x14ac:dyDescent="0.25">
      <c r="A6" s="2" t="s">
        <v>5</v>
      </c>
      <c r="B6">
        <v>42261</v>
      </c>
      <c r="C6">
        <f>_xlfn.XLOOKUP(Table1[[#This Row],[FSA]],$T$2:$T$889,$W$2:$W$889)</f>
        <v>34679</v>
      </c>
      <c r="D6" s="4">
        <f>Table1[[#This Row],[New Dose 1]]/Table1[[#This Row],[Population]]</f>
        <v>0.82059108871063158</v>
      </c>
      <c r="E6" s="3">
        <v>0.82224260000000005</v>
      </c>
      <c r="F6" s="5">
        <f>Table1[[#This Row],[%]]-Table1[[#This Row],[Old Dose 1]]</f>
        <v>-1.651511289368468E-3</v>
      </c>
      <c r="I6" s="4"/>
      <c r="K6" s="4"/>
      <c r="M6">
        <f>_xlfn.XLOOKUP(Table1[[#This Row],[FSA]],$T$2:$T$889,$Z$2:$Z$889)</f>
        <v>9004</v>
      </c>
      <c r="N6" s="4">
        <f>Table1[[#This Row],[Dose4]]/Table1[[#This Row],[Population]]</f>
        <v>0.21305695558552804</v>
      </c>
      <c r="O6" s="4">
        <v>0.21313570000000001</v>
      </c>
      <c r="P6" s="5">
        <f>Table1[[#This Row],[4%]]-Table1[[#This Row],[Old Dose 4]]</f>
        <v>-7.8744414471976221E-5</v>
      </c>
      <c r="T6" t="s">
        <v>5</v>
      </c>
      <c r="W6">
        <v>34679</v>
      </c>
      <c r="X6">
        <v>33704</v>
      </c>
      <c r="Y6">
        <v>23487</v>
      </c>
      <c r="Z6">
        <v>9004</v>
      </c>
    </row>
    <row r="7" spans="1:26" x14ac:dyDescent="0.25">
      <c r="A7" t="s">
        <v>6</v>
      </c>
      <c r="B7">
        <v>48046</v>
      </c>
      <c r="C7">
        <f>_xlfn.XLOOKUP(Table1[[#This Row],[FSA]],$T$2:$T$889,$W$2:$W$889)</f>
        <v>40128</v>
      </c>
      <c r="D7" s="4">
        <f>Table1[[#This Row],[New Dose 1]]/Table1[[#This Row],[Population]]</f>
        <v>0.83519960038296637</v>
      </c>
      <c r="E7" s="3">
        <v>0.83339300000000005</v>
      </c>
      <c r="F7" s="5">
        <f>Table1[[#This Row],[%]]-Table1[[#This Row],[Old Dose 1]]</f>
        <v>1.8066003829663169E-3</v>
      </c>
      <c r="I7" s="4"/>
      <c r="K7" s="4"/>
      <c r="M7">
        <f>_xlfn.XLOOKUP(Table1[[#This Row],[FSA]],$T$2:$T$889,$Z$2:$Z$889)</f>
        <v>10260</v>
      </c>
      <c r="N7" s="4">
        <f>Table1[[#This Row],[Dose4]]/Table1[[#This Row],[Population]]</f>
        <v>0.21354535237064479</v>
      </c>
      <c r="O7" s="4">
        <v>0.21321809999999999</v>
      </c>
      <c r="P7" s="5">
        <f>Table1[[#This Row],[4%]]-Table1[[#This Row],[Old Dose 4]]</f>
        <v>3.2725237064479273E-4</v>
      </c>
      <c r="T7" t="s">
        <v>6</v>
      </c>
      <c r="W7">
        <v>40128</v>
      </c>
      <c r="X7">
        <v>38920</v>
      </c>
      <c r="Y7">
        <v>27450</v>
      </c>
      <c r="Z7">
        <v>10260</v>
      </c>
    </row>
    <row r="8" spans="1:26" x14ac:dyDescent="0.25">
      <c r="A8" s="2" t="s">
        <v>7</v>
      </c>
      <c r="B8">
        <v>36430</v>
      </c>
      <c r="C8">
        <f>_xlfn.XLOOKUP(Table1[[#This Row],[FSA]],$T$2:$T$889,$W$2:$W$889)</f>
        <v>27554</v>
      </c>
      <c r="D8" s="4">
        <f>Table1[[#This Row],[New Dose 1]]/Table1[[#This Row],[Population]]</f>
        <v>0.75635465275871538</v>
      </c>
      <c r="E8" s="3">
        <v>0.75208090000000005</v>
      </c>
      <c r="F8" s="5">
        <f>Table1[[#This Row],[%]]-Table1[[#This Row],[Old Dose 1]]</f>
        <v>4.2737527587153323E-3</v>
      </c>
      <c r="I8" s="4"/>
      <c r="K8" s="4"/>
      <c r="M8">
        <f>_xlfn.XLOOKUP(Table1[[#This Row],[FSA]],$T$2:$T$889,$Z$2:$Z$889)</f>
        <v>5503</v>
      </c>
      <c r="N8" s="4">
        <f>Table1[[#This Row],[Dose4]]/Table1[[#This Row],[Population]]</f>
        <v>0.15105682130112544</v>
      </c>
      <c r="O8" s="4">
        <v>0.14987990000000001</v>
      </c>
      <c r="P8" s="5">
        <f>Table1[[#This Row],[4%]]-Table1[[#This Row],[Old Dose 4]]</f>
        <v>1.1769213011254276E-3</v>
      </c>
      <c r="T8" t="s">
        <v>7</v>
      </c>
      <c r="W8">
        <v>27554</v>
      </c>
      <c r="X8">
        <v>26545</v>
      </c>
      <c r="Y8">
        <v>17569</v>
      </c>
      <c r="Z8">
        <v>5503</v>
      </c>
    </row>
    <row r="9" spans="1:26" x14ac:dyDescent="0.25">
      <c r="A9" t="s">
        <v>8</v>
      </c>
      <c r="B9">
        <v>124937</v>
      </c>
      <c r="C9">
        <f>_xlfn.XLOOKUP(Table1[[#This Row],[FSA]],$T$2:$T$889,$W$2:$W$889)</f>
        <v>97265</v>
      </c>
      <c r="D9" s="4">
        <f>Table1[[#This Row],[New Dose 1]]/Table1[[#This Row],[Population]]</f>
        <v>0.77851237023459818</v>
      </c>
      <c r="E9" s="3">
        <v>0.77793769999999995</v>
      </c>
      <c r="F9" s="5">
        <f>Table1[[#This Row],[%]]-Table1[[#This Row],[Old Dose 1]]</f>
        <v>5.7467023459822908E-4</v>
      </c>
      <c r="I9" s="4"/>
      <c r="K9" s="4"/>
      <c r="M9">
        <f>_xlfn.XLOOKUP(Table1[[#This Row],[FSA]],$T$2:$T$889,$Z$2:$Z$889)</f>
        <v>23017</v>
      </c>
      <c r="N9" s="4">
        <f>Table1[[#This Row],[Dose4]]/Table1[[#This Row],[Population]]</f>
        <v>0.18422885134107589</v>
      </c>
      <c r="O9" s="4">
        <v>0.18433250000000001</v>
      </c>
      <c r="P9" s="5">
        <f>Table1[[#This Row],[4%]]-Table1[[#This Row],[Old Dose 4]]</f>
        <v>-1.0364865892412145E-4</v>
      </c>
      <c r="T9" t="s">
        <v>8</v>
      </c>
      <c r="W9">
        <v>97265</v>
      </c>
      <c r="X9">
        <v>93903</v>
      </c>
      <c r="Y9">
        <v>63533</v>
      </c>
      <c r="Z9">
        <v>23017</v>
      </c>
    </row>
    <row r="10" spans="1:26" x14ac:dyDescent="0.25">
      <c r="A10" s="2" t="s">
        <v>9</v>
      </c>
      <c r="B10">
        <v>81697</v>
      </c>
      <c r="C10">
        <f>_xlfn.XLOOKUP(Table1[[#This Row],[FSA]],$T$2:$T$889,$W$2:$W$889)</f>
        <v>63003</v>
      </c>
      <c r="D10" s="4">
        <f>Table1[[#This Row],[New Dose 1]]/Table1[[#This Row],[Population]]</f>
        <v>0.77117886825709636</v>
      </c>
      <c r="E10" s="3">
        <v>0.77363280000000001</v>
      </c>
      <c r="F10" s="5">
        <f>Table1[[#This Row],[%]]-Table1[[#This Row],[Old Dose 1]]</f>
        <v>-2.4539317429036478E-3</v>
      </c>
      <c r="I10" s="4"/>
      <c r="K10" s="4"/>
      <c r="M10">
        <f>_xlfn.XLOOKUP(Table1[[#This Row],[FSA]],$T$2:$T$889,$Z$2:$Z$889)</f>
        <v>13955</v>
      </c>
      <c r="N10" s="4">
        <f>Table1[[#This Row],[Dose4]]/Table1[[#This Row],[Population]]</f>
        <v>0.17081410578111803</v>
      </c>
      <c r="O10" s="4">
        <v>0.17201369999999999</v>
      </c>
      <c r="P10" s="5">
        <f>Table1[[#This Row],[4%]]-Table1[[#This Row],[Old Dose 4]]</f>
        <v>-1.1995942188819664E-3</v>
      </c>
      <c r="T10" t="s">
        <v>9</v>
      </c>
      <c r="W10">
        <v>63003</v>
      </c>
      <c r="X10">
        <v>60805</v>
      </c>
      <c r="Y10">
        <v>40117</v>
      </c>
      <c r="Z10">
        <v>13955</v>
      </c>
    </row>
    <row r="11" spans="1:26" x14ac:dyDescent="0.25">
      <c r="A11" t="s">
        <v>10</v>
      </c>
      <c r="B11">
        <v>56417</v>
      </c>
      <c r="C11">
        <f>_xlfn.XLOOKUP(Table1[[#This Row],[FSA]],$T$2:$T$889,$W$2:$W$889)</f>
        <v>43199</v>
      </c>
      <c r="D11" s="4">
        <f>Table1[[#This Row],[New Dose 1]]/Table1[[#This Row],[Population]]</f>
        <v>0.76570891752485948</v>
      </c>
      <c r="E11" s="3">
        <v>0.75935390000000003</v>
      </c>
      <c r="F11" s="5">
        <f>Table1[[#This Row],[%]]-Table1[[#This Row],[Old Dose 1]]</f>
        <v>6.355017524859452E-3</v>
      </c>
      <c r="I11" s="4"/>
      <c r="K11" s="4"/>
      <c r="M11">
        <f>_xlfn.XLOOKUP(Table1[[#This Row],[FSA]],$T$2:$T$889,$Z$2:$Z$889)</f>
        <v>11084</v>
      </c>
      <c r="N11" s="4">
        <f>Table1[[#This Row],[Dose4]]/Table1[[#This Row],[Population]]</f>
        <v>0.19646560433911764</v>
      </c>
      <c r="O11" s="4">
        <v>0.19594549999999999</v>
      </c>
      <c r="P11" s="5">
        <f>Table1[[#This Row],[4%]]-Table1[[#This Row],[Old Dose 4]]</f>
        <v>5.2010433911764409E-4</v>
      </c>
      <c r="T11" t="s">
        <v>10</v>
      </c>
      <c r="W11">
        <v>43199</v>
      </c>
      <c r="X11">
        <v>41768</v>
      </c>
      <c r="Y11">
        <v>27965</v>
      </c>
      <c r="Z11">
        <v>11084</v>
      </c>
    </row>
    <row r="12" spans="1:26" x14ac:dyDescent="0.25">
      <c r="A12" s="2" t="s">
        <v>11</v>
      </c>
      <c r="B12">
        <v>65</v>
      </c>
      <c r="C12">
        <f>_xlfn.XLOOKUP(Table1[[#This Row],[FSA]],$T$2:$T$889,$W$2:$W$889)</f>
        <v>109</v>
      </c>
      <c r="D12" s="4">
        <v>1</v>
      </c>
      <c r="E12" s="3">
        <v>1</v>
      </c>
      <c r="F12" s="5">
        <f>Table1[[#This Row],[%]]-Table1[[#This Row],[Old Dose 1]]</f>
        <v>0</v>
      </c>
      <c r="I12" s="4"/>
      <c r="K12" s="4"/>
      <c r="M12">
        <f>_xlfn.XLOOKUP(Table1[[#This Row],[FSA]],$T$2:$T$889,$Z$2:$Z$889)</f>
        <v>18</v>
      </c>
      <c r="N12" s="4">
        <f>Table1[[#This Row],[Dose4]]/Table1[[#This Row],[Population]]</f>
        <v>0.27692307692307694</v>
      </c>
      <c r="O12" s="4">
        <v>0.30769229999999997</v>
      </c>
      <c r="P12" s="5">
        <f>Table1[[#This Row],[4%]]-Table1[[#This Row],[Old Dose 4]]</f>
        <v>-3.0769223076923036E-2</v>
      </c>
      <c r="T12" t="s">
        <v>542</v>
      </c>
      <c r="W12">
        <v>9</v>
      </c>
      <c r="X12">
        <v>9</v>
      </c>
      <c r="Y12">
        <v>7</v>
      </c>
      <c r="Z12">
        <v>1</v>
      </c>
    </row>
    <row r="13" spans="1:26" x14ac:dyDescent="0.25">
      <c r="A13" t="s">
        <v>12</v>
      </c>
      <c r="B13">
        <v>18949</v>
      </c>
      <c r="C13">
        <f>_xlfn.XLOOKUP(Table1[[#This Row],[FSA]],$T$2:$T$889,$W$2:$W$889)</f>
        <v>15642</v>
      </c>
      <c r="D13" s="4">
        <f>Table1[[#This Row],[New Dose 1]]/Table1[[#This Row],[Population]]</f>
        <v>0.82547891709325028</v>
      </c>
      <c r="E13" s="3">
        <v>0.82478359999999995</v>
      </c>
      <c r="F13" s="5">
        <f>Table1[[#This Row],[%]]-Table1[[#This Row],[Old Dose 1]]</f>
        <v>6.9531709325032498E-4</v>
      </c>
      <c r="I13" s="4"/>
      <c r="K13" s="4"/>
      <c r="M13">
        <f>_xlfn.XLOOKUP(Table1[[#This Row],[FSA]],$T$2:$T$889,$Z$2:$Z$889)</f>
        <v>3522</v>
      </c>
      <c r="N13" s="4">
        <f>Table1[[#This Row],[Dose4]]/Table1[[#This Row],[Population]]</f>
        <v>0.18586732809119214</v>
      </c>
      <c r="O13" s="4">
        <v>0.18520890000000001</v>
      </c>
      <c r="P13" s="5">
        <f>Table1[[#This Row],[4%]]-Table1[[#This Row],[Old Dose 4]]</f>
        <v>6.5842809119212586E-4</v>
      </c>
      <c r="T13" t="s">
        <v>543</v>
      </c>
      <c r="W13">
        <v>6</v>
      </c>
      <c r="X13">
        <v>6</v>
      </c>
      <c r="Y13">
        <v>4</v>
      </c>
      <c r="Z13">
        <v>2</v>
      </c>
    </row>
    <row r="14" spans="1:26" x14ac:dyDescent="0.25">
      <c r="A14" s="2" t="s">
        <v>13</v>
      </c>
      <c r="B14">
        <v>39147</v>
      </c>
      <c r="C14">
        <f>_xlfn.XLOOKUP(Table1[[#This Row],[FSA]],$T$2:$T$889,$W$2:$W$889)</f>
        <v>34445</v>
      </c>
      <c r="D14" s="4">
        <f>Table1[[#This Row],[New Dose 1]]/Table1[[#This Row],[Population]]</f>
        <v>0.87988862492655884</v>
      </c>
      <c r="E14" s="3">
        <v>0.88476129999999997</v>
      </c>
      <c r="F14" s="5">
        <f>Table1[[#This Row],[%]]-Table1[[#This Row],[Old Dose 1]]</f>
        <v>-4.872675073441135E-3</v>
      </c>
      <c r="I14" s="4"/>
      <c r="K14" s="4"/>
      <c r="M14">
        <f>_xlfn.XLOOKUP(Table1[[#This Row],[FSA]],$T$2:$T$889,$Z$2:$Z$889)</f>
        <v>10131</v>
      </c>
      <c r="N14" s="4">
        <f>Table1[[#This Row],[Dose4]]/Table1[[#This Row],[Population]]</f>
        <v>0.25879377730094261</v>
      </c>
      <c r="O14" s="4">
        <v>0.2601444</v>
      </c>
      <c r="P14" s="5">
        <f>Table1[[#This Row],[4%]]-Table1[[#This Row],[Old Dose 4]]</f>
        <v>-1.3506226990573911E-3</v>
      </c>
      <c r="T14" t="s">
        <v>544</v>
      </c>
      <c r="W14">
        <v>5</v>
      </c>
      <c r="X14">
        <v>5</v>
      </c>
      <c r="Y14">
        <v>4</v>
      </c>
      <c r="Z14">
        <v>3</v>
      </c>
    </row>
    <row r="15" spans="1:26" x14ac:dyDescent="0.25">
      <c r="A15" t="s">
        <v>14</v>
      </c>
      <c r="B15">
        <v>15591</v>
      </c>
      <c r="C15">
        <f>_xlfn.XLOOKUP(Table1[[#This Row],[FSA]],$T$2:$T$889,$W$2:$W$889)</f>
        <v>13860</v>
      </c>
      <c r="D15" s="4">
        <f>Table1[[#This Row],[New Dose 1]]/Table1[[#This Row],[Population]]</f>
        <v>0.88897440831248797</v>
      </c>
      <c r="E15" s="3">
        <v>0.89097990000000005</v>
      </c>
      <c r="F15" s="5">
        <f>Table1[[#This Row],[%]]-Table1[[#This Row],[Old Dose 1]]</f>
        <v>-2.0054916875120732E-3</v>
      </c>
      <c r="I15" s="4"/>
      <c r="K15" s="4"/>
      <c r="M15">
        <f>_xlfn.XLOOKUP(Table1[[#This Row],[FSA]],$T$2:$T$889,$Z$2:$Z$889)</f>
        <v>4087</v>
      </c>
      <c r="N15" s="4">
        <f>Table1[[#This Row],[Dose4]]/Table1[[#This Row],[Population]]</f>
        <v>0.26213841318709513</v>
      </c>
      <c r="O15" s="4">
        <v>0.26275150000000003</v>
      </c>
      <c r="P15" s="5">
        <f>Table1[[#This Row],[4%]]-Table1[[#This Row],[Old Dose 4]]</f>
        <v>-6.1308681290489497E-4</v>
      </c>
      <c r="T15" t="s">
        <v>545</v>
      </c>
      <c r="W15">
        <v>5</v>
      </c>
      <c r="X15">
        <v>5</v>
      </c>
      <c r="Y15">
        <v>3</v>
      </c>
      <c r="Z15">
        <v>0</v>
      </c>
    </row>
    <row r="16" spans="1:26" x14ac:dyDescent="0.25">
      <c r="A16" s="2" t="s">
        <v>15</v>
      </c>
      <c r="B16">
        <v>36355</v>
      </c>
      <c r="C16">
        <f>_xlfn.XLOOKUP(Table1[[#This Row],[FSA]],$T$2:$T$889,$W$2:$W$889)</f>
        <v>30994</v>
      </c>
      <c r="D16" s="4">
        <f>Table1[[#This Row],[New Dose 1]]/Table1[[#This Row],[Population]]</f>
        <v>0.85253747765094212</v>
      </c>
      <c r="E16" s="3">
        <v>0.85825379999999996</v>
      </c>
      <c r="F16" s="5">
        <f>Table1[[#This Row],[%]]-Table1[[#This Row],[Old Dose 1]]</f>
        <v>-5.7163223490578341E-3</v>
      </c>
      <c r="I16" s="4"/>
      <c r="K16" s="4"/>
      <c r="M16">
        <f>_xlfn.XLOOKUP(Table1[[#This Row],[FSA]],$T$2:$T$889,$Z$2:$Z$889)</f>
        <v>6663</v>
      </c>
      <c r="N16" s="4">
        <f>Table1[[#This Row],[Dose4]]/Table1[[#This Row],[Population]]</f>
        <v>0.18327602805666346</v>
      </c>
      <c r="O16" s="4">
        <v>0.1825098</v>
      </c>
      <c r="P16" s="5">
        <f>Table1[[#This Row],[4%]]-Table1[[#This Row],[Old Dose 4]]</f>
        <v>7.6622805666345939E-4</v>
      </c>
      <c r="T16" t="s">
        <v>546</v>
      </c>
      <c r="W16">
        <v>7</v>
      </c>
      <c r="X16">
        <v>7</v>
      </c>
      <c r="Y16">
        <v>4</v>
      </c>
      <c r="Z16">
        <v>0</v>
      </c>
    </row>
    <row r="17" spans="1:26" x14ac:dyDescent="0.25">
      <c r="A17" t="s">
        <v>16</v>
      </c>
      <c r="B17">
        <v>16648</v>
      </c>
      <c r="C17">
        <f>_xlfn.XLOOKUP(Table1[[#This Row],[FSA]],$T$2:$T$889,$W$2:$W$889)</f>
        <v>16257</v>
      </c>
      <c r="D17" s="4">
        <f>Table1[[#This Row],[New Dose 1]]/Table1[[#This Row],[Population]]</f>
        <v>0.97651369533877941</v>
      </c>
      <c r="E17" s="3">
        <v>0.99832739999999998</v>
      </c>
      <c r="F17" s="5">
        <f>Table1[[#This Row],[%]]-Table1[[#This Row],[Old Dose 1]]</f>
        <v>-2.1813704661220568E-2</v>
      </c>
      <c r="I17" s="4"/>
      <c r="K17" s="4"/>
      <c r="M17">
        <f>_xlfn.XLOOKUP(Table1[[#This Row],[FSA]],$T$2:$T$889,$Z$2:$Z$889)</f>
        <v>4587</v>
      </c>
      <c r="N17" s="4">
        <f>Table1[[#This Row],[Dose4]]/Table1[[#This Row],[Population]]</f>
        <v>0.27552859202306584</v>
      </c>
      <c r="O17" s="4">
        <v>0.280555</v>
      </c>
      <c r="P17" s="5">
        <f>Table1[[#This Row],[4%]]-Table1[[#This Row],[Old Dose 4]]</f>
        <v>-5.0264079769341552E-3</v>
      </c>
      <c r="T17" t="s">
        <v>547</v>
      </c>
      <c r="W17">
        <v>10</v>
      </c>
      <c r="X17">
        <v>10</v>
      </c>
      <c r="Y17">
        <v>7</v>
      </c>
      <c r="Z17">
        <v>1</v>
      </c>
    </row>
    <row r="18" spans="1:26" x14ac:dyDescent="0.25">
      <c r="A18" s="2" t="s">
        <v>17</v>
      </c>
      <c r="B18">
        <v>29293</v>
      </c>
      <c r="C18">
        <f>_xlfn.XLOOKUP(Table1[[#This Row],[FSA]],$T$2:$T$889,$W$2:$W$889)</f>
        <v>25653</v>
      </c>
      <c r="D18" s="4">
        <f>Table1[[#This Row],[New Dose 1]]/Table1[[#This Row],[Population]]</f>
        <v>0.8757382309766838</v>
      </c>
      <c r="E18" s="3">
        <v>0.89055419999999996</v>
      </c>
      <c r="F18" s="5">
        <f>Table1[[#This Row],[%]]-Table1[[#This Row],[Old Dose 1]]</f>
        <v>-1.4815969023316167E-2</v>
      </c>
      <c r="I18" s="4"/>
      <c r="K18" s="4"/>
      <c r="M18">
        <f>_xlfn.XLOOKUP(Table1[[#This Row],[FSA]],$T$2:$T$889,$Z$2:$Z$889)</f>
        <v>5943</v>
      </c>
      <c r="N18" s="4">
        <f>Table1[[#This Row],[Dose4]]/Table1[[#This Row],[Population]]</f>
        <v>0.20288123442460657</v>
      </c>
      <c r="O18" s="4">
        <v>0.2066412</v>
      </c>
      <c r="P18" s="5">
        <f>Table1[[#This Row],[4%]]-Table1[[#This Row],[Old Dose 4]]</f>
        <v>-3.7599655753934313E-3</v>
      </c>
      <c r="T18" t="s">
        <v>548</v>
      </c>
      <c r="W18">
        <v>2</v>
      </c>
      <c r="X18">
        <v>2</v>
      </c>
      <c r="Y18">
        <v>2</v>
      </c>
      <c r="Z18">
        <v>1</v>
      </c>
    </row>
    <row r="19" spans="1:26" x14ac:dyDescent="0.25">
      <c r="A19" t="s">
        <v>18</v>
      </c>
      <c r="B19">
        <v>34403</v>
      </c>
      <c r="C19">
        <f>_xlfn.XLOOKUP(Table1[[#This Row],[FSA]],$T$2:$T$889,$W$2:$W$889)</f>
        <v>30641</v>
      </c>
      <c r="D19" s="4">
        <f>Table1[[#This Row],[New Dose 1]]/Table1[[#This Row],[Population]]</f>
        <v>0.89064907130192139</v>
      </c>
      <c r="E19" s="3">
        <v>0.89991659999999996</v>
      </c>
      <c r="F19" s="5">
        <f>Table1[[#This Row],[%]]-Table1[[#This Row],[Old Dose 1]]</f>
        <v>-9.2675286980785643E-3</v>
      </c>
      <c r="I19" s="4"/>
      <c r="K19" s="4"/>
      <c r="M19">
        <f>_xlfn.XLOOKUP(Table1[[#This Row],[FSA]],$T$2:$T$889,$Z$2:$Z$889)</f>
        <v>6713</v>
      </c>
      <c r="N19" s="4">
        <f>Table1[[#This Row],[Dose4]]/Table1[[#This Row],[Population]]</f>
        <v>0.19512833183152631</v>
      </c>
      <c r="O19" s="4">
        <v>0.19757540000000001</v>
      </c>
      <c r="P19" s="5">
        <f>Table1[[#This Row],[4%]]-Table1[[#This Row],[Old Dose 4]]</f>
        <v>-2.4470681684737039E-3</v>
      </c>
      <c r="T19" t="s">
        <v>549</v>
      </c>
      <c r="W19">
        <v>12</v>
      </c>
      <c r="X19">
        <v>10</v>
      </c>
      <c r="Y19">
        <v>6</v>
      </c>
      <c r="Z19">
        <v>1</v>
      </c>
    </row>
    <row r="20" spans="1:26" x14ac:dyDescent="0.25">
      <c r="A20" s="2" t="s">
        <v>19</v>
      </c>
      <c r="B20">
        <v>18496</v>
      </c>
      <c r="C20">
        <f>_xlfn.XLOOKUP(Table1[[#This Row],[FSA]],$T$2:$T$889,$W$2:$W$889)</f>
        <v>16933</v>
      </c>
      <c r="D20" s="4">
        <f>Table1[[#This Row],[New Dose 1]]/Table1[[#This Row],[Population]]</f>
        <v>0.91549524221453282</v>
      </c>
      <c r="E20" s="3">
        <v>0.91869599999999996</v>
      </c>
      <c r="F20" s="5">
        <f>Table1[[#This Row],[%]]-Table1[[#This Row],[Old Dose 1]]</f>
        <v>-3.2007577854671343E-3</v>
      </c>
      <c r="I20" s="4"/>
      <c r="K20" s="4"/>
      <c r="M20">
        <f>_xlfn.XLOOKUP(Table1[[#This Row],[FSA]],$T$2:$T$889,$Z$2:$Z$889)</f>
        <v>3640</v>
      </c>
      <c r="N20" s="4">
        <f>Table1[[#This Row],[Dose4]]/Table1[[#This Row],[Population]]</f>
        <v>0.1967993079584775</v>
      </c>
      <c r="O20" s="4">
        <v>0.19702049999999999</v>
      </c>
      <c r="P20" s="5">
        <f>Table1[[#This Row],[4%]]-Table1[[#This Row],[Old Dose 4]]</f>
        <v>-2.2119204152248884E-4</v>
      </c>
      <c r="T20" t="s">
        <v>550</v>
      </c>
      <c r="W20">
        <v>1</v>
      </c>
      <c r="X20">
        <v>1</v>
      </c>
      <c r="Y20">
        <v>1</v>
      </c>
      <c r="Z20">
        <v>0</v>
      </c>
    </row>
    <row r="21" spans="1:26" x14ac:dyDescent="0.25">
      <c r="A21" t="s">
        <v>20</v>
      </c>
      <c r="B21">
        <v>7355</v>
      </c>
      <c r="C21">
        <f>_xlfn.XLOOKUP(Table1[[#This Row],[FSA]],$T$2:$T$889,$W$2:$W$889)</f>
        <v>6821</v>
      </c>
      <c r="D21" s="4">
        <f>Table1[[#This Row],[New Dose 1]]/Table1[[#This Row],[Population]]</f>
        <v>0.92739632902787217</v>
      </c>
      <c r="E21" s="3">
        <v>0.94680260000000005</v>
      </c>
      <c r="F21" s="5">
        <f>Table1[[#This Row],[%]]-Table1[[#This Row],[Old Dose 1]]</f>
        <v>-1.9406270972127881E-2</v>
      </c>
      <c r="I21" s="4"/>
      <c r="K21" s="4"/>
      <c r="M21">
        <f>_xlfn.XLOOKUP(Table1[[#This Row],[FSA]],$T$2:$T$889,$Z$2:$Z$889)</f>
        <v>2536</v>
      </c>
      <c r="N21" s="4">
        <f>Table1[[#This Row],[Dose4]]/Table1[[#This Row],[Population]]</f>
        <v>0.34479945615227736</v>
      </c>
      <c r="O21" s="4">
        <v>0.35074</v>
      </c>
      <c r="P21" s="5">
        <f>Table1[[#This Row],[4%]]-Table1[[#This Row],[Old Dose 4]]</f>
        <v>-5.9405438477226347E-3</v>
      </c>
      <c r="T21" t="s">
        <v>11</v>
      </c>
      <c r="W21">
        <v>109</v>
      </c>
      <c r="X21">
        <v>106</v>
      </c>
      <c r="Y21">
        <v>50</v>
      </c>
      <c r="Z21">
        <v>18</v>
      </c>
    </row>
    <row r="22" spans="1:26" x14ac:dyDescent="0.25">
      <c r="A22" s="2" t="s">
        <v>21</v>
      </c>
      <c r="B22">
        <v>26877</v>
      </c>
      <c r="C22">
        <f>_xlfn.XLOOKUP(Table1[[#This Row],[FSA]],$T$2:$T$889,$W$2:$W$889)</f>
        <v>27712</v>
      </c>
      <c r="D22" s="4">
        <v>1</v>
      </c>
      <c r="E22" s="3">
        <v>1</v>
      </c>
      <c r="F22" s="5">
        <f>Table1[[#This Row],[%]]-Table1[[#This Row],[Old Dose 1]]</f>
        <v>0</v>
      </c>
      <c r="I22" s="4"/>
      <c r="K22" s="4"/>
      <c r="M22">
        <f>_xlfn.XLOOKUP(Table1[[#This Row],[FSA]],$T$2:$T$889,$Z$2:$Z$889)</f>
        <v>5372</v>
      </c>
      <c r="N22" s="4">
        <f>Table1[[#This Row],[Dose4]]/Table1[[#This Row],[Population]]</f>
        <v>0.19987349778621125</v>
      </c>
      <c r="O22" s="4">
        <v>0.20262910000000001</v>
      </c>
      <c r="P22" s="5">
        <f>Table1[[#This Row],[4%]]-Table1[[#This Row],[Old Dose 4]]</f>
        <v>-2.7556022137887604E-3</v>
      </c>
      <c r="T22" t="s">
        <v>12</v>
      </c>
      <c r="W22">
        <v>15642</v>
      </c>
      <c r="X22">
        <v>14935</v>
      </c>
      <c r="Y22">
        <v>9535</v>
      </c>
      <c r="Z22">
        <v>3522</v>
      </c>
    </row>
    <row r="23" spans="1:26" x14ac:dyDescent="0.25">
      <c r="A23" t="s">
        <v>22</v>
      </c>
      <c r="B23">
        <v>675</v>
      </c>
      <c r="C23">
        <f>_xlfn.XLOOKUP(Table1[[#This Row],[FSA]],$T$2:$T$889,$W$2:$W$889)</f>
        <v>1613</v>
      </c>
      <c r="D23" s="4">
        <v>1</v>
      </c>
      <c r="E23" s="3">
        <v>1</v>
      </c>
      <c r="F23" s="5">
        <f>Table1[[#This Row],[%]]-Table1[[#This Row],[Old Dose 1]]</f>
        <v>0</v>
      </c>
      <c r="I23" s="4"/>
      <c r="K23" s="4"/>
      <c r="M23">
        <f>_xlfn.XLOOKUP(Table1[[#This Row],[FSA]],$T$2:$T$889,$Z$2:$Z$889)</f>
        <v>193</v>
      </c>
      <c r="N23" s="4">
        <f>Table1[[#This Row],[Dose4]]/Table1[[#This Row],[Population]]</f>
        <v>0.28592592592592592</v>
      </c>
      <c r="O23" s="4">
        <v>0.28464980000000001</v>
      </c>
      <c r="P23" s="5">
        <f>Table1[[#This Row],[4%]]-Table1[[#This Row],[Old Dose 4]]</f>
        <v>1.2761259259259083E-3</v>
      </c>
      <c r="T23" t="s">
        <v>13</v>
      </c>
      <c r="W23">
        <v>34445</v>
      </c>
      <c r="X23">
        <v>33233</v>
      </c>
      <c r="Y23">
        <v>24034</v>
      </c>
      <c r="Z23">
        <v>10131</v>
      </c>
    </row>
    <row r="24" spans="1:26" x14ac:dyDescent="0.25">
      <c r="A24" s="2" t="s">
        <v>23</v>
      </c>
      <c r="B24">
        <v>19862</v>
      </c>
      <c r="C24">
        <f>_xlfn.XLOOKUP(Table1[[#This Row],[FSA]],$T$2:$T$889,$W$2:$W$889)</f>
        <v>17637</v>
      </c>
      <c r="D24" s="4">
        <f>Table1[[#This Row],[New Dose 1]]/Table1[[#This Row],[Population]]</f>
        <v>0.8879770415869499</v>
      </c>
      <c r="E24" s="3">
        <v>0.90090510000000001</v>
      </c>
      <c r="F24" s="5">
        <f>Table1[[#This Row],[%]]-Table1[[#This Row],[Old Dose 1]]</f>
        <v>-1.2928058413050114E-2</v>
      </c>
      <c r="I24" s="4"/>
      <c r="K24" s="4"/>
      <c r="M24">
        <f>_xlfn.XLOOKUP(Table1[[#This Row],[FSA]],$T$2:$T$889,$Z$2:$Z$889)</f>
        <v>4101</v>
      </c>
      <c r="N24" s="4">
        <f>Table1[[#This Row],[Dose4]]/Table1[[#This Row],[Population]]</f>
        <v>0.20647467525928909</v>
      </c>
      <c r="O24" s="4">
        <v>0.20996609999999999</v>
      </c>
      <c r="P24" s="5">
        <f>Table1[[#This Row],[4%]]-Table1[[#This Row],[Old Dose 4]]</f>
        <v>-3.4914247407109023E-3</v>
      </c>
      <c r="T24" t="s">
        <v>14</v>
      </c>
      <c r="W24">
        <v>13860</v>
      </c>
      <c r="X24">
        <v>13304</v>
      </c>
      <c r="Y24">
        <v>9451</v>
      </c>
      <c r="Z24">
        <v>4087</v>
      </c>
    </row>
    <row r="25" spans="1:26" x14ac:dyDescent="0.25">
      <c r="A25" t="s">
        <v>24</v>
      </c>
      <c r="B25">
        <v>31563</v>
      </c>
      <c r="C25">
        <f>_xlfn.XLOOKUP(Table1[[#This Row],[FSA]],$T$2:$T$889,$W$2:$W$889)</f>
        <v>30051</v>
      </c>
      <c r="D25" s="4">
        <f>Table1[[#This Row],[New Dose 1]]/Table1[[#This Row],[Population]]</f>
        <v>0.95209580838323349</v>
      </c>
      <c r="E25" s="3">
        <v>0.95543809999999996</v>
      </c>
      <c r="F25" s="5">
        <f>Table1[[#This Row],[%]]-Table1[[#This Row],[Old Dose 1]]</f>
        <v>-3.3422916167664685E-3</v>
      </c>
      <c r="I25" s="4"/>
      <c r="K25" s="4"/>
      <c r="M25">
        <f>_xlfn.XLOOKUP(Table1[[#This Row],[FSA]],$T$2:$T$889,$Z$2:$Z$889)</f>
        <v>9154</v>
      </c>
      <c r="N25" s="4">
        <f>Table1[[#This Row],[Dose4]]/Table1[[#This Row],[Population]]</f>
        <v>0.29002312834648164</v>
      </c>
      <c r="O25" s="4">
        <v>0.29024509999999998</v>
      </c>
      <c r="P25" s="5">
        <f>Table1[[#This Row],[4%]]-Table1[[#This Row],[Old Dose 4]]</f>
        <v>-2.2197165351833803E-4</v>
      </c>
      <c r="T25" t="s">
        <v>16</v>
      </c>
      <c r="W25">
        <v>16257</v>
      </c>
      <c r="X25">
        <v>15212</v>
      </c>
      <c r="Y25">
        <v>11008</v>
      </c>
      <c r="Z25">
        <v>4587</v>
      </c>
    </row>
    <row r="26" spans="1:26" x14ac:dyDescent="0.25">
      <c r="A26" s="2" t="s">
        <v>25</v>
      </c>
      <c r="B26">
        <v>43328</v>
      </c>
      <c r="C26">
        <f>_xlfn.XLOOKUP(Table1[[#This Row],[FSA]],$T$2:$T$889,$W$2:$W$889)</f>
        <v>35898</v>
      </c>
      <c r="D26" s="4">
        <f>Table1[[#This Row],[New Dose 1]]/Table1[[#This Row],[Population]]</f>
        <v>0.82851735598227472</v>
      </c>
      <c r="E26" s="3">
        <v>0.8237082</v>
      </c>
      <c r="F26" s="5">
        <f>Table1[[#This Row],[%]]-Table1[[#This Row],[Old Dose 1]]</f>
        <v>4.8091559822747154E-3</v>
      </c>
      <c r="I26" s="4"/>
      <c r="K26" s="4"/>
      <c r="M26">
        <f>_xlfn.XLOOKUP(Table1[[#This Row],[FSA]],$T$2:$T$889,$Z$2:$Z$889)</f>
        <v>5680</v>
      </c>
      <c r="N26" s="4">
        <f>Table1[[#This Row],[Dose4]]/Table1[[#This Row],[Population]]</f>
        <v>0.13109305760709011</v>
      </c>
      <c r="O26" s="4">
        <v>0.1299102</v>
      </c>
      <c r="P26" s="5">
        <f>Table1[[#This Row],[4%]]-Table1[[#This Row],[Old Dose 4]]</f>
        <v>1.1828576070901098E-3</v>
      </c>
      <c r="T26" t="s">
        <v>19</v>
      </c>
      <c r="W26">
        <v>16933</v>
      </c>
      <c r="X26">
        <v>15707</v>
      </c>
      <c r="Y26">
        <v>10051</v>
      </c>
      <c r="Z26">
        <v>3640</v>
      </c>
    </row>
    <row r="27" spans="1:26" x14ac:dyDescent="0.25">
      <c r="A27" t="s">
        <v>26</v>
      </c>
      <c r="B27">
        <v>59369</v>
      </c>
      <c r="C27">
        <f>_xlfn.XLOOKUP(Table1[[#This Row],[FSA]],$T$2:$T$889,$W$2:$W$889)</f>
        <v>51804</v>
      </c>
      <c r="D27" s="4">
        <f>Table1[[#This Row],[New Dose 1]]/Table1[[#This Row],[Population]]</f>
        <v>0.87257659721403424</v>
      </c>
      <c r="E27" s="3">
        <v>0.87199309999999997</v>
      </c>
      <c r="F27" s="5">
        <f>Table1[[#This Row],[%]]-Table1[[#This Row],[Old Dose 1]]</f>
        <v>5.8349721403427868E-4</v>
      </c>
      <c r="I27" s="4"/>
      <c r="K27" s="4"/>
      <c r="M27">
        <f>_xlfn.XLOOKUP(Table1[[#This Row],[FSA]],$T$2:$T$889,$Z$2:$Z$889)</f>
        <v>10195</v>
      </c>
      <c r="N27" s="4">
        <f>Table1[[#This Row],[Dose4]]/Table1[[#This Row],[Population]]</f>
        <v>0.17172261618016135</v>
      </c>
      <c r="O27" s="4">
        <v>0.1714193</v>
      </c>
      <c r="P27" s="5">
        <f>Table1[[#This Row],[4%]]-Table1[[#This Row],[Old Dose 4]]</f>
        <v>3.0331618016135597E-4</v>
      </c>
      <c r="T27" t="s">
        <v>20</v>
      </c>
      <c r="W27">
        <v>6821</v>
      </c>
      <c r="X27">
        <v>6599</v>
      </c>
      <c r="Y27">
        <v>5248</v>
      </c>
      <c r="Z27">
        <v>2536</v>
      </c>
    </row>
    <row r="28" spans="1:26" x14ac:dyDescent="0.25">
      <c r="A28" s="2" t="s">
        <v>27</v>
      </c>
      <c r="B28">
        <v>15169</v>
      </c>
      <c r="C28">
        <f>_xlfn.XLOOKUP(Table1[[#This Row],[FSA]],$T$2:$T$889,$W$2:$W$889)</f>
        <v>12523</v>
      </c>
      <c r="D28" s="4">
        <f>Table1[[#This Row],[New Dose 1]]/Table1[[#This Row],[Population]]</f>
        <v>0.82556529764651587</v>
      </c>
      <c r="E28" s="3">
        <v>0.82140729999999995</v>
      </c>
      <c r="F28" s="5">
        <f>Table1[[#This Row],[%]]-Table1[[#This Row],[Old Dose 1]]</f>
        <v>4.1579976465159207E-3</v>
      </c>
      <c r="I28" s="4"/>
      <c r="K28" s="4"/>
      <c r="M28">
        <f>_xlfn.XLOOKUP(Table1[[#This Row],[FSA]],$T$2:$T$889,$Z$2:$Z$889)</f>
        <v>2470</v>
      </c>
      <c r="N28" s="4">
        <f>Table1[[#This Row],[Dose4]]/Table1[[#This Row],[Population]]</f>
        <v>0.16283209176610192</v>
      </c>
      <c r="O28" s="4">
        <v>0.1616155</v>
      </c>
      <c r="P28" s="5">
        <f>Table1[[#This Row],[4%]]-Table1[[#This Row],[Old Dose 4]]</f>
        <v>1.216591766101921E-3</v>
      </c>
      <c r="T28" t="s">
        <v>22</v>
      </c>
      <c r="W28">
        <v>1613</v>
      </c>
      <c r="X28">
        <v>1359</v>
      </c>
      <c r="Y28">
        <v>709</v>
      </c>
      <c r="Z28">
        <v>193</v>
      </c>
    </row>
    <row r="29" spans="1:26" x14ac:dyDescent="0.25">
      <c r="A29" t="s">
        <v>28</v>
      </c>
      <c r="B29">
        <v>4985</v>
      </c>
      <c r="C29">
        <f>_xlfn.XLOOKUP(Table1[[#This Row],[FSA]],$T$2:$T$889,$W$2:$W$889)</f>
        <v>3829</v>
      </c>
      <c r="D29" s="4">
        <f>Table1[[#This Row],[New Dose 1]]/Table1[[#This Row],[Population]]</f>
        <v>0.76810431293881642</v>
      </c>
      <c r="E29" s="3">
        <v>0.76411490000000004</v>
      </c>
      <c r="F29" s="5">
        <f>Table1[[#This Row],[%]]-Table1[[#This Row],[Old Dose 1]]</f>
        <v>3.9894129388163835E-3</v>
      </c>
      <c r="I29" s="4"/>
      <c r="K29" s="4"/>
      <c r="M29">
        <f>_xlfn.XLOOKUP(Table1[[#This Row],[FSA]],$T$2:$T$889,$Z$2:$Z$889)</f>
        <v>485</v>
      </c>
      <c r="N29" s="4">
        <f>Table1[[#This Row],[Dose4]]/Table1[[#This Row],[Population]]</f>
        <v>9.7291875626880645E-2</v>
      </c>
      <c r="O29" s="4">
        <v>9.6644599999999997E-2</v>
      </c>
      <c r="P29" s="5">
        <f>Table1[[#This Row],[4%]]-Table1[[#This Row],[Old Dose 4]]</f>
        <v>6.4727562688064733E-4</v>
      </c>
      <c r="T29" t="s">
        <v>23</v>
      </c>
      <c r="W29">
        <v>17637</v>
      </c>
      <c r="X29">
        <v>16866</v>
      </c>
      <c r="Y29">
        <v>12200</v>
      </c>
      <c r="Z29">
        <v>4101</v>
      </c>
    </row>
    <row r="30" spans="1:26" x14ac:dyDescent="0.25">
      <c r="A30" s="2" t="s">
        <v>29</v>
      </c>
      <c r="B30">
        <v>21648</v>
      </c>
      <c r="C30">
        <f>_xlfn.XLOOKUP(Table1[[#This Row],[FSA]],$T$2:$T$889,$W$2:$W$889)</f>
        <v>24439</v>
      </c>
      <c r="D30" s="4">
        <v>1</v>
      </c>
      <c r="E30" s="3">
        <v>1</v>
      </c>
      <c r="F30" s="5">
        <f>Table1[[#This Row],[%]]-Table1[[#This Row],[Old Dose 1]]</f>
        <v>0</v>
      </c>
      <c r="I30" s="4"/>
      <c r="K30" s="4"/>
      <c r="M30">
        <f>_xlfn.XLOOKUP(Table1[[#This Row],[FSA]],$T$2:$T$889,$Z$2:$Z$889)</f>
        <v>5972</v>
      </c>
      <c r="N30" s="4">
        <f>Table1[[#This Row],[Dose4]]/Table1[[#This Row],[Population]]</f>
        <v>0.27586844050258685</v>
      </c>
      <c r="O30" s="4">
        <v>0.27753119999999998</v>
      </c>
      <c r="P30" s="5">
        <f>Table1[[#This Row],[4%]]-Table1[[#This Row],[Old Dose 4]]</f>
        <v>-1.6627594974131243E-3</v>
      </c>
      <c r="T30" t="s">
        <v>24</v>
      </c>
      <c r="W30">
        <v>30051</v>
      </c>
      <c r="X30">
        <v>28818</v>
      </c>
      <c r="Y30">
        <v>22078</v>
      </c>
      <c r="Z30">
        <v>9154</v>
      </c>
    </row>
    <row r="31" spans="1:26" x14ac:dyDescent="0.25">
      <c r="A31" t="s">
        <v>30</v>
      </c>
      <c r="B31">
        <v>23841</v>
      </c>
      <c r="C31">
        <f>_xlfn.XLOOKUP(Table1[[#This Row],[FSA]],$T$2:$T$889,$W$2:$W$889)</f>
        <v>20414</v>
      </c>
      <c r="D31" s="4">
        <f>Table1[[#This Row],[New Dose 1]]/Table1[[#This Row],[Population]]</f>
        <v>0.85625602952896274</v>
      </c>
      <c r="E31" s="3">
        <v>0.86134900000000003</v>
      </c>
      <c r="F31" s="5">
        <f>Table1[[#This Row],[%]]-Table1[[#This Row],[Old Dose 1]]</f>
        <v>-5.0929704710372947E-3</v>
      </c>
      <c r="I31" s="4"/>
      <c r="K31" s="4"/>
      <c r="M31">
        <f>_xlfn.XLOOKUP(Table1[[#This Row],[FSA]],$T$2:$T$889,$Z$2:$Z$889)</f>
        <v>4805</v>
      </c>
      <c r="N31" s="4">
        <f>Table1[[#This Row],[Dose4]]/Table1[[#This Row],[Population]]</f>
        <v>0.20154355941445409</v>
      </c>
      <c r="O31" s="4">
        <v>0.2032042</v>
      </c>
      <c r="P31" s="5">
        <f>Table1[[#This Row],[4%]]-Table1[[#This Row],[Old Dose 4]]</f>
        <v>-1.6606405855459083E-3</v>
      </c>
      <c r="T31" t="s">
        <v>27</v>
      </c>
      <c r="W31">
        <v>12523</v>
      </c>
      <c r="X31">
        <v>12028</v>
      </c>
      <c r="Y31">
        <v>7858</v>
      </c>
      <c r="Z31">
        <v>2470</v>
      </c>
    </row>
    <row r="32" spans="1:26" x14ac:dyDescent="0.25">
      <c r="A32" s="2" t="s">
        <v>31</v>
      </c>
      <c r="B32">
        <v>18033</v>
      </c>
      <c r="C32">
        <f>_xlfn.XLOOKUP(Table1[[#This Row],[FSA]],$T$2:$T$889,$W$2:$W$889)</f>
        <v>16247</v>
      </c>
      <c r="D32" s="4">
        <f>Table1[[#This Row],[New Dose 1]]/Table1[[#This Row],[Population]]</f>
        <v>0.90095935229856372</v>
      </c>
      <c r="E32" s="3">
        <v>0.90925040000000001</v>
      </c>
      <c r="F32" s="5">
        <f>Table1[[#This Row],[%]]-Table1[[#This Row],[Old Dose 1]]</f>
        <v>-8.2910477014362938E-3</v>
      </c>
      <c r="I32" s="4"/>
      <c r="K32" s="4"/>
      <c r="M32">
        <f>_xlfn.XLOOKUP(Table1[[#This Row],[FSA]],$T$2:$T$889,$Z$2:$Z$889)</f>
        <v>5359</v>
      </c>
      <c r="N32" s="4">
        <f>Table1[[#This Row],[Dose4]]/Table1[[#This Row],[Population]]</f>
        <v>0.29717739699439916</v>
      </c>
      <c r="O32" s="4">
        <v>0.29934939999999999</v>
      </c>
      <c r="P32" s="5">
        <f>Table1[[#This Row],[4%]]-Table1[[#This Row],[Old Dose 4]]</f>
        <v>-2.172003005600831E-3</v>
      </c>
      <c r="T32" t="s">
        <v>28</v>
      </c>
      <c r="W32">
        <v>3829</v>
      </c>
      <c r="X32">
        <v>3647</v>
      </c>
      <c r="Y32">
        <v>2231</v>
      </c>
      <c r="Z32">
        <v>485</v>
      </c>
    </row>
    <row r="33" spans="1:26" x14ac:dyDescent="0.25">
      <c r="A33" t="s">
        <v>32</v>
      </c>
      <c r="B33">
        <v>33925</v>
      </c>
      <c r="C33">
        <f>_xlfn.XLOOKUP(Table1[[#This Row],[FSA]],$T$2:$T$889,$W$2:$W$889)</f>
        <v>29408</v>
      </c>
      <c r="D33" s="4">
        <f>Table1[[#This Row],[New Dose 1]]/Table1[[#This Row],[Population]]</f>
        <v>0.86685335298452471</v>
      </c>
      <c r="E33" s="3">
        <v>0.87699899999999997</v>
      </c>
      <c r="F33" s="5">
        <f>Table1[[#This Row],[%]]-Table1[[#This Row],[Old Dose 1]]</f>
        <v>-1.0145647015475268E-2</v>
      </c>
      <c r="I33" s="4"/>
      <c r="K33" s="4"/>
      <c r="M33">
        <f>_xlfn.XLOOKUP(Table1[[#This Row],[FSA]],$T$2:$T$889,$Z$2:$Z$889)</f>
        <v>6607</v>
      </c>
      <c r="N33" s="4">
        <f>Table1[[#This Row],[Dose4]]/Table1[[#This Row],[Population]]</f>
        <v>0.19475313190862195</v>
      </c>
      <c r="O33" s="4">
        <v>0.19741939999999999</v>
      </c>
      <c r="P33" s="5">
        <f>Table1[[#This Row],[4%]]-Table1[[#This Row],[Old Dose 4]]</f>
        <v>-2.6662680913780434E-3</v>
      </c>
      <c r="T33" t="s">
        <v>29</v>
      </c>
      <c r="W33">
        <v>24439</v>
      </c>
      <c r="X33">
        <v>23027</v>
      </c>
      <c r="Y33">
        <v>17146</v>
      </c>
      <c r="Z33">
        <v>5972</v>
      </c>
    </row>
    <row r="34" spans="1:26" x14ac:dyDescent="0.25">
      <c r="A34" s="2" t="s">
        <v>33</v>
      </c>
      <c r="B34">
        <v>28698</v>
      </c>
      <c r="C34">
        <f>_xlfn.XLOOKUP(Table1[[#This Row],[FSA]],$T$2:$T$889,$W$2:$W$889)</f>
        <v>26301</v>
      </c>
      <c r="D34" s="4">
        <f>Table1[[#This Row],[New Dose 1]]/Table1[[#This Row],[Population]]</f>
        <v>0.91647501568053524</v>
      </c>
      <c r="E34" s="3">
        <v>0.92947340000000001</v>
      </c>
      <c r="F34" s="5">
        <f>Table1[[#This Row],[%]]-Table1[[#This Row],[Old Dose 1]]</f>
        <v>-1.2998384319464762E-2</v>
      </c>
      <c r="I34" s="4"/>
      <c r="K34" s="4"/>
      <c r="M34">
        <f>_xlfn.XLOOKUP(Table1[[#This Row],[FSA]],$T$2:$T$889,$Z$2:$Z$889)</f>
        <v>5757</v>
      </c>
      <c r="N34" s="4">
        <f>Table1[[#This Row],[Dose4]]/Table1[[#This Row],[Population]]</f>
        <v>0.20060631402885218</v>
      </c>
      <c r="O34" s="4">
        <v>0.20383129999999999</v>
      </c>
      <c r="P34" s="5">
        <f>Table1[[#This Row],[4%]]-Table1[[#This Row],[Old Dose 4]]</f>
        <v>-3.2249859711478146E-3</v>
      </c>
      <c r="T34" t="s">
        <v>30</v>
      </c>
      <c r="W34">
        <v>20414</v>
      </c>
      <c r="X34">
        <v>19306</v>
      </c>
      <c r="Y34">
        <v>13001</v>
      </c>
      <c r="Z34">
        <v>4805</v>
      </c>
    </row>
    <row r="35" spans="1:26" x14ac:dyDescent="0.25">
      <c r="A35" t="s">
        <v>34</v>
      </c>
      <c r="B35">
        <v>20109</v>
      </c>
      <c r="C35">
        <f>_xlfn.XLOOKUP(Table1[[#This Row],[FSA]],$T$2:$T$889,$W$2:$W$889)</f>
        <v>18253</v>
      </c>
      <c r="D35" s="4">
        <f>Table1[[#This Row],[New Dose 1]]/Table1[[#This Row],[Population]]</f>
        <v>0.90770301854890845</v>
      </c>
      <c r="E35" s="3">
        <v>0.91113350000000004</v>
      </c>
      <c r="F35" s="5">
        <f>Table1[[#This Row],[%]]-Table1[[#This Row],[Old Dose 1]]</f>
        <v>-3.4304814510915937E-3</v>
      </c>
      <c r="I35" s="4"/>
      <c r="K35" s="4"/>
      <c r="M35">
        <f>_xlfn.XLOOKUP(Table1[[#This Row],[FSA]],$T$2:$T$889,$Z$2:$Z$889)</f>
        <v>4424</v>
      </c>
      <c r="N35" s="4">
        <f>Table1[[#This Row],[Dose4]]/Table1[[#This Row],[Population]]</f>
        <v>0.2200009945795415</v>
      </c>
      <c r="O35" s="4">
        <v>0.2203484</v>
      </c>
      <c r="P35" s="5">
        <f>Table1[[#This Row],[4%]]-Table1[[#This Row],[Old Dose 4]]</f>
        <v>-3.4740542045849643E-4</v>
      </c>
      <c r="T35" t="s">
        <v>31</v>
      </c>
      <c r="W35">
        <v>16247</v>
      </c>
      <c r="X35">
        <v>15761</v>
      </c>
      <c r="Y35">
        <v>12323</v>
      </c>
      <c r="Z35">
        <v>5359</v>
      </c>
    </row>
    <row r="36" spans="1:26" x14ac:dyDescent="0.25">
      <c r="A36" s="2" t="s">
        <v>35</v>
      </c>
      <c r="B36">
        <v>51638</v>
      </c>
      <c r="C36">
        <f>_xlfn.XLOOKUP(Table1[[#This Row],[FSA]],$T$2:$T$889,$W$2:$W$889)</f>
        <v>47483</v>
      </c>
      <c r="D36" s="4">
        <f>Table1[[#This Row],[New Dose 1]]/Table1[[#This Row],[Population]]</f>
        <v>0.91953600061969865</v>
      </c>
      <c r="E36" s="3">
        <v>0.91957529999999998</v>
      </c>
      <c r="F36" s="5">
        <f>Table1[[#This Row],[%]]-Table1[[#This Row],[Old Dose 1]]</f>
        <v>-3.9299380301338616E-5</v>
      </c>
      <c r="I36" s="4"/>
      <c r="K36" s="4"/>
      <c r="M36">
        <f>_xlfn.XLOOKUP(Table1[[#This Row],[FSA]],$T$2:$T$889,$Z$2:$Z$889)</f>
        <v>10217</v>
      </c>
      <c r="N36" s="4">
        <f>Table1[[#This Row],[Dose4]]/Table1[[#This Row],[Population]]</f>
        <v>0.19785816646655563</v>
      </c>
      <c r="O36" s="4">
        <v>0.1974968</v>
      </c>
      <c r="P36" s="5">
        <f>Table1[[#This Row],[4%]]-Table1[[#This Row],[Old Dose 4]]</f>
        <v>3.6136646655562932E-4</v>
      </c>
      <c r="T36" t="s">
        <v>33</v>
      </c>
      <c r="W36">
        <v>26301</v>
      </c>
      <c r="X36">
        <v>25195</v>
      </c>
      <c r="Y36">
        <v>16914</v>
      </c>
      <c r="Z36">
        <v>5757</v>
      </c>
    </row>
    <row r="37" spans="1:26" x14ac:dyDescent="0.25">
      <c r="A37" t="s">
        <v>36</v>
      </c>
      <c r="B37">
        <v>27205</v>
      </c>
      <c r="C37">
        <f>_xlfn.XLOOKUP(Table1[[#This Row],[FSA]],$T$2:$T$889,$W$2:$W$889)</f>
        <v>24935</v>
      </c>
      <c r="D37" s="4">
        <f>Table1[[#This Row],[New Dose 1]]/Table1[[#This Row],[Population]]</f>
        <v>0.91655945598235622</v>
      </c>
      <c r="E37" s="3">
        <v>0.939469</v>
      </c>
      <c r="F37" s="5">
        <f>Table1[[#This Row],[%]]-Table1[[#This Row],[Old Dose 1]]</f>
        <v>-2.2909544017643779E-2</v>
      </c>
      <c r="I37" s="4"/>
      <c r="K37" s="4"/>
      <c r="M37">
        <f>_xlfn.XLOOKUP(Table1[[#This Row],[FSA]],$T$2:$T$889,$Z$2:$Z$889)</f>
        <v>7042</v>
      </c>
      <c r="N37" s="4">
        <f>Table1[[#This Row],[Dose4]]/Table1[[#This Row],[Population]]</f>
        <v>0.2588494761992281</v>
      </c>
      <c r="O37" s="4">
        <v>0.2647137</v>
      </c>
      <c r="P37" s="5">
        <f>Table1[[#This Row],[4%]]-Table1[[#This Row],[Old Dose 4]]</f>
        <v>-5.864223800771895E-3</v>
      </c>
      <c r="T37" t="s">
        <v>34</v>
      </c>
      <c r="W37">
        <v>18253</v>
      </c>
      <c r="X37">
        <v>17381</v>
      </c>
      <c r="Y37">
        <v>11554</v>
      </c>
      <c r="Z37">
        <v>4424</v>
      </c>
    </row>
    <row r="38" spans="1:26" x14ac:dyDescent="0.25">
      <c r="A38" s="2" t="s">
        <v>37</v>
      </c>
      <c r="B38">
        <v>86473</v>
      </c>
      <c r="C38">
        <f>_xlfn.XLOOKUP(Table1[[#This Row],[FSA]],$T$2:$T$889,$W$2:$W$889)</f>
        <v>74766</v>
      </c>
      <c r="D38" s="4">
        <f>Table1[[#This Row],[New Dose 1]]/Table1[[#This Row],[Population]]</f>
        <v>0.8646167011668382</v>
      </c>
      <c r="E38" s="3">
        <v>0.85800180000000004</v>
      </c>
      <c r="F38" s="5">
        <f>Table1[[#This Row],[%]]-Table1[[#This Row],[Old Dose 1]]</f>
        <v>6.6149011668381608E-3</v>
      </c>
      <c r="I38" s="4"/>
      <c r="K38" s="4"/>
      <c r="M38">
        <f>_xlfn.XLOOKUP(Table1[[#This Row],[FSA]],$T$2:$T$889,$Z$2:$Z$889)</f>
        <v>12290</v>
      </c>
      <c r="N38" s="4">
        <f>Table1[[#This Row],[Dose4]]/Table1[[#This Row],[Population]]</f>
        <v>0.1421252876620448</v>
      </c>
      <c r="O38" s="4">
        <v>0.14066339999999999</v>
      </c>
      <c r="P38" s="5">
        <f>Table1[[#This Row],[4%]]-Table1[[#This Row],[Old Dose 4]]</f>
        <v>1.4618876620448029E-3</v>
      </c>
      <c r="T38" t="s">
        <v>35</v>
      </c>
      <c r="W38">
        <v>47483</v>
      </c>
      <c r="X38">
        <v>45567</v>
      </c>
      <c r="Y38">
        <v>30649</v>
      </c>
      <c r="Z38">
        <v>10217</v>
      </c>
    </row>
    <row r="39" spans="1:26" x14ac:dyDescent="0.25">
      <c r="A39" t="s">
        <v>38</v>
      </c>
      <c r="B39">
        <v>26350</v>
      </c>
      <c r="C39">
        <f>_xlfn.XLOOKUP(Table1[[#This Row],[FSA]],$T$2:$T$889,$W$2:$W$889)</f>
        <v>23251</v>
      </c>
      <c r="D39" s="4">
        <f>Table1[[#This Row],[New Dose 1]]/Table1[[#This Row],[Population]]</f>
        <v>0.88239089184060726</v>
      </c>
      <c r="E39" s="3">
        <v>0.88519110000000001</v>
      </c>
      <c r="F39" s="5">
        <f>Table1[[#This Row],[%]]-Table1[[#This Row],[Old Dose 1]]</f>
        <v>-2.8002081593927475E-3</v>
      </c>
      <c r="I39" s="4"/>
      <c r="K39" s="4"/>
      <c r="M39">
        <f>_xlfn.XLOOKUP(Table1[[#This Row],[FSA]],$T$2:$T$889,$Z$2:$Z$889)</f>
        <v>6230</v>
      </c>
      <c r="N39" s="4">
        <f>Table1[[#This Row],[Dose4]]/Table1[[#This Row],[Population]]</f>
        <v>0.23643263757115748</v>
      </c>
      <c r="O39" s="4">
        <v>0.2362966</v>
      </c>
      <c r="P39" s="5">
        <f>Table1[[#This Row],[4%]]-Table1[[#This Row],[Old Dose 4]]</f>
        <v>1.3603757115748794E-4</v>
      </c>
      <c r="T39" t="s">
        <v>36</v>
      </c>
      <c r="W39">
        <v>24935</v>
      </c>
      <c r="X39">
        <v>24014</v>
      </c>
      <c r="Y39">
        <v>17430</v>
      </c>
      <c r="Z39">
        <v>7042</v>
      </c>
    </row>
    <row r="40" spans="1:26" x14ac:dyDescent="0.25">
      <c r="A40" s="2" t="s">
        <v>39</v>
      </c>
      <c r="B40">
        <v>19449</v>
      </c>
      <c r="C40">
        <f>_xlfn.XLOOKUP(Table1[[#This Row],[FSA]],$T$2:$T$889,$W$2:$W$889)</f>
        <v>16981</v>
      </c>
      <c r="D40" s="4">
        <f>Table1[[#This Row],[New Dose 1]]/Table1[[#This Row],[Population]]</f>
        <v>0.87310401563062368</v>
      </c>
      <c r="E40" s="3">
        <v>0.87824270000000004</v>
      </c>
      <c r="F40" s="5">
        <f>Table1[[#This Row],[%]]-Table1[[#This Row],[Old Dose 1]]</f>
        <v>-5.1386843693763673E-3</v>
      </c>
      <c r="I40" s="4"/>
      <c r="K40" s="4"/>
      <c r="M40">
        <f>_xlfn.XLOOKUP(Table1[[#This Row],[FSA]],$T$2:$T$889,$Z$2:$Z$889)</f>
        <v>4360</v>
      </c>
      <c r="N40" s="4">
        <f>Table1[[#This Row],[Dose4]]/Table1[[#This Row],[Population]]</f>
        <v>0.22417605018252867</v>
      </c>
      <c r="O40" s="4">
        <v>0.22510459999999999</v>
      </c>
      <c r="P40" s="5">
        <f>Table1[[#This Row],[4%]]-Table1[[#This Row],[Old Dose 4]]</f>
        <v>-9.285498174713136E-4</v>
      </c>
      <c r="T40" t="s">
        <v>37</v>
      </c>
      <c r="W40">
        <v>74766</v>
      </c>
      <c r="X40">
        <v>71866</v>
      </c>
      <c r="Y40">
        <v>46103</v>
      </c>
      <c r="Z40">
        <v>12290</v>
      </c>
    </row>
    <row r="41" spans="1:26" x14ac:dyDescent="0.25">
      <c r="A41" t="s">
        <v>40</v>
      </c>
      <c r="B41">
        <v>30064</v>
      </c>
      <c r="C41">
        <f>_xlfn.XLOOKUP(Table1[[#This Row],[FSA]],$T$2:$T$889,$W$2:$W$889)</f>
        <v>26687</v>
      </c>
      <c r="D41" s="4">
        <f>Table1[[#This Row],[New Dose 1]]/Table1[[#This Row],[Population]]</f>
        <v>0.88767296434273546</v>
      </c>
      <c r="E41" s="3">
        <v>0.88606790000000002</v>
      </c>
      <c r="F41" s="5">
        <f>Table1[[#This Row],[%]]-Table1[[#This Row],[Old Dose 1]]</f>
        <v>1.6050643427354405E-3</v>
      </c>
      <c r="I41" s="4"/>
      <c r="K41" s="4"/>
      <c r="M41">
        <f>_xlfn.XLOOKUP(Table1[[#This Row],[FSA]],$T$2:$T$889,$Z$2:$Z$889)</f>
        <v>5360</v>
      </c>
      <c r="N41" s="4">
        <f>Table1[[#This Row],[Dose4]]/Table1[[#This Row],[Population]]</f>
        <v>0.17828632251197446</v>
      </c>
      <c r="O41" s="4">
        <v>0.17765510000000001</v>
      </c>
      <c r="P41" s="5">
        <f>Table1[[#This Row],[4%]]-Table1[[#This Row],[Old Dose 4]]</f>
        <v>6.3122251197444967E-4</v>
      </c>
      <c r="T41" t="s">
        <v>38</v>
      </c>
      <c r="W41">
        <v>23251</v>
      </c>
      <c r="X41">
        <v>22553</v>
      </c>
      <c r="Y41">
        <v>16237</v>
      </c>
      <c r="Z41">
        <v>6230</v>
      </c>
    </row>
    <row r="42" spans="1:26" x14ac:dyDescent="0.25">
      <c r="A42" s="2" t="s">
        <v>41</v>
      </c>
      <c r="B42">
        <v>18073</v>
      </c>
      <c r="C42">
        <f>_xlfn.XLOOKUP(Table1[[#This Row],[FSA]],$T$2:$T$889,$W$2:$W$889)</f>
        <v>16192</v>
      </c>
      <c r="D42" s="4">
        <f>Table1[[#This Row],[New Dose 1]]/Table1[[#This Row],[Population]]</f>
        <v>0.89592209373097986</v>
      </c>
      <c r="E42" s="3">
        <v>0.90301770000000003</v>
      </c>
      <c r="F42" s="5">
        <f>Table1[[#This Row],[%]]-Table1[[#This Row],[Old Dose 1]]</f>
        <v>-7.0956062690201716E-3</v>
      </c>
      <c r="I42" s="4"/>
      <c r="K42" s="4"/>
      <c r="M42">
        <f>_xlfn.XLOOKUP(Table1[[#This Row],[FSA]],$T$2:$T$889,$Z$2:$Z$889)</f>
        <v>4235</v>
      </c>
      <c r="N42" s="4">
        <f>Table1[[#This Row],[Dose4]]/Table1[[#This Row],[Population]]</f>
        <v>0.23432744978697503</v>
      </c>
      <c r="O42" s="4">
        <v>0.23592099999999999</v>
      </c>
      <c r="P42" s="5">
        <f>Table1[[#This Row],[4%]]-Table1[[#This Row],[Old Dose 4]]</f>
        <v>-1.5935502130249579E-3</v>
      </c>
      <c r="T42" t="s">
        <v>39</v>
      </c>
      <c r="W42">
        <v>16981</v>
      </c>
      <c r="X42">
        <v>16397</v>
      </c>
      <c r="Y42">
        <v>11620</v>
      </c>
      <c r="Z42">
        <v>4360</v>
      </c>
    </row>
    <row r="43" spans="1:26" x14ac:dyDescent="0.25">
      <c r="A43" t="s">
        <v>42</v>
      </c>
      <c r="B43">
        <v>1342</v>
      </c>
      <c r="C43">
        <f>_xlfn.XLOOKUP(Table1[[#This Row],[FSA]],$T$2:$T$889,$W$2:$W$889)</f>
        <v>1173</v>
      </c>
      <c r="D43" s="4">
        <f>Table1[[#This Row],[New Dose 1]]/Table1[[#This Row],[Population]]</f>
        <v>0.87406855439642328</v>
      </c>
      <c r="E43" s="3">
        <v>0.87462459999999997</v>
      </c>
      <c r="F43" s="5">
        <f>Table1[[#This Row],[%]]-Table1[[#This Row],[Old Dose 1]]</f>
        <v>-5.5604560357669364E-4</v>
      </c>
      <c r="I43" s="4"/>
      <c r="K43" s="4"/>
      <c r="M43">
        <f>_xlfn.XLOOKUP(Table1[[#This Row],[FSA]],$T$2:$T$889,$Z$2:$Z$889)</f>
        <v>344</v>
      </c>
      <c r="N43" s="4">
        <f>Table1[[#This Row],[Dose4]]/Table1[[#This Row],[Population]]</f>
        <v>0.25633383010432192</v>
      </c>
      <c r="O43" s="4">
        <v>0.25450450000000002</v>
      </c>
      <c r="P43" s="5">
        <f>Table1[[#This Row],[4%]]-Table1[[#This Row],[Old Dose 4]]</f>
        <v>1.8293301043219024E-3</v>
      </c>
      <c r="T43" t="s">
        <v>40</v>
      </c>
      <c r="W43">
        <v>26687</v>
      </c>
      <c r="X43">
        <v>25653</v>
      </c>
      <c r="Y43">
        <v>17614</v>
      </c>
      <c r="Z43">
        <v>5360</v>
      </c>
    </row>
    <row r="44" spans="1:26" x14ac:dyDescent="0.25">
      <c r="A44" s="2" t="s">
        <v>43</v>
      </c>
      <c r="B44">
        <v>41442</v>
      </c>
      <c r="C44">
        <f>_xlfn.XLOOKUP(Table1[[#This Row],[FSA]],$T$2:$T$889,$W$2:$W$889)</f>
        <v>37151</v>
      </c>
      <c r="D44" s="4">
        <f>Table1[[#This Row],[New Dose 1]]/Table1[[#This Row],[Population]]</f>
        <v>0.89645769991795765</v>
      </c>
      <c r="E44" s="3">
        <v>0.89672960000000002</v>
      </c>
      <c r="F44" s="5">
        <f>Table1[[#This Row],[%]]-Table1[[#This Row],[Old Dose 1]]</f>
        <v>-2.7190008204236449E-4</v>
      </c>
      <c r="I44" s="4"/>
      <c r="K44" s="4"/>
      <c r="M44">
        <f>_xlfn.XLOOKUP(Table1[[#This Row],[FSA]],$T$2:$T$889,$Z$2:$Z$889)</f>
        <v>8096</v>
      </c>
      <c r="N44" s="4">
        <f>Table1[[#This Row],[Dose4]]/Table1[[#This Row],[Population]]</f>
        <v>0.19535736692244582</v>
      </c>
      <c r="O44" s="4">
        <v>0.1948608</v>
      </c>
      <c r="P44" s="5">
        <f>Table1[[#This Row],[4%]]-Table1[[#This Row],[Old Dose 4]]</f>
        <v>4.9656692244581802E-4</v>
      </c>
      <c r="T44" t="s">
        <v>551</v>
      </c>
      <c r="W44">
        <v>8</v>
      </c>
      <c r="X44">
        <v>8</v>
      </c>
      <c r="Y44">
        <v>7</v>
      </c>
      <c r="Z44">
        <v>2</v>
      </c>
    </row>
    <row r="45" spans="1:26" x14ac:dyDescent="0.25">
      <c r="A45" t="s">
        <v>44</v>
      </c>
      <c r="B45">
        <v>13040</v>
      </c>
      <c r="C45">
        <f>_xlfn.XLOOKUP(Table1[[#This Row],[FSA]],$T$2:$T$889,$W$2:$W$889)</f>
        <v>11355</v>
      </c>
      <c r="D45" s="4">
        <f>Table1[[#This Row],[New Dose 1]]/Table1[[#This Row],[Population]]</f>
        <v>0.87078220858895705</v>
      </c>
      <c r="E45" s="3">
        <v>0.86841299999999999</v>
      </c>
      <c r="F45" s="5">
        <f>Table1[[#This Row],[%]]-Table1[[#This Row],[Old Dose 1]]</f>
        <v>2.3692085889570613E-3</v>
      </c>
      <c r="I45" s="4"/>
      <c r="K45" s="4"/>
      <c r="M45">
        <f>_xlfn.XLOOKUP(Table1[[#This Row],[FSA]],$T$2:$T$889,$Z$2:$Z$889)</f>
        <v>1772</v>
      </c>
      <c r="N45" s="4">
        <f>Table1[[#This Row],[Dose4]]/Table1[[#This Row],[Population]]</f>
        <v>0.13588957055214723</v>
      </c>
      <c r="O45" s="4">
        <v>0.13527420000000001</v>
      </c>
      <c r="P45" s="5">
        <f>Table1[[#This Row],[4%]]-Table1[[#This Row],[Old Dose 4]]</f>
        <v>6.1537055214722081E-4</v>
      </c>
      <c r="T45" t="s">
        <v>41</v>
      </c>
      <c r="W45">
        <v>16192</v>
      </c>
      <c r="X45">
        <v>15619</v>
      </c>
      <c r="Y45">
        <v>11591</v>
      </c>
      <c r="Z45">
        <v>4235</v>
      </c>
    </row>
    <row r="46" spans="1:26" x14ac:dyDescent="0.25">
      <c r="A46" s="2" t="s">
        <v>45</v>
      </c>
      <c r="B46">
        <v>10917</v>
      </c>
      <c r="C46">
        <f>_xlfn.XLOOKUP(Table1[[#This Row],[FSA]],$T$2:$T$889,$W$2:$W$889)</f>
        <v>8899</v>
      </c>
      <c r="D46" s="4">
        <f>Table1[[#This Row],[New Dose 1]]/Table1[[#This Row],[Population]]</f>
        <v>0.8151506824219108</v>
      </c>
      <c r="E46" s="3">
        <v>0.81028789999999995</v>
      </c>
      <c r="F46" s="5">
        <f>Table1[[#This Row],[%]]-Table1[[#This Row],[Old Dose 1]]</f>
        <v>4.8627824219108495E-3</v>
      </c>
      <c r="I46" s="4"/>
      <c r="K46" s="4"/>
      <c r="M46">
        <f>_xlfn.XLOOKUP(Table1[[#This Row],[FSA]],$T$2:$T$889,$Z$2:$Z$889)</f>
        <v>1127</v>
      </c>
      <c r="N46" s="4">
        <f>Table1[[#This Row],[Dose4]]/Table1[[#This Row],[Population]]</f>
        <v>0.10323348905376935</v>
      </c>
      <c r="O46" s="4">
        <v>0.1021456</v>
      </c>
      <c r="P46" s="5">
        <f>Table1[[#This Row],[4%]]-Table1[[#This Row],[Old Dose 4]]</f>
        <v>1.0878890537693447E-3</v>
      </c>
      <c r="T46" t="s">
        <v>42</v>
      </c>
      <c r="W46">
        <v>1173</v>
      </c>
      <c r="X46">
        <v>1137</v>
      </c>
      <c r="Y46">
        <v>808</v>
      </c>
      <c r="Z46">
        <v>344</v>
      </c>
    </row>
    <row r="47" spans="1:26" x14ac:dyDescent="0.25">
      <c r="A47" t="s">
        <v>46</v>
      </c>
      <c r="B47">
        <v>9151</v>
      </c>
      <c r="C47">
        <f>_xlfn.XLOOKUP(Table1[[#This Row],[FSA]],$T$2:$T$889,$W$2:$W$889)</f>
        <v>7897</v>
      </c>
      <c r="D47" s="4">
        <f>Table1[[#This Row],[New Dose 1]]/Table1[[#This Row],[Population]]</f>
        <v>0.86296579608785928</v>
      </c>
      <c r="E47" s="3">
        <v>0.8592552</v>
      </c>
      <c r="F47" s="5">
        <f>Table1[[#This Row],[%]]-Table1[[#This Row],[Old Dose 1]]</f>
        <v>3.7105960878592859E-3</v>
      </c>
      <c r="I47" s="4"/>
      <c r="K47" s="4"/>
      <c r="M47">
        <f>_xlfn.XLOOKUP(Table1[[#This Row],[FSA]],$T$2:$T$889,$Z$2:$Z$889)</f>
        <v>1287</v>
      </c>
      <c r="N47" s="4">
        <f>Table1[[#This Row],[Dose4]]/Table1[[#This Row],[Population]]</f>
        <v>0.14064036717298656</v>
      </c>
      <c r="O47" s="4">
        <v>0.13954</v>
      </c>
      <c r="P47" s="5">
        <f>Table1[[#This Row],[4%]]-Table1[[#This Row],[Old Dose 4]]</f>
        <v>1.1003671729865605E-3</v>
      </c>
      <c r="T47" t="s">
        <v>43</v>
      </c>
      <c r="W47">
        <v>37151</v>
      </c>
      <c r="X47">
        <v>35824</v>
      </c>
      <c r="Y47">
        <v>24842</v>
      </c>
      <c r="Z47">
        <v>8096</v>
      </c>
    </row>
    <row r="48" spans="1:26" x14ac:dyDescent="0.25">
      <c r="A48" s="2" t="s">
        <v>47</v>
      </c>
      <c r="B48">
        <v>65885</v>
      </c>
      <c r="C48">
        <f>_xlfn.XLOOKUP(Table1[[#This Row],[FSA]],$T$2:$T$889,$W$2:$W$889)</f>
        <v>57145</v>
      </c>
      <c r="D48" s="4">
        <f>Table1[[#This Row],[New Dose 1]]/Table1[[#This Row],[Population]]</f>
        <v>0.86734461561812248</v>
      </c>
      <c r="E48" s="3">
        <v>0.86095200000000005</v>
      </c>
      <c r="F48" s="5">
        <f>Table1[[#This Row],[%]]-Table1[[#This Row],[Old Dose 1]]</f>
        <v>6.3926156181224325E-3</v>
      </c>
      <c r="I48" s="4"/>
      <c r="K48" s="4"/>
      <c r="M48">
        <f>_xlfn.XLOOKUP(Table1[[#This Row],[FSA]],$T$2:$T$889,$Z$2:$Z$889)</f>
        <v>11235</v>
      </c>
      <c r="N48" s="4">
        <f>Table1[[#This Row],[Dose4]]/Table1[[#This Row],[Population]]</f>
        <v>0.17052439857327162</v>
      </c>
      <c r="O48" s="4">
        <v>0.1691705</v>
      </c>
      <c r="P48" s="5">
        <f>Table1[[#This Row],[4%]]-Table1[[#This Row],[Old Dose 4]]</f>
        <v>1.3538985732716169E-3</v>
      </c>
      <c r="T48" t="s">
        <v>44</v>
      </c>
      <c r="W48">
        <v>11355</v>
      </c>
      <c r="X48">
        <v>10794</v>
      </c>
      <c r="Y48">
        <v>6997</v>
      </c>
      <c r="Z48">
        <v>1772</v>
      </c>
    </row>
    <row r="49" spans="1:26" x14ac:dyDescent="0.25">
      <c r="A49" t="s">
        <v>48</v>
      </c>
      <c r="B49">
        <v>4920</v>
      </c>
      <c r="C49">
        <f>_xlfn.XLOOKUP(Table1[[#This Row],[FSA]],$T$2:$T$889,$W$2:$W$889)</f>
        <v>4527</v>
      </c>
      <c r="D49" s="4">
        <f>Table1[[#This Row],[New Dose 1]]/Table1[[#This Row],[Population]]</f>
        <v>0.92012195121951224</v>
      </c>
      <c r="E49" s="3">
        <v>0.91724709999999998</v>
      </c>
      <c r="F49" s="5">
        <f>Table1[[#This Row],[%]]-Table1[[#This Row],[Old Dose 1]]</f>
        <v>2.8748512195122533E-3</v>
      </c>
      <c r="I49" s="4"/>
      <c r="K49" s="4"/>
      <c r="M49">
        <f>_xlfn.XLOOKUP(Table1[[#This Row],[FSA]],$T$2:$T$889,$Z$2:$Z$889)</f>
        <v>967</v>
      </c>
      <c r="N49" s="4">
        <f>Table1[[#This Row],[Dose4]]/Table1[[#This Row],[Population]]</f>
        <v>0.19654471544715446</v>
      </c>
      <c r="O49" s="4">
        <v>0.19500200000000001</v>
      </c>
      <c r="P49" s="5">
        <f>Table1[[#This Row],[4%]]-Table1[[#This Row],[Old Dose 4]]</f>
        <v>1.5427154471544524E-3</v>
      </c>
      <c r="T49" t="s">
        <v>45</v>
      </c>
      <c r="W49">
        <v>8899</v>
      </c>
      <c r="X49">
        <v>8420</v>
      </c>
      <c r="Y49">
        <v>4993</v>
      </c>
      <c r="Z49">
        <v>1127</v>
      </c>
    </row>
    <row r="50" spans="1:26" x14ac:dyDescent="0.25">
      <c r="A50" s="2" t="s">
        <v>49</v>
      </c>
      <c r="B50">
        <v>4794</v>
      </c>
      <c r="C50">
        <f>_xlfn.XLOOKUP(Table1[[#This Row],[FSA]],$T$2:$T$889,$W$2:$W$889)</f>
        <v>4220</v>
      </c>
      <c r="D50" s="4">
        <f>Table1[[#This Row],[New Dose 1]]/Table1[[#This Row],[Population]]</f>
        <v>0.88026700041718819</v>
      </c>
      <c r="E50" s="3">
        <v>0.88242759999999998</v>
      </c>
      <c r="F50" s="5">
        <f>Table1[[#This Row],[%]]-Table1[[#This Row],[Old Dose 1]]</f>
        <v>-2.1605995828117841E-3</v>
      </c>
      <c r="I50" s="4"/>
      <c r="K50" s="4"/>
      <c r="M50">
        <f>_xlfn.XLOOKUP(Table1[[#This Row],[FSA]],$T$2:$T$889,$Z$2:$Z$889)</f>
        <v>1155</v>
      </c>
      <c r="N50" s="4">
        <f>Table1[[#This Row],[Dose4]]/Table1[[#This Row],[Population]]</f>
        <v>0.24092615769712139</v>
      </c>
      <c r="O50" s="4">
        <v>0.24021989999999999</v>
      </c>
      <c r="P50" s="5">
        <f>Table1[[#This Row],[4%]]-Table1[[#This Row],[Old Dose 4]]</f>
        <v>7.0625769712140407E-4</v>
      </c>
      <c r="T50" t="s">
        <v>46</v>
      </c>
      <c r="W50">
        <v>7897</v>
      </c>
      <c r="X50">
        <v>7644</v>
      </c>
      <c r="Y50">
        <v>4938</v>
      </c>
      <c r="Z50">
        <v>1287</v>
      </c>
    </row>
    <row r="51" spans="1:26" x14ac:dyDescent="0.25">
      <c r="A51" t="s">
        <v>50</v>
      </c>
      <c r="B51">
        <v>18335</v>
      </c>
      <c r="C51">
        <f>_xlfn.XLOOKUP(Table1[[#This Row],[FSA]],$T$2:$T$889,$W$2:$W$889)</f>
        <v>15464</v>
      </c>
      <c r="D51" s="4">
        <f>Table1[[#This Row],[New Dose 1]]/Table1[[#This Row],[Population]]</f>
        <v>0.84341423506953916</v>
      </c>
      <c r="E51" s="3">
        <v>0.84650159999999997</v>
      </c>
      <c r="F51" s="5">
        <f>Table1[[#This Row],[%]]-Table1[[#This Row],[Old Dose 1]]</f>
        <v>-3.0873649304608008E-3</v>
      </c>
      <c r="I51" s="4"/>
      <c r="K51" s="4"/>
      <c r="M51">
        <f>_xlfn.XLOOKUP(Table1[[#This Row],[FSA]],$T$2:$T$889,$Z$2:$Z$889)</f>
        <v>3671</v>
      </c>
      <c r="N51" s="4">
        <f>Table1[[#This Row],[Dose4]]/Table1[[#This Row],[Population]]</f>
        <v>0.20021816198527406</v>
      </c>
      <c r="O51" s="4">
        <v>0.2010807</v>
      </c>
      <c r="P51" s="5">
        <f>Table1[[#This Row],[4%]]-Table1[[#This Row],[Old Dose 4]]</f>
        <v>-8.6253801472593872E-4</v>
      </c>
      <c r="T51" t="s">
        <v>552</v>
      </c>
      <c r="W51">
        <v>1</v>
      </c>
      <c r="X51">
        <v>1</v>
      </c>
      <c r="Y51">
        <v>0</v>
      </c>
      <c r="Z51">
        <v>0</v>
      </c>
    </row>
    <row r="52" spans="1:26" x14ac:dyDescent="0.25">
      <c r="A52" s="2" t="s">
        <v>51</v>
      </c>
      <c r="B52">
        <v>16493</v>
      </c>
      <c r="C52">
        <f>_xlfn.XLOOKUP(Table1[[#This Row],[FSA]],$T$2:$T$889,$W$2:$W$889)</f>
        <v>13778</v>
      </c>
      <c r="D52" s="4">
        <f>Table1[[#This Row],[New Dose 1]]/Table1[[#This Row],[Population]]</f>
        <v>0.83538470866428183</v>
      </c>
      <c r="E52" s="3">
        <v>0.83382120000000004</v>
      </c>
      <c r="F52" s="5">
        <f>Table1[[#This Row],[%]]-Table1[[#This Row],[Old Dose 1]]</f>
        <v>1.5635086642817875E-3</v>
      </c>
      <c r="I52" s="4"/>
      <c r="K52" s="4"/>
      <c r="M52">
        <f>_xlfn.XLOOKUP(Table1[[#This Row],[FSA]],$T$2:$T$889,$Z$2:$Z$889)</f>
        <v>3422</v>
      </c>
      <c r="N52" s="4">
        <f>Table1[[#This Row],[Dose4]]/Table1[[#This Row],[Population]]</f>
        <v>0.20748196204450373</v>
      </c>
      <c r="O52" s="4">
        <v>0.2065496</v>
      </c>
      <c r="P52" s="5">
        <f>Table1[[#This Row],[4%]]-Table1[[#This Row],[Old Dose 4]]</f>
        <v>9.3236204450372617E-4</v>
      </c>
      <c r="T52" t="s">
        <v>553</v>
      </c>
      <c r="W52">
        <v>1</v>
      </c>
      <c r="X52">
        <v>1</v>
      </c>
      <c r="Y52">
        <v>1</v>
      </c>
      <c r="Z52">
        <v>1</v>
      </c>
    </row>
    <row r="53" spans="1:26" x14ac:dyDescent="0.25">
      <c r="A53" t="s">
        <v>52</v>
      </c>
      <c r="B53">
        <v>11104</v>
      </c>
      <c r="C53">
        <f>_xlfn.XLOOKUP(Table1[[#This Row],[FSA]],$T$2:$T$889,$W$2:$W$889)</f>
        <v>9543</v>
      </c>
      <c r="D53" s="4">
        <f>Table1[[#This Row],[New Dose 1]]/Table1[[#This Row],[Population]]</f>
        <v>0.85942002881844382</v>
      </c>
      <c r="E53" s="3">
        <v>0.86089090000000001</v>
      </c>
      <c r="F53" s="5">
        <f>Table1[[#This Row],[%]]-Table1[[#This Row],[Old Dose 1]]</f>
        <v>-1.4708711815561992E-3</v>
      </c>
      <c r="I53" s="4"/>
      <c r="K53" s="4"/>
      <c r="M53">
        <f>_xlfn.XLOOKUP(Table1[[#This Row],[FSA]],$T$2:$T$889,$Z$2:$Z$889)</f>
        <v>2062</v>
      </c>
      <c r="N53" s="4">
        <f>Table1[[#This Row],[Dose4]]/Table1[[#This Row],[Population]]</f>
        <v>0.18569884726224783</v>
      </c>
      <c r="O53" s="4">
        <v>0.185752</v>
      </c>
      <c r="P53" s="5">
        <f>Table1[[#This Row],[4%]]-Table1[[#This Row],[Old Dose 4]]</f>
        <v>-5.3152737752165669E-5</v>
      </c>
      <c r="T53" t="s">
        <v>554</v>
      </c>
      <c r="W53">
        <v>7</v>
      </c>
      <c r="X53">
        <v>7</v>
      </c>
      <c r="Y53">
        <v>6</v>
      </c>
      <c r="Z53">
        <v>4</v>
      </c>
    </row>
    <row r="54" spans="1:26" x14ac:dyDescent="0.25">
      <c r="A54" s="2" t="s">
        <v>53</v>
      </c>
      <c r="B54">
        <v>9459</v>
      </c>
      <c r="C54">
        <f>_xlfn.XLOOKUP(Table1[[#This Row],[FSA]],$T$2:$T$889,$W$2:$W$889)</f>
        <v>7972</v>
      </c>
      <c r="D54" s="4">
        <f>Table1[[#This Row],[New Dose 1]]/Table1[[#This Row],[Population]]</f>
        <v>0.84279522148218633</v>
      </c>
      <c r="E54" s="3">
        <v>0.84291959999999999</v>
      </c>
      <c r="F54" s="5">
        <f>Table1[[#This Row],[%]]-Table1[[#This Row],[Old Dose 1]]</f>
        <v>-1.2437851781366138E-4</v>
      </c>
      <c r="I54" s="4"/>
      <c r="K54" s="4"/>
      <c r="M54">
        <f>_xlfn.XLOOKUP(Table1[[#This Row],[FSA]],$T$2:$T$889,$Z$2:$Z$889)</f>
        <v>1763</v>
      </c>
      <c r="N54" s="4">
        <f>Table1[[#This Row],[Dose4]]/Table1[[#This Row],[Population]]</f>
        <v>0.18638333861930437</v>
      </c>
      <c r="O54" s="4">
        <v>0.18599940000000001</v>
      </c>
      <c r="P54" s="5">
        <f>Table1[[#This Row],[4%]]-Table1[[#This Row],[Old Dose 4]]</f>
        <v>3.8393861930435813E-4</v>
      </c>
      <c r="T54" t="s">
        <v>555</v>
      </c>
      <c r="W54">
        <v>1</v>
      </c>
      <c r="X54">
        <v>1</v>
      </c>
      <c r="Y54">
        <v>1</v>
      </c>
      <c r="Z54">
        <v>0</v>
      </c>
    </row>
    <row r="55" spans="1:26" x14ac:dyDescent="0.25">
      <c r="A55" t="s">
        <v>54</v>
      </c>
      <c r="B55">
        <v>13396</v>
      </c>
      <c r="C55">
        <f>_xlfn.XLOOKUP(Table1[[#This Row],[FSA]],$T$2:$T$889,$W$2:$W$889)</f>
        <v>10818</v>
      </c>
      <c r="D55" s="4">
        <f>Table1[[#This Row],[New Dose 1]]/Table1[[#This Row],[Population]]</f>
        <v>0.80755449387876976</v>
      </c>
      <c r="E55" s="3">
        <v>0.82538710000000004</v>
      </c>
      <c r="F55" s="5">
        <f>Table1[[#This Row],[%]]-Table1[[#This Row],[Old Dose 1]]</f>
        <v>-1.7832606121230277E-2</v>
      </c>
      <c r="I55" s="4"/>
      <c r="K55" s="4"/>
      <c r="M55">
        <f>_xlfn.XLOOKUP(Table1[[#This Row],[FSA]],$T$2:$T$889,$Z$2:$Z$889)</f>
        <v>2658</v>
      </c>
      <c r="N55" s="4">
        <f>Table1[[#This Row],[Dose4]]/Table1[[#This Row],[Population]]</f>
        <v>0.19841743804120632</v>
      </c>
      <c r="O55" s="4">
        <v>0.2030507</v>
      </c>
      <c r="P55" s="5">
        <f>Table1[[#This Row],[4%]]-Table1[[#This Row],[Old Dose 4]]</f>
        <v>-4.633261958793683E-3</v>
      </c>
      <c r="T55" t="s">
        <v>556</v>
      </c>
      <c r="W55">
        <v>2</v>
      </c>
      <c r="X55">
        <v>2</v>
      </c>
      <c r="Y55">
        <v>0</v>
      </c>
      <c r="Z55">
        <v>0</v>
      </c>
    </row>
    <row r="56" spans="1:26" x14ac:dyDescent="0.25">
      <c r="A56" s="2" t="s">
        <v>55</v>
      </c>
      <c r="B56">
        <v>34368</v>
      </c>
      <c r="C56">
        <f>_xlfn.XLOOKUP(Table1[[#This Row],[FSA]],$T$2:$T$889,$W$2:$W$889)</f>
        <v>25367</v>
      </c>
      <c r="D56" s="4">
        <f>Table1[[#This Row],[New Dose 1]]/Table1[[#This Row],[Population]]</f>
        <v>0.7380993947858473</v>
      </c>
      <c r="E56" s="3">
        <v>0.74504179999999998</v>
      </c>
      <c r="F56" s="5">
        <f>Table1[[#This Row],[%]]-Table1[[#This Row],[Old Dose 1]]</f>
        <v>-6.9424052141526804E-3</v>
      </c>
      <c r="I56" s="4"/>
      <c r="K56" s="4"/>
      <c r="M56">
        <f>_xlfn.XLOOKUP(Table1[[#This Row],[FSA]],$T$2:$T$889,$Z$2:$Z$889)</f>
        <v>5397</v>
      </c>
      <c r="N56" s="4">
        <f>Table1[[#This Row],[Dose4]]/Table1[[#This Row],[Population]]</f>
        <v>0.15703561452513967</v>
      </c>
      <c r="O56" s="4">
        <v>0.1580645</v>
      </c>
      <c r="P56" s="5">
        <f>Table1[[#This Row],[4%]]-Table1[[#This Row],[Old Dose 4]]</f>
        <v>-1.0288854748603249E-3</v>
      </c>
      <c r="T56" t="s">
        <v>557</v>
      </c>
      <c r="W56">
        <v>1</v>
      </c>
      <c r="X56">
        <v>1</v>
      </c>
      <c r="Y56">
        <v>0</v>
      </c>
      <c r="Z56">
        <v>0</v>
      </c>
    </row>
    <row r="57" spans="1:26" x14ac:dyDescent="0.25">
      <c r="A57" t="s">
        <v>56</v>
      </c>
      <c r="B57">
        <v>18148</v>
      </c>
      <c r="C57">
        <f>_xlfn.XLOOKUP(Table1[[#This Row],[FSA]],$T$2:$T$889,$W$2:$W$889)</f>
        <v>14509</v>
      </c>
      <c r="D57" s="4">
        <f>Table1[[#This Row],[New Dose 1]]/Table1[[#This Row],[Population]]</f>
        <v>0.79948203658805383</v>
      </c>
      <c r="E57" s="3">
        <v>0.78685389999999999</v>
      </c>
      <c r="F57" s="5">
        <f>Table1[[#This Row],[%]]-Table1[[#This Row],[Old Dose 1]]</f>
        <v>1.262813658805384E-2</v>
      </c>
      <c r="I57" s="4"/>
      <c r="K57" s="4"/>
      <c r="M57">
        <f>_xlfn.XLOOKUP(Table1[[#This Row],[FSA]],$T$2:$T$889,$Z$2:$Z$889)</f>
        <v>2988</v>
      </c>
      <c r="N57" s="4">
        <f>Table1[[#This Row],[Dose4]]/Table1[[#This Row],[Population]]</f>
        <v>0.16464624201013886</v>
      </c>
      <c r="O57" s="4">
        <v>0.16168540000000001</v>
      </c>
      <c r="P57" s="5">
        <f>Table1[[#This Row],[4%]]-Table1[[#This Row],[Old Dose 4]]</f>
        <v>2.9608420101388533E-3</v>
      </c>
      <c r="T57" t="s">
        <v>558</v>
      </c>
      <c r="W57">
        <v>1</v>
      </c>
      <c r="X57">
        <v>1</v>
      </c>
      <c r="Y57">
        <v>1</v>
      </c>
      <c r="Z57">
        <v>1</v>
      </c>
    </row>
    <row r="58" spans="1:26" x14ac:dyDescent="0.25">
      <c r="A58" s="2" t="s">
        <v>57</v>
      </c>
      <c r="B58">
        <v>3468</v>
      </c>
      <c r="C58">
        <f>_xlfn.XLOOKUP(Table1[[#This Row],[FSA]],$T$2:$T$889,$W$2:$W$889)</f>
        <v>2795</v>
      </c>
      <c r="D58" s="4">
        <f>Table1[[#This Row],[New Dose 1]]/Table1[[#This Row],[Population]]</f>
        <v>0.80594002306805079</v>
      </c>
      <c r="E58" s="3">
        <v>0.80325480000000005</v>
      </c>
      <c r="F58" s="5">
        <f>Table1[[#This Row],[%]]-Table1[[#This Row],[Old Dose 1]]</f>
        <v>2.6852230680507461E-3</v>
      </c>
      <c r="I58" s="4"/>
      <c r="K58" s="4"/>
      <c r="M58">
        <f>_xlfn.XLOOKUP(Table1[[#This Row],[FSA]],$T$2:$T$889,$Z$2:$Z$889)</f>
        <v>604</v>
      </c>
      <c r="N58" s="4">
        <f>Table1[[#This Row],[Dose4]]/Table1[[#This Row],[Population]]</f>
        <v>0.17416378316032297</v>
      </c>
      <c r="O58" s="4">
        <v>0.17349609999999999</v>
      </c>
      <c r="P58" s="5">
        <f>Table1[[#This Row],[4%]]-Table1[[#This Row],[Old Dose 4]]</f>
        <v>6.6768316032297936E-4</v>
      </c>
      <c r="T58" t="s">
        <v>559</v>
      </c>
      <c r="W58">
        <v>2</v>
      </c>
      <c r="X58">
        <v>2</v>
      </c>
      <c r="Y58">
        <v>1</v>
      </c>
      <c r="Z58">
        <v>1</v>
      </c>
    </row>
    <row r="59" spans="1:26" x14ac:dyDescent="0.25">
      <c r="A59" t="s">
        <v>58</v>
      </c>
      <c r="B59">
        <v>642</v>
      </c>
      <c r="C59">
        <f>_xlfn.XLOOKUP(Table1[[#This Row],[FSA]],$T$2:$T$889,$W$2:$W$889)</f>
        <v>551</v>
      </c>
      <c r="D59" s="4">
        <f>Table1[[#This Row],[New Dose 1]]/Table1[[#This Row],[Population]]</f>
        <v>0.85825545171339568</v>
      </c>
      <c r="E59" s="3">
        <v>0.84566929999999996</v>
      </c>
      <c r="F59" s="5">
        <f>Table1[[#This Row],[%]]-Table1[[#This Row],[Old Dose 1]]</f>
        <v>1.2586151713395721E-2</v>
      </c>
      <c r="I59" s="4"/>
      <c r="K59" s="4"/>
      <c r="M59">
        <f>_xlfn.XLOOKUP(Table1[[#This Row],[FSA]],$T$2:$T$889,$Z$2:$Z$889)</f>
        <v>136</v>
      </c>
      <c r="N59" s="4">
        <f>Table1[[#This Row],[Dose4]]/Table1[[#This Row],[Population]]</f>
        <v>0.21183800623052959</v>
      </c>
      <c r="O59" s="4">
        <v>0.21102360000000001</v>
      </c>
      <c r="P59" s="5">
        <f>Table1[[#This Row],[4%]]-Table1[[#This Row],[Old Dose 4]]</f>
        <v>8.1440623052958516E-4</v>
      </c>
      <c r="T59" t="s">
        <v>560</v>
      </c>
      <c r="W59">
        <v>1</v>
      </c>
      <c r="X59">
        <v>1</v>
      </c>
      <c r="Y59">
        <v>1</v>
      </c>
      <c r="Z59">
        <v>0</v>
      </c>
    </row>
    <row r="60" spans="1:26" x14ac:dyDescent="0.25">
      <c r="A60" s="2" t="s">
        <v>59</v>
      </c>
      <c r="B60">
        <v>29271</v>
      </c>
      <c r="C60">
        <f>_xlfn.XLOOKUP(Table1[[#This Row],[FSA]],$T$2:$T$889,$W$2:$W$889)</f>
        <v>24728</v>
      </c>
      <c r="D60" s="4">
        <f>Table1[[#This Row],[New Dose 1]]/Table1[[#This Row],[Population]]</f>
        <v>0.84479518977827883</v>
      </c>
      <c r="E60" s="3">
        <v>0.8552014</v>
      </c>
      <c r="F60" s="5">
        <f>Table1[[#This Row],[%]]-Table1[[#This Row],[Old Dose 1]]</f>
        <v>-1.0406210221721168E-2</v>
      </c>
      <c r="I60" s="4"/>
      <c r="K60" s="4"/>
      <c r="M60">
        <f>_xlfn.XLOOKUP(Table1[[#This Row],[FSA]],$T$2:$T$889,$Z$2:$Z$889)</f>
        <v>6492</v>
      </c>
      <c r="N60" s="4">
        <f>Table1[[#This Row],[Dose4]]/Table1[[#This Row],[Population]]</f>
        <v>0.22178948447268629</v>
      </c>
      <c r="O60" s="4">
        <v>0.22518389999999999</v>
      </c>
      <c r="P60" s="5">
        <f>Table1[[#This Row],[4%]]-Table1[[#This Row],[Old Dose 4]]</f>
        <v>-3.3944155273137044E-3</v>
      </c>
      <c r="T60" t="s">
        <v>561</v>
      </c>
      <c r="W60">
        <v>2</v>
      </c>
      <c r="X60">
        <v>2</v>
      </c>
      <c r="Y60">
        <v>1</v>
      </c>
      <c r="Z60">
        <v>0</v>
      </c>
    </row>
    <row r="61" spans="1:26" x14ac:dyDescent="0.25">
      <c r="A61" t="s">
        <v>60</v>
      </c>
      <c r="B61">
        <v>18690</v>
      </c>
      <c r="C61">
        <f>_xlfn.XLOOKUP(Table1[[#This Row],[FSA]],$T$2:$T$889,$W$2:$W$889)</f>
        <v>14912</v>
      </c>
      <c r="D61" s="4">
        <f>Table1[[#This Row],[New Dose 1]]/Table1[[#This Row],[Population]]</f>
        <v>0.79785981808453721</v>
      </c>
      <c r="E61" s="3">
        <v>0.80434779999999995</v>
      </c>
      <c r="F61" s="5">
        <f>Table1[[#This Row],[%]]-Table1[[#This Row],[Old Dose 1]]</f>
        <v>-6.4879819154627372E-3</v>
      </c>
      <c r="I61" s="4"/>
      <c r="K61" s="4"/>
      <c r="M61">
        <f>_xlfn.XLOOKUP(Table1[[#This Row],[FSA]],$T$2:$T$889,$Z$2:$Z$889)</f>
        <v>3272</v>
      </c>
      <c r="N61" s="4">
        <f>Table1[[#This Row],[Dose4]]/Table1[[#This Row],[Population]]</f>
        <v>0.17506688068485821</v>
      </c>
      <c r="O61" s="4">
        <v>0.17724490000000001</v>
      </c>
      <c r="P61" s="5">
        <f>Table1[[#This Row],[4%]]-Table1[[#This Row],[Old Dose 4]]</f>
        <v>-2.1780193151418048E-3</v>
      </c>
      <c r="T61" t="s">
        <v>562</v>
      </c>
      <c r="W61">
        <v>1</v>
      </c>
      <c r="X61">
        <v>1</v>
      </c>
      <c r="Y61">
        <v>1</v>
      </c>
      <c r="Z61">
        <v>0</v>
      </c>
    </row>
    <row r="62" spans="1:26" x14ac:dyDescent="0.25">
      <c r="A62" s="2" t="s">
        <v>61</v>
      </c>
      <c r="B62">
        <v>21696</v>
      </c>
      <c r="C62">
        <f>_xlfn.XLOOKUP(Table1[[#This Row],[FSA]],$T$2:$T$889,$W$2:$W$889)</f>
        <v>18065</v>
      </c>
      <c r="D62" s="4">
        <f>Table1[[#This Row],[New Dose 1]]/Table1[[#This Row],[Population]]</f>
        <v>0.83264196165191739</v>
      </c>
      <c r="E62" s="3">
        <v>0.83273489999999994</v>
      </c>
      <c r="F62" s="5">
        <f>Table1[[#This Row],[%]]-Table1[[#This Row],[Old Dose 1]]</f>
        <v>-9.2938348082549638E-5</v>
      </c>
      <c r="I62" s="4"/>
      <c r="K62" s="4"/>
      <c r="M62">
        <f>_xlfn.XLOOKUP(Table1[[#This Row],[FSA]],$T$2:$T$889,$Z$2:$Z$889)</f>
        <v>4066</v>
      </c>
      <c r="N62" s="4">
        <f>Table1[[#This Row],[Dose4]]/Table1[[#This Row],[Population]]</f>
        <v>0.18740781710914453</v>
      </c>
      <c r="O62" s="4">
        <v>0.1868967</v>
      </c>
      <c r="P62" s="5">
        <f>Table1[[#This Row],[4%]]-Table1[[#This Row],[Old Dose 4]]</f>
        <v>5.1111710914453212E-4</v>
      </c>
      <c r="T62" t="s">
        <v>563</v>
      </c>
      <c r="W62">
        <v>1</v>
      </c>
      <c r="X62">
        <v>1</v>
      </c>
      <c r="Y62">
        <v>0</v>
      </c>
      <c r="Z62">
        <v>0</v>
      </c>
    </row>
    <row r="63" spans="1:26" x14ac:dyDescent="0.25">
      <c r="A63" t="s">
        <v>62</v>
      </c>
      <c r="B63">
        <v>9024</v>
      </c>
      <c r="C63">
        <f>_xlfn.XLOOKUP(Table1[[#This Row],[FSA]],$T$2:$T$889,$W$2:$W$889)</f>
        <v>7738</v>
      </c>
      <c r="D63" s="4">
        <f>Table1[[#This Row],[New Dose 1]]/Table1[[#This Row],[Population]]</f>
        <v>0.85749113475177308</v>
      </c>
      <c r="E63" s="3">
        <v>0.86341570000000001</v>
      </c>
      <c r="F63" s="5">
        <f>Table1[[#This Row],[%]]-Table1[[#This Row],[Old Dose 1]]</f>
        <v>-5.9245652482269318E-3</v>
      </c>
      <c r="I63" s="4"/>
      <c r="K63" s="4"/>
      <c r="M63">
        <f>_xlfn.XLOOKUP(Table1[[#This Row],[FSA]],$T$2:$T$889,$Z$2:$Z$889)</f>
        <v>2503</v>
      </c>
      <c r="N63" s="4">
        <f>Table1[[#This Row],[Dose4]]/Table1[[#This Row],[Population]]</f>
        <v>0.27737145390070922</v>
      </c>
      <c r="O63" s="4">
        <v>0.2806186</v>
      </c>
      <c r="P63" s="5">
        <f>Table1[[#This Row],[4%]]-Table1[[#This Row],[Old Dose 4]]</f>
        <v>-3.2471460992907764E-3</v>
      </c>
      <c r="T63" t="s">
        <v>48</v>
      </c>
      <c r="W63">
        <v>4527</v>
      </c>
      <c r="X63">
        <v>4380</v>
      </c>
      <c r="Y63">
        <v>2985</v>
      </c>
      <c r="Z63">
        <v>967</v>
      </c>
    </row>
    <row r="64" spans="1:26" x14ac:dyDescent="0.25">
      <c r="A64" s="2" t="s">
        <v>63</v>
      </c>
      <c r="B64">
        <v>16779</v>
      </c>
      <c r="C64">
        <f>_xlfn.XLOOKUP(Table1[[#This Row],[FSA]],$T$2:$T$889,$W$2:$W$889)</f>
        <v>14073</v>
      </c>
      <c r="D64" s="4">
        <f>Table1[[#This Row],[New Dose 1]]/Table1[[#This Row],[Population]]</f>
        <v>0.83872698015376368</v>
      </c>
      <c r="E64" s="3">
        <v>0.84595600000000004</v>
      </c>
      <c r="F64" s="5">
        <f>Table1[[#This Row],[%]]-Table1[[#This Row],[Old Dose 1]]</f>
        <v>-7.229019846236362E-3</v>
      </c>
      <c r="I64" s="4"/>
      <c r="K64" s="4"/>
      <c r="M64">
        <f>_xlfn.XLOOKUP(Table1[[#This Row],[FSA]],$T$2:$T$889,$Z$2:$Z$889)</f>
        <v>4276</v>
      </c>
      <c r="N64" s="4">
        <f>Table1[[#This Row],[Dose4]]/Table1[[#This Row],[Population]]</f>
        <v>0.25484236247690567</v>
      </c>
      <c r="O64" s="4">
        <v>0.25769910000000001</v>
      </c>
      <c r="P64" s="5">
        <f>Table1[[#This Row],[4%]]-Table1[[#This Row],[Old Dose 4]]</f>
        <v>-2.8567375230943437E-3</v>
      </c>
      <c r="T64" t="s">
        <v>49</v>
      </c>
      <c r="W64">
        <v>4220</v>
      </c>
      <c r="X64">
        <v>4121</v>
      </c>
      <c r="Y64">
        <v>2992</v>
      </c>
      <c r="Z64">
        <v>1155</v>
      </c>
    </row>
    <row r="65" spans="1:26" x14ac:dyDescent="0.25">
      <c r="A65" t="s">
        <v>64</v>
      </c>
      <c r="B65">
        <v>34020</v>
      </c>
      <c r="C65">
        <f>_xlfn.XLOOKUP(Table1[[#This Row],[FSA]],$T$2:$T$889,$W$2:$W$889)</f>
        <v>28956</v>
      </c>
      <c r="D65" s="4">
        <f>Table1[[#This Row],[New Dose 1]]/Table1[[#This Row],[Population]]</f>
        <v>0.8511463844797178</v>
      </c>
      <c r="E65" s="3">
        <v>0.85443910000000001</v>
      </c>
      <c r="F65" s="5">
        <f>Table1[[#This Row],[%]]-Table1[[#This Row],[Old Dose 1]]</f>
        <v>-3.2927155202822078E-3</v>
      </c>
      <c r="I65" s="4"/>
      <c r="K65" s="4"/>
      <c r="M65">
        <f>_xlfn.XLOOKUP(Table1[[#This Row],[FSA]],$T$2:$T$889,$Z$2:$Z$889)</f>
        <v>6208</v>
      </c>
      <c r="N65" s="4">
        <f>Table1[[#This Row],[Dose4]]/Table1[[#This Row],[Population]]</f>
        <v>0.1824808935920047</v>
      </c>
      <c r="O65" s="4">
        <v>0.18263779999999999</v>
      </c>
      <c r="P65" s="5">
        <f>Table1[[#This Row],[4%]]-Table1[[#This Row],[Old Dose 4]]</f>
        <v>-1.5690640799528865E-4</v>
      </c>
      <c r="T65" t="s">
        <v>564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65</v>
      </c>
      <c r="B66">
        <v>18479</v>
      </c>
      <c r="C66">
        <f>_xlfn.XLOOKUP(Table1[[#This Row],[FSA]],$T$2:$T$889,$W$2:$W$889)</f>
        <v>19154</v>
      </c>
      <c r="D66" s="4">
        <v>1</v>
      </c>
      <c r="E66" s="3">
        <v>1</v>
      </c>
      <c r="F66" s="5">
        <f>Table1[[#This Row],[%]]-Table1[[#This Row],[Old Dose 1]]</f>
        <v>0</v>
      </c>
      <c r="I66" s="4"/>
      <c r="K66" s="4"/>
      <c r="M66">
        <f>_xlfn.XLOOKUP(Table1[[#This Row],[FSA]],$T$2:$T$889,$Z$2:$Z$889)</f>
        <v>5568</v>
      </c>
      <c r="N66" s="4">
        <f>Table1[[#This Row],[Dose4]]/Table1[[#This Row],[Population]]</f>
        <v>0.3013150062232805</v>
      </c>
      <c r="O66" s="4">
        <v>0.30425380000000002</v>
      </c>
      <c r="P66" s="5">
        <f>Table1[[#This Row],[4%]]-Table1[[#This Row],[Old Dose 4]]</f>
        <v>-2.9387937767195171E-3</v>
      </c>
      <c r="T66" t="s">
        <v>565</v>
      </c>
      <c r="W66">
        <v>4</v>
      </c>
      <c r="X66">
        <v>4</v>
      </c>
      <c r="Y66">
        <v>2</v>
      </c>
      <c r="Z66">
        <v>0</v>
      </c>
    </row>
    <row r="67" spans="1:26" x14ac:dyDescent="0.25">
      <c r="A67" t="s">
        <v>66</v>
      </c>
      <c r="B67">
        <v>49851</v>
      </c>
      <c r="C67">
        <f>_xlfn.XLOOKUP(Table1[[#This Row],[FSA]],$T$2:$T$889,$W$2:$W$889)</f>
        <v>45332</v>
      </c>
      <c r="D67" s="4">
        <f>Table1[[#This Row],[New Dose 1]]/Table1[[#This Row],[Population]]</f>
        <v>0.90934986259051975</v>
      </c>
      <c r="E67" s="3">
        <v>0.9135354</v>
      </c>
      <c r="F67" s="5">
        <f>Table1[[#This Row],[%]]-Table1[[#This Row],[Old Dose 1]]</f>
        <v>-4.1855374094802444E-3</v>
      </c>
      <c r="I67" s="4"/>
      <c r="K67" s="4"/>
      <c r="M67">
        <f>_xlfn.XLOOKUP(Table1[[#This Row],[FSA]],$T$2:$T$889,$Z$2:$Z$889)</f>
        <v>13131</v>
      </c>
      <c r="N67" s="4">
        <f>Table1[[#This Row],[Dose4]]/Table1[[#This Row],[Population]]</f>
        <v>0.26340494674128906</v>
      </c>
      <c r="O67" s="4">
        <v>0.26443800000000001</v>
      </c>
      <c r="P67" s="5">
        <f>Table1[[#This Row],[4%]]-Table1[[#This Row],[Old Dose 4]]</f>
        <v>-1.0330532587109476E-3</v>
      </c>
      <c r="T67" t="s">
        <v>566</v>
      </c>
      <c r="W67">
        <v>2</v>
      </c>
      <c r="X67">
        <v>2</v>
      </c>
      <c r="Y67">
        <v>2</v>
      </c>
      <c r="Z67">
        <v>0</v>
      </c>
    </row>
    <row r="68" spans="1:26" x14ac:dyDescent="0.25">
      <c r="A68" s="2" t="s">
        <v>67</v>
      </c>
      <c r="B68">
        <v>8786</v>
      </c>
      <c r="C68">
        <f>_xlfn.XLOOKUP(Table1[[#This Row],[FSA]],$T$2:$T$889,$W$2:$W$889)</f>
        <v>7520</v>
      </c>
      <c r="D68" s="4">
        <f>Table1[[#This Row],[New Dose 1]]/Table1[[#This Row],[Population]]</f>
        <v>0.85590712497154564</v>
      </c>
      <c r="E68" s="3">
        <v>0.86118850000000002</v>
      </c>
      <c r="F68" s="5">
        <f>Table1[[#This Row],[%]]-Table1[[#This Row],[Old Dose 1]]</f>
        <v>-5.2813750284543826E-3</v>
      </c>
      <c r="I68" s="4"/>
      <c r="K68" s="4"/>
      <c r="M68">
        <f>_xlfn.XLOOKUP(Table1[[#This Row],[FSA]],$T$2:$T$889,$Z$2:$Z$889)</f>
        <v>1720</v>
      </c>
      <c r="N68" s="4">
        <f>Table1[[#This Row],[Dose4]]/Table1[[#This Row],[Population]]</f>
        <v>0.1957659913498748</v>
      </c>
      <c r="O68" s="4">
        <v>0.19672700000000001</v>
      </c>
      <c r="P68" s="5">
        <f>Table1[[#This Row],[4%]]-Table1[[#This Row],[Old Dose 4]]</f>
        <v>-9.6100865012521686E-4</v>
      </c>
      <c r="T68" t="s">
        <v>50</v>
      </c>
      <c r="W68">
        <v>15464</v>
      </c>
      <c r="X68">
        <v>14911</v>
      </c>
      <c r="Y68">
        <v>9663</v>
      </c>
      <c r="Z68">
        <v>3671</v>
      </c>
    </row>
    <row r="69" spans="1:26" x14ac:dyDescent="0.25">
      <c r="A69" t="s">
        <v>68</v>
      </c>
      <c r="B69">
        <v>25644</v>
      </c>
      <c r="C69">
        <f>_xlfn.XLOOKUP(Table1[[#This Row],[FSA]],$T$2:$T$889,$W$2:$W$889)</f>
        <v>22874</v>
      </c>
      <c r="D69" s="4">
        <f>Table1[[#This Row],[New Dose 1]]/Table1[[#This Row],[Population]]</f>
        <v>0.89198253002651695</v>
      </c>
      <c r="E69" s="3">
        <v>0.88990829999999999</v>
      </c>
      <c r="F69" s="5">
        <f>Table1[[#This Row],[%]]-Table1[[#This Row],[Old Dose 1]]</f>
        <v>2.0742300265169655E-3</v>
      </c>
      <c r="I69" s="4"/>
      <c r="K69" s="4"/>
      <c r="M69">
        <f>_xlfn.XLOOKUP(Table1[[#This Row],[FSA]],$T$2:$T$889,$Z$2:$Z$889)</f>
        <v>5584</v>
      </c>
      <c r="N69" s="4">
        <f>Table1[[#This Row],[Dose4]]/Table1[[#This Row],[Population]]</f>
        <v>0.21775074091405397</v>
      </c>
      <c r="O69" s="4">
        <v>0.21687600000000001</v>
      </c>
      <c r="P69" s="5">
        <f>Table1[[#This Row],[4%]]-Table1[[#This Row],[Old Dose 4]]</f>
        <v>8.7474091405395638E-4</v>
      </c>
      <c r="T69" t="s">
        <v>567</v>
      </c>
      <c r="W69">
        <v>2</v>
      </c>
      <c r="X69">
        <v>2</v>
      </c>
      <c r="Y69">
        <v>2</v>
      </c>
      <c r="Z69">
        <v>0</v>
      </c>
    </row>
    <row r="70" spans="1:26" x14ac:dyDescent="0.25">
      <c r="A70" s="2" t="s">
        <v>69</v>
      </c>
      <c r="B70">
        <v>15617</v>
      </c>
      <c r="C70">
        <f>_xlfn.XLOOKUP(Table1[[#This Row],[FSA]],$T$2:$T$889,$W$2:$W$889)</f>
        <v>13278</v>
      </c>
      <c r="D70" s="4">
        <f>Table1[[#This Row],[New Dose 1]]/Table1[[#This Row],[Population]]</f>
        <v>0.85022731638598958</v>
      </c>
      <c r="E70" s="3">
        <v>0.85855649999999994</v>
      </c>
      <c r="F70" s="5">
        <f>Table1[[#This Row],[%]]-Table1[[#This Row],[Old Dose 1]]</f>
        <v>-8.3291836140103603E-3</v>
      </c>
      <c r="I70" s="4"/>
      <c r="K70" s="4"/>
      <c r="M70">
        <f>_xlfn.XLOOKUP(Table1[[#This Row],[FSA]],$T$2:$T$889,$Z$2:$Z$889)</f>
        <v>3065</v>
      </c>
      <c r="N70" s="4">
        <f>Table1[[#This Row],[Dose4]]/Table1[[#This Row],[Population]]</f>
        <v>0.19626048536850868</v>
      </c>
      <c r="O70" s="4">
        <v>0.1987729</v>
      </c>
      <c r="P70" s="5">
        <f>Table1[[#This Row],[4%]]-Table1[[#This Row],[Old Dose 4]]</f>
        <v>-2.512414631491322E-3</v>
      </c>
      <c r="T70" t="s">
        <v>51</v>
      </c>
      <c r="W70">
        <v>13778</v>
      </c>
      <c r="X70">
        <v>13274</v>
      </c>
      <c r="Y70">
        <v>9433</v>
      </c>
      <c r="Z70">
        <v>3422</v>
      </c>
    </row>
    <row r="71" spans="1:26" x14ac:dyDescent="0.25">
      <c r="A71" t="s">
        <v>70</v>
      </c>
      <c r="B71">
        <v>15104</v>
      </c>
      <c r="C71">
        <f>_xlfn.XLOOKUP(Table1[[#This Row],[FSA]],$T$2:$T$889,$W$2:$W$889)</f>
        <v>12441</v>
      </c>
      <c r="D71" s="4">
        <f>Table1[[#This Row],[New Dose 1]]/Table1[[#This Row],[Population]]</f>
        <v>0.82368908898305082</v>
      </c>
      <c r="E71" s="3">
        <v>0.82912370000000002</v>
      </c>
      <c r="F71" s="5">
        <f>Table1[[#This Row],[%]]-Table1[[#This Row],[Old Dose 1]]</f>
        <v>-5.4346110169491979E-3</v>
      </c>
      <c r="I71" s="4"/>
      <c r="K71" s="4"/>
      <c r="M71">
        <f>_xlfn.XLOOKUP(Table1[[#This Row],[FSA]],$T$2:$T$889,$Z$2:$Z$889)</f>
        <v>2936</v>
      </c>
      <c r="N71" s="4">
        <f>Table1[[#This Row],[Dose4]]/Table1[[#This Row],[Population]]</f>
        <v>0.19438559322033899</v>
      </c>
      <c r="O71" s="4">
        <v>0.19478680000000001</v>
      </c>
      <c r="P71" s="5">
        <f>Table1[[#This Row],[4%]]-Table1[[#This Row],[Old Dose 4]]</f>
        <v>-4.0120677966101748E-4</v>
      </c>
      <c r="T71" t="s">
        <v>568</v>
      </c>
      <c r="W71">
        <v>7</v>
      </c>
      <c r="X71">
        <v>6</v>
      </c>
      <c r="Y71">
        <v>5</v>
      </c>
      <c r="Z71">
        <v>1</v>
      </c>
    </row>
    <row r="72" spans="1:26" x14ac:dyDescent="0.25">
      <c r="A72" s="2" t="s">
        <v>71</v>
      </c>
      <c r="B72">
        <v>14547</v>
      </c>
      <c r="C72">
        <f>_xlfn.XLOOKUP(Table1[[#This Row],[FSA]],$T$2:$T$889,$W$2:$W$889)</f>
        <v>11785</v>
      </c>
      <c r="D72" s="4">
        <f>Table1[[#This Row],[New Dose 1]]/Table1[[#This Row],[Population]]</f>
        <v>0.81013267340345085</v>
      </c>
      <c r="E72" s="3">
        <v>0.81022930000000004</v>
      </c>
      <c r="F72" s="5">
        <f>Table1[[#This Row],[%]]-Table1[[#This Row],[Old Dose 1]]</f>
        <v>-9.6626596549187482E-5</v>
      </c>
      <c r="I72" s="4"/>
      <c r="K72" s="4"/>
      <c r="M72">
        <f>_xlfn.XLOOKUP(Table1[[#This Row],[FSA]],$T$2:$T$889,$Z$2:$Z$889)</f>
        <v>2175</v>
      </c>
      <c r="N72" s="4">
        <f>Table1[[#This Row],[Dose4]]/Table1[[#This Row],[Population]]</f>
        <v>0.14951536399257578</v>
      </c>
      <c r="O72" s="4">
        <v>0.14934739999999999</v>
      </c>
      <c r="P72" s="5">
        <f>Table1[[#This Row],[4%]]-Table1[[#This Row],[Old Dose 4]]</f>
        <v>1.6796399257579253E-4</v>
      </c>
      <c r="T72" t="s">
        <v>52</v>
      </c>
      <c r="W72">
        <v>9543</v>
      </c>
      <c r="X72">
        <v>9249</v>
      </c>
      <c r="Y72">
        <v>6325</v>
      </c>
      <c r="Z72">
        <v>2062</v>
      </c>
    </row>
    <row r="73" spans="1:26" x14ac:dyDescent="0.25">
      <c r="A73" t="s">
        <v>72</v>
      </c>
      <c r="B73">
        <v>27493</v>
      </c>
      <c r="C73">
        <f>_xlfn.XLOOKUP(Table1[[#This Row],[FSA]],$T$2:$T$889,$W$2:$W$889)</f>
        <v>21113</v>
      </c>
      <c r="D73" s="4">
        <f>Table1[[#This Row],[New Dose 1]]/Table1[[#This Row],[Population]]</f>
        <v>0.76794093041865197</v>
      </c>
      <c r="E73" s="3">
        <v>0.77271540000000005</v>
      </c>
      <c r="F73" s="5">
        <f>Table1[[#This Row],[%]]-Table1[[#This Row],[Old Dose 1]]</f>
        <v>-4.7744695813480842E-3</v>
      </c>
      <c r="I73" s="4"/>
      <c r="K73" s="4"/>
      <c r="M73">
        <f>_xlfn.XLOOKUP(Table1[[#This Row],[FSA]],$T$2:$T$889,$Z$2:$Z$889)</f>
        <v>3760</v>
      </c>
      <c r="N73" s="4">
        <f>Table1[[#This Row],[Dose4]]/Table1[[#This Row],[Population]]</f>
        <v>0.13676208489433675</v>
      </c>
      <c r="O73" s="4">
        <v>0.13728199999999999</v>
      </c>
      <c r="P73" s="5">
        <f>Table1[[#This Row],[4%]]-Table1[[#This Row],[Old Dose 4]]</f>
        <v>-5.1991510566323784E-4</v>
      </c>
      <c r="T73" t="s">
        <v>53</v>
      </c>
      <c r="W73">
        <v>7972</v>
      </c>
      <c r="X73">
        <v>7659</v>
      </c>
      <c r="Y73">
        <v>5172</v>
      </c>
      <c r="Z73">
        <v>1763</v>
      </c>
    </row>
    <row r="74" spans="1:26" x14ac:dyDescent="0.25">
      <c r="A74" s="2" t="s">
        <v>73</v>
      </c>
      <c r="B74">
        <v>512</v>
      </c>
      <c r="C74">
        <f>_xlfn.XLOOKUP(Table1[[#This Row],[FSA]],$T$2:$T$889,$W$2:$W$889)</f>
        <v>436</v>
      </c>
      <c r="D74" s="4">
        <f>Table1[[#This Row],[New Dose 1]]/Table1[[#This Row],[Population]]</f>
        <v>0.8515625</v>
      </c>
      <c r="E74" s="3">
        <v>0.84086439999999996</v>
      </c>
      <c r="F74" s="5">
        <f>Table1[[#This Row],[%]]-Table1[[#This Row],[Old Dose 1]]</f>
        <v>1.0698100000000044E-2</v>
      </c>
      <c r="I74" s="4"/>
      <c r="K74" s="4"/>
      <c r="M74">
        <f>_xlfn.XLOOKUP(Table1[[#This Row],[FSA]],$T$2:$T$889,$Z$2:$Z$889)</f>
        <v>66</v>
      </c>
      <c r="N74" s="4">
        <f>Table1[[#This Row],[Dose4]]/Table1[[#This Row],[Population]]</f>
        <v>0.12890625</v>
      </c>
      <c r="O74" s="4">
        <v>0.12770139999999999</v>
      </c>
      <c r="P74" s="5">
        <f>Table1[[#This Row],[4%]]-Table1[[#This Row],[Old Dose 4]]</f>
        <v>1.2048500000000073E-3</v>
      </c>
      <c r="T74" t="s">
        <v>569</v>
      </c>
      <c r="W74">
        <v>1</v>
      </c>
      <c r="X74">
        <v>1</v>
      </c>
      <c r="Y74">
        <v>1</v>
      </c>
      <c r="Z74">
        <v>1</v>
      </c>
    </row>
    <row r="75" spans="1:26" x14ac:dyDescent="0.25">
      <c r="A75" t="s">
        <v>74</v>
      </c>
      <c r="B75">
        <v>14056</v>
      </c>
      <c r="C75">
        <f>_xlfn.XLOOKUP(Table1[[#This Row],[FSA]],$T$2:$T$889,$W$2:$W$889)</f>
        <v>9630</v>
      </c>
      <c r="D75" s="4">
        <f>Table1[[#This Row],[New Dose 1]]/Table1[[#This Row],[Population]]</f>
        <v>0.68511667615253269</v>
      </c>
      <c r="E75" s="3">
        <v>0.67993709999999996</v>
      </c>
      <c r="F75" s="5">
        <f>Table1[[#This Row],[%]]-Table1[[#This Row],[Old Dose 1]]</f>
        <v>5.1795761525327277E-3</v>
      </c>
      <c r="I75" s="4"/>
      <c r="K75" s="4"/>
      <c r="M75">
        <f>_xlfn.XLOOKUP(Table1[[#This Row],[FSA]],$T$2:$T$889,$Z$2:$Z$889)</f>
        <v>1204</v>
      </c>
      <c r="N75" s="4">
        <f>Table1[[#This Row],[Dose4]]/Table1[[#This Row],[Population]]</f>
        <v>8.565737051792828E-2</v>
      </c>
      <c r="O75" s="4">
        <v>8.52691E-2</v>
      </c>
      <c r="P75" s="5">
        <f>Table1[[#This Row],[4%]]-Table1[[#This Row],[Old Dose 4]]</f>
        <v>3.8827051792827971E-4</v>
      </c>
      <c r="T75" t="s">
        <v>570</v>
      </c>
      <c r="W75">
        <v>2</v>
      </c>
      <c r="X75">
        <v>2</v>
      </c>
      <c r="Y75">
        <v>2</v>
      </c>
      <c r="Z75">
        <v>1</v>
      </c>
    </row>
    <row r="76" spans="1:26" x14ac:dyDescent="0.25">
      <c r="A76" s="2" t="s">
        <v>75</v>
      </c>
      <c r="B76">
        <v>32458</v>
      </c>
      <c r="C76">
        <f>_xlfn.XLOOKUP(Table1[[#This Row],[FSA]],$T$2:$T$889,$W$2:$W$889)</f>
        <v>26838</v>
      </c>
      <c r="D76" s="4">
        <f>Table1[[#This Row],[New Dose 1]]/Table1[[#This Row],[Population]]</f>
        <v>0.82685316408897658</v>
      </c>
      <c r="E76" s="3">
        <v>0.83019699999999996</v>
      </c>
      <c r="F76" s="5">
        <f>Table1[[#This Row],[%]]-Table1[[#This Row],[Old Dose 1]]</f>
        <v>-3.3438359110233851E-3</v>
      </c>
      <c r="I76" s="4"/>
      <c r="K76" s="4"/>
      <c r="M76">
        <f>_xlfn.XLOOKUP(Table1[[#This Row],[FSA]],$T$2:$T$889,$Z$2:$Z$889)</f>
        <v>7047</v>
      </c>
      <c r="N76" s="4">
        <f>Table1[[#This Row],[Dose4]]/Table1[[#This Row],[Population]]</f>
        <v>0.21711134389056627</v>
      </c>
      <c r="O76" s="4">
        <v>0.21791489999999999</v>
      </c>
      <c r="P76" s="5">
        <f>Table1[[#This Row],[4%]]-Table1[[#This Row],[Old Dose 4]]</f>
        <v>-8.0355610943372291E-4</v>
      </c>
      <c r="T76" t="s">
        <v>571</v>
      </c>
      <c r="W76">
        <v>1</v>
      </c>
      <c r="X76">
        <v>1</v>
      </c>
      <c r="Y76">
        <v>0</v>
      </c>
      <c r="Z76">
        <v>0</v>
      </c>
    </row>
    <row r="77" spans="1:26" x14ac:dyDescent="0.25">
      <c r="A77" t="s">
        <v>76</v>
      </c>
      <c r="B77">
        <v>23277</v>
      </c>
      <c r="C77">
        <f>_xlfn.XLOOKUP(Table1[[#This Row],[FSA]],$T$2:$T$889,$W$2:$W$889)</f>
        <v>19146</v>
      </c>
      <c r="D77" s="4">
        <f>Table1[[#This Row],[New Dose 1]]/Table1[[#This Row],[Population]]</f>
        <v>0.82252867637582161</v>
      </c>
      <c r="E77" s="3">
        <v>0.82725070000000001</v>
      </c>
      <c r="F77" s="5">
        <f>Table1[[#This Row],[%]]-Table1[[#This Row],[Old Dose 1]]</f>
        <v>-4.7220236241783953E-3</v>
      </c>
      <c r="I77" s="4"/>
      <c r="K77" s="4"/>
      <c r="M77">
        <f>_xlfn.XLOOKUP(Table1[[#This Row],[FSA]],$T$2:$T$889,$Z$2:$Z$889)</f>
        <v>4380</v>
      </c>
      <c r="N77" s="4">
        <f>Table1[[#This Row],[Dose4]]/Table1[[#This Row],[Population]]</f>
        <v>0.18816857842505477</v>
      </c>
      <c r="O77" s="4">
        <v>0.18890599999999999</v>
      </c>
      <c r="P77" s="5">
        <f>Table1[[#This Row],[4%]]-Table1[[#This Row],[Old Dose 4]]</f>
        <v>-7.3742157494521843E-4</v>
      </c>
      <c r="T77" t="s">
        <v>572</v>
      </c>
      <c r="W77">
        <v>1</v>
      </c>
      <c r="X77">
        <v>1</v>
      </c>
      <c r="Y77">
        <v>0</v>
      </c>
      <c r="Z77">
        <v>0</v>
      </c>
    </row>
    <row r="78" spans="1:26" x14ac:dyDescent="0.25">
      <c r="A78" s="2" t="s">
        <v>77</v>
      </c>
      <c r="B78">
        <v>2020</v>
      </c>
      <c r="C78">
        <f>_xlfn.XLOOKUP(Table1[[#This Row],[FSA]],$T$2:$T$889,$W$2:$W$889)</f>
        <v>1549</v>
      </c>
      <c r="D78" s="4">
        <f>Table1[[#This Row],[New Dose 1]]/Table1[[#This Row],[Population]]</f>
        <v>0.76683168316831685</v>
      </c>
      <c r="E78" s="3">
        <v>0.75659529999999997</v>
      </c>
      <c r="F78" s="5">
        <f>Table1[[#This Row],[%]]-Table1[[#This Row],[Old Dose 1]]</f>
        <v>1.0236383168316876E-2</v>
      </c>
      <c r="I78" s="4"/>
      <c r="K78" s="4"/>
      <c r="M78">
        <f>_xlfn.XLOOKUP(Table1[[#This Row],[FSA]],$T$2:$T$889,$Z$2:$Z$889)</f>
        <v>367</v>
      </c>
      <c r="N78" s="4">
        <f>Table1[[#This Row],[Dose4]]/Table1[[#This Row],[Population]]</f>
        <v>0.18168316831683168</v>
      </c>
      <c r="O78" s="4">
        <v>0.17919360000000001</v>
      </c>
      <c r="P78" s="5">
        <f>Table1[[#This Row],[4%]]-Table1[[#This Row],[Old Dose 4]]</f>
        <v>2.4895683168316696E-3</v>
      </c>
      <c r="T78" t="s">
        <v>573</v>
      </c>
      <c r="W78">
        <v>2</v>
      </c>
      <c r="X78">
        <v>2</v>
      </c>
      <c r="Y78">
        <v>2</v>
      </c>
      <c r="Z78">
        <v>0</v>
      </c>
    </row>
    <row r="79" spans="1:26" x14ac:dyDescent="0.25">
      <c r="A79" t="s">
        <v>78</v>
      </c>
      <c r="B79">
        <v>30153</v>
      </c>
      <c r="C79">
        <f>_xlfn.XLOOKUP(Table1[[#This Row],[FSA]],$T$2:$T$889,$W$2:$W$889)</f>
        <v>22746</v>
      </c>
      <c r="D79" s="4">
        <f>Table1[[#This Row],[New Dose 1]]/Table1[[#This Row],[Population]]</f>
        <v>0.75435280071634658</v>
      </c>
      <c r="E79" s="3">
        <v>0.75470939999999997</v>
      </c>
      <c r="F79" s="5">
        <f>Table1[[#This Row],[%]]-Table1[[#This Row],[Old Dose 1]]</f>
        <v>-3.5659928365339155E-4</v>
      </c>
      <c r="I79" s="4"/>
      <c r="K79" s="4"/>
      <c r="M79">
        <f>_xlfn.XLOOKUP(Table1[[#This Row],[FSA]],$T$2:$T$889,$Z$2:$Z$889)</f>
        <v>4610</v>
      </c>
      <c r="N79" s="4">
        <f>Table1[[#This Row],[Dose4]]/Table1[[#This Row],[Population]]</f>
        <v>0.15288694325606075</v>
      </c>
      <c r="O79" s="4">
        <v>0.1531255</v>
      </c>
      <c r="P79" s="5">
        <f>Table1[[#This Row],[4%]]-Table1[[#This Row],[Old Dose 4]]</f>
        <v>-2.3855674393924442E-4</v>
      </c>
      <c r="T79" t="s">
        <v>574</v>
      </c>
      <c r="W79">
        <v>2</v>
      </c>
      <c r="X79">
        <v>2</v>
      </c>
      <c r="Y79">
        <v>2</v>
      </c>
      <c r="Z79">
        <v>0</v>
      </c>
    </row>
    <row r="80" spans="1:26" x14ac:dyDescent="0.25">
      <c r="A80" s="2" t="s">
        <v>79</v>
      </c>
      <c r="B80">
        <v>28425</v>
      </c>
      <c r="C80">
        <f>_xlfn.XLOOKUP(Table1[[#This Row],[FSA]],$T$2:$T$889,$W$2:$W$889)</f>
        <v>23876</v>
      </c>
      <c r="D80" s="4">
        <f>Table1[[#This Row],[New Dose 1]]/Table1[[#This Row],[Population]]</f>
        <v>0.83996481970096748</v>
      </c>
      <c r="E80" s="3">
        <v>0.84744359999999996</v>
      </c>
      <c r="F80" s="5">
        <f>Table1[[#This Row],[%]]-Table1[[#This Row],[Old Dose 1]]</f>
        <v>-7.4787802990324836E-3</v>
      </c>
      <c r="I80" s="4"/>
      <c r="K80" s="4"/>
      <c r="M80">
        <f>_xlfn.XLOOKUP(Table1[[#This Row],[FSA]],$T$2:$T$889,$Z$2:$Z$889)</f>
        <v>6900</v>
      </c>
      <c r="N80" s="4">
        <f>Table1[[#This Row],[Dose4]]/Table1[[#This Row],[Population]]</f>
        <v>0.24274406332453827</v>
      </c>
      <c r="O80" s="4">
        <v>0.2447898</v>
      </c>
      <c r="P80" s="5">
        <f>Table1[[#This Row],[4%]]-Table1[[#This Row],[Old Dose 4]]</f>
        <v>-2.0457366754617345E-3</v>
      </c>
      <c r="T80" t="s">
        <v>575</v>
      </c>
      <c r="W80">
        <v>2</v>
      </c>
      <c r="X80">
        <v>2</v>
      </c>
      <c r="Y80">
        <v>1</v>
      </c>
      <c r="Z80">
        <v>0</v>
      </c>
    </row>
    <row r="81" spans="1:26" x14ac:dyDescent="0.25">
      <c r="A81" t="s">
        <v>80</v>
      </c>
      <c r="B81">
        <v>30376</v>
      </c>
      <c r="C81">
        <f>_xlfn.XLOOKUP(Table1[[#This Row],[FSA]],$T$2:$T$889,$W$2:$W$889)</f>
        <v>24677</v>
      </c>
      <c r="D81" s="4">
        <f>Table1[[#This Row],[New Dose 1]]/Table1[[#This Row],[Population]]</f>
        <v>0.81238477745588622</v>
      </c>
      <c r="E81" s="3">
        <v>0.82531690000000002</v>
      </c>
      <c r="F81" s="5">
        <f>Table1[[#This Row],[%]]-Table1[[#This Row],[Old Dose 1]]</f>
        <v>-1.29321225441138E-2</v>
      </c>
      <c r="I81" s="4"/>
      <c r="K81" s="4"/>
      <c r="M81">
        <f>_xlfn.XLOOKUP(Table1[[#This Row],[FSA]],$T$2:$T$889,$Z$2:$Z$889)</f>
        <v>5928</v>
      </c>
      <c r="N81" s="4">
        <f>Table1[[#This Row],[Dose4]]/Table1[[#This Row],[Population]]</f>
        <v>0.19515406900184357</v>
      </c>
      <c r="O81" s="4">
        <v>0.1989184</v>
      </c>
      <c r="P81" s="5">
        <f>Table1[[#This Row],[4%]]-Table1[[#This Row],[Old Dose 4]]</f>
        <v>-3.7643309981564288E-3</v>
      </c>
      <c r="T81" t="s">
        <v>576</v>
      </c>
      <c r="W81">
        <v>1</v>
      </c>
      <c r="X81">
        <v>1</v>
      </c>
      <c r="Y81">
        <v>0</v>
      </c>
      <c r="Z81">
        <v>0</v>
      </c>
    </row>
    <row r="82" spans="1:26" x14ac:dyDescent="0.25">
      <c r="A82" s="2" t="s">
        <v>81</v>
      </c>
      <c r="B82">
        <v>46413</v>
      </c>
      <c r="C82">
        <f>_xlfn.XLOOKUP(Table1[[#This Row],[FSA]],$T$2:$T$889,$W$2:$W$889)</f>
        <v>38607</v>
      </c>
      <c r="D82" s="4">
        <f>Table1[[#This Row],[New Dose 1]]/Table1[[#This Row],[Population]]</f>
        <v>0.83181436235537454</v>
      </c>
      <c r="E82" s="3">
        <v>0.84685109999999997</v>
      </c>
      <c r="F82" s="5">
        <f>Table1[[#This Row],[%]]-Table1[[#This Row],[Old Dose 1]]</f>
        <v>-1.5036737644625431E-2</v>
      </c>
      <c r="I82" s="4"/>
      <c r="K82" s="4"/>
      <c r="M82">
        <f>_xlfn.XLOOKUP(Table1[[#This Row],[FSA]],$T$2:$T$889,$Z$2:$Z$889)</f>
        <v>8334</v>
      </c>
      <c r="N82" s="4">
        <f>Table1[[#This Row],[Dose4]]/Table1[[#This Row],[Population]]</f>
        <v>0.17956176071359317</v>
      </c>
      <c r="O82" s="4">
        <v>0.18376100000000001</v>
      </c>
      <c r="P82" s="5">
        <f>Table1[[#This Row],[4%]]-Table1[[#This Row],[Old Dose 4]]</f>
        <v>-4.1992392864068362E-3</v>
      </c>
      <c r="T82" t="s">
        <v>577</v>
      </c>
      <c r="W82">
        <v>1</v>
      </c>
      <c r="X82">
        <v>1</v>
      </c>
      <c r="Y82">
        <v>1</v>
      </c>
      <c r="Z82">
        <v>0</v>
      </c>
    </row>
    <row r="83" spans="1:26" x14ac:dyDescent="0.25">
      <c r="A83" t="s">
        <v>82</v>
      </c>
      <c r="B83">
        <v>14146</v>
      </c>
      <c r="C83">
        <f>_xlfn.XLOOKUP(Table1[[#This Row],[FSA]],$T$2:$T$889,$W$2:$W$889)</f>
        <v>12439</v>
      </c>
      <c r="D83" s="4">
        <f>Table1[[#This Row],[New Dose 1]]/Table1[[#This Row],[Population]]</f>
        <v>0.87932984589283192</v>
      </c>
      <c r="E83" s="3">
        <v>0.88401209999999997</v>
      </c>
      <c r="F83" s="5">
        <f>Table1[[#This Row],[%]]-Table1[[#This Row],[Old Dose 1]]</f>
        <v>-4.682254107168049E-3</v>
      </c>
      <c r="I83" s="4"/>
      <c r="K83" s="4"/>
      <c r="M83">
        <f>_xlfn.XLOOKUP(Table1[[#This Row],[FSA]],$T$2:$T$889,$Z$2:$Z$889)</f>
        <v>3221</v>
      </c>
      <c r="N83" s="4">
        <f>Table1[[#This Row],[Dose4]]/Table1[[#This Row],[Population]]</f>
        <v>0.22769687544182102</v>
      </c>
      <c r="O83" s="4">
        <v>0.22895380000000001</v>
      </c>
      <c r="P83" s="5">
        <f>Table1[[#This Row],[4%]]-Table1[[#This Row],[Old Dose 4]]</f>
        <v>-1.2569245581789956E-3</v>
      </c>
      <c r="T83" t="s">
        <v>578</v>
      </c>
      <c r="W83">
        <v>2</v>
      </c>
      <c r="X83">
        <v>2</v>
      </c>
      <c r="Y83">
        <v>2</v>
      </c>
      <c r="Z83">
        <v>0</v>
      </c>
    </row>
    <row r="84" spans="1:26" x14ac:dyDescent="0.25">
      <c r="A84" s="2" t="s">
        <v>83</v>
      </c>
      <c r="B84">
        <v>8178</v>
      </c>
      <c r="C84">
        <f>_xlfn.XLOOKUP(Table1[[#This Row],[FSA]],$T$2:$T$889,$W$2:$W$889)</f>
        <v>7088</v>
      </c>
      <c r="D84" s="4">
        <f>Table1[[#This Row],[New Dose 1]]/Table1[[#This Row],[Population]]</f>
        <v>0.8667155783810222</v>
      </c>
      <c r="E84" s="3">
        <v>0.86495489999999997</v>
      </c>
      <c r="F84" s="5">
        <f>Table1[[#This Row],[%]]-Table1[[#This Row],[Old Dose 1]]</f>
        <v>1.7606783810222293E-3</v>
      </c>
      <c r="I84" s="4"/>
      <c r="K84" s="4"/>
      <c r="M84">
        <f>_xlfn.XLOOKUP(Table1[[#This Row],[FSA]],$T$2:$T$889,$Z$2:$Z$889)</f>
        <v>1616</v>
      </c>
      <c r="N84" s="4">
        <f>Table1[[#This Row],[Dose4]]/Table1[[#This Row],[Population]]</f>
        <v>0.19760332599657618</v>
      </c>
      <c r="O84" s="4">
        <v>0.19713610000000001</v>
      </c>
      <c r="P84" s="5">
        <f>Table1[[#This Row],[4%]]-Table1[[#This Row],[Old Dose 4]]</f>
        <v>4.6722599657617048E-4</v>
      </c>
      <c r="T84" t="s">
        <v>579</v>
      </c>
      <c r="W84">
        <v>1</v>
      </c>
      <c r="X84">
        <v>1</v>
      </c>
      <c r="Y84">
        <v>1</v>
      </c>
      <c r="Z84">
        <v>1</v>
      </c>
    </row>
    <row r="85" spans="1:26" x14ac:dyDescent="0.25">
      <c r="A85" t="s">
        <v>84</v>
      </c>
      <c r="B85">
        <v>30449</v>
      </c>
      <c r="C85">
        <f>_xlfn.XLOOKUP(Table1[[#This Row],[FSA]],$T$2:$T$889,$W$2:$W$889)</f>
        <v>24319</v>
      </c>
      <c r="D85" s="4">
        <f>Table1[[#This Row],[New Dose 1]]/Table1[[#This Row],[Population]]</f>
        <v>0.7986797595980164</v>
      </c>
      <c r="E85" s="3">
        <v>0.80511569999999999</v>
      </c>
      <c r="F85" s="5">
        <f>Table1[[#This Row],[%]]-Table1[[#This Row],[Old Dose 1]]</f>
        <v>-6.4359404019835864E-3</v>
      </c>
      <c r="I85" s="4"/>
      <c r="K85" s="4"/>
      <c r="M85">
        <f>_xlfn.XLOOKUP(Table1[[#This Row],[FSA]],$T$2:$T$889,$Z$2:$Z$889)</f>
        <v>5912</v>
      </c>
      <c r="N85" s="4">
        <f>Table1[[#This Row],[Dose4]]/Table1[[#This Row],[Population]]</f>
        <v>0.19416072777431115</v>
      </c>
      <c r="O85" s="4">
        <v>0.1971512</v>
      </c>
      <c r="P85" s="5">
        <f>Table1[[#This Row],[4%]]-Table1[[#This Row],[Old Dose 4]]</f>
        <v>-2.9904722256888505E-3</v>
      </c>
      <c r="T85" t="s">
        <v>580</v>
      </c>
      <c r="W85">
        <v>1</v>
      </c>
      <c r="X85">
        <v>1</v>
      </c>
      <c r="Y85">
        <v>1</v>
      </c>
      <c r="Z85">
        <v>1</v>
      </c>
    </row>
    <row r="86" spans="1:26" x14ac:dyDescent="0.25">
      <c r="A86" s="2" t="s">
        <v>85</v>
      </c>
      <c r="B86">
        <v>16427</v>
      </c>
      <c r="C86">
        <f>_xlfn.XLOOKUP(Table1[[#This Row],[FSA]],$T$2:$T$889,$W$2:$W$889)</f>
        <v>12570</v>
      </c>
      <c r="D86" s="4">
        <f>Table1[[#This Row],[New Dose 1]]/Table1[[#This Row],[Population]]</f>
        <v>0.76520362817312959</v>
      </c>
      <c r="E86" s="3">
        <v>0.76332960000000005</v>
      </c>
      <c r="F86" s="5">
        <f>Table1[[#This Row],[%]]-Table1[[#This Row],[Old Dose 1]]</f>
        <v>1.8740281731295383E-3</v>
      </c>
      <c r="I86" s="4"/>
      <c r="K86" s="4"/>
      <c r="M86">
        <f>_xlfn.XLOOKUP(Table1[[#This Row],[FSA]],$T$2:$T$889,$Z$2:$Z$889)</f>
        <v>2126</v>
      </c>
      <c r="N86" s="4">
        <f>Table1[[#This Row],[Dose4]]/Table1[[#This Row],[Population]]</f>
        <v>0.12942107505935349</v>
      </c>
      <c r="O86" s="4">
        <v>0.12917129999999999</v>
      </c>
      <c r="P86" s="5">
        <f>Table1[[#This Row],[4%]]-Table1[[#This Row],[Old Dose 4]]</f>
        <v>2.4977505935350197E-4</v>
      </c>
      <c r="T86" t="s">
        <v>581</v>
      </c>
      <c r="W86">
        <v>1</v>
      </c>
      <c r="X86">
        <v>1</v>
      </c>
      <c r="Y86">
        <v>0</v>
      </c>
      <c r="Z86">
        <v>0</v>
      </c>
    </row>
    <row r="87" spans="1:26" x14ac:dyDescent="0.25">
      <c r="A87" t="s">
        <v>86</v>
      </c>
      <c r="B87">
        <v>16687</v>
      </c>
      <c r="C87">
        <f>_xlfn.XLOOKUP(Table1[[#This Row],[FSA]],$T$2:$T$889,$W$2:$W$889)</f>
        <v>13343</v>
      </c>
      <c r="D87" s="4">
        <f>Table1[[#This Row],[New Dose 1]]/Table1[[#This Row],[Population]]</f>
        <v>0.79960448253131178</v>
      </c>
      <c r="E87" s="3">
        <v>0.80064250000000003</v>
      </c>
      <c r="F87" s="5">
        <f>Table1[[#This Row],[%]]-Table1[[#This Row],[Old Dose 1]]</f>
        <v>-1.0380174686882571E-3</v>
      </c>
      <c r="I87" s="4"/>
      <c r="K87" s="4"/>
      <c r="M87">
        <f>_xlfn.XLOOKUP(Table1[[#This Row],[FSA]],$T$2:$T$889,$Z$2:$Z$889)</f>
        <v>2252</v>
      </c>
      <c r="N87" s="4">
        <f>Table1[[#This Row],[Dose4]]/Table1[[#This Row],[Population]]</f>
        <v>0.13495535446754958</v>
      </c>
      <c r="O87" s="4">
        <v>0.13510730000000001</v>
      </c>
      <c r="P87" s="5">
        <f>Table1[[#This Row],[4%]]-Table1[[#This Row],[Old Dose 4]]</f>
        <v>-1.5194553245043152E-4</v>
      </c>
      <c r="T87" t="s">
        <v>582</v>
      </c>
      <c r="W87">
        <v>1</v>
      </c>
      <c r="X87">
        <v>1</v>
      </c>
      <c r="Y87">
        <v>1</v>
      </c>
      <c r="Z87">
        <v>0</v>
      </c>
    </row>
    <row r="88" spans="1:26" x14ac:dyDescent="0.25">
      <c r="A88" s="2" t="s">
        <v>87</v>
      </c>
      <c r="B88">
        <v>10396</v>
      </c>
      <c r="C88">
        <f>_xlfn.XLOOKUP(Table1[[#This Row],[FSA]],$T$2:$T$889,$W$2:$W$889)</f>
        <v>8481</v>
      </c>
      <c r="D88" s="4">
        <f>Table1[[#This Row],[New Dose 1]]/Table1[[#This Row],[Population]]</f>
        <v>0.81579453636013854</v>
      </c>
      <c r="E88" s="3">
        <v>0.81949320000000003</v>
      </c>
      <c r="F88" s="5">
        <f>Table1[[#This Row],[%]]-Table1[[#This Row],[Old Dose 1]]</f>
        <v>-3.6986636398614881E-3</v>
      </c>
      <c r="I88" s="4"/>
      <c r="K88" s="4"/>
      <c r="M88">
        <f>_xlfn.XLOOKUP(Table1[[#This Row],[FSA]],$T$2:$T$889,$Z$2:$Z$889)</f>
        <v>1496</v>
      </c>
      <c r="N88" s="4">
        <f>Table1[[#This Row],[Dose4]]/Table1[[#This Row],[Population]]</f>
        <v>0.14390150057714507</v>
      </c>
      <c r="O88" s="4">
        <v>0.1442495</v>
      </c>
      <c r="P88" s="5">
        <f>Table1[[#This Row],[4%]]-Table1[[#This Row],[Old Dose 4]]</f>
        <v>-3.4799942285493324E-4</v>
      </c>
      <c r="T88" t="s">
        <v>583</v>
      </c>
      <c r="W88">
        <v>1</v>
      </c>
      <c r="X88">
        <v>1</v>
      </c>
      <c r="Y88">
        <v>1</v>
      </c>
      <c r="Z88">
        <v>0</v>
      </c>
    </row>
    <row r="89" spans="1:26" x14ac:dyDescent="0.25">
      <c r="A89" t="s">
        <v>88</v>
      </c>
      <c r="B89">
        <v>23256</v>
      </c>
      <c r="C89">
        <f>_xlfn.XLOOKUP(Table1[[#This Row],[FSA]],$T$2:$T$889,$W$2:$W$889)</f>
        <v>17577</v>
      </c>
      <c r="D89" s="4">
        <f>Table1[[#This Row],[New Dose 1]]/Table1[[#This Row],[Population]]</f>
        <v>0.75580495356037147</v>
      </c>
      <c r="E89" s="3">
        <v>0.75831400000000004</v>
      </c>
      <c r="F89" s="5">
        <f>Table1[[#This Row],[%]]-Table1[[#This Row],[Old Dose 1]]</f>
        <v>-2.5090464396285705E-3</v>
      </c>
      <c r="I89" s="4"/>
      <c r="K89" s="4"/>
      <c r="M89">
        <f>_xlfn.XLOOKUP(Table1[[#This Row],[FSA]],$T$2:$T$889,$Z$2:$Z$889)</f>
        <v>2950</v>
      </c>
      <c r="N89" s="4">
        <f>Table1[[#This Row],[Dose4]]/Table1[[#This Row],[Population]]</f>
        <v>0.12684898520811833</v>
      </c>
      <c r="O89" s="4">
        <v>0.1273715</v>
      </c>
      <c r="P89" s="5">
        <f>Table1[[#This Row],[4%]]-Table1[[#This Row],[Old Dose 4]]</f>
        <v>-5.2251479188167305E-4</v>
      </c>
      <c r="T89" t="s">
        <v>584</v>
      </c>
      <c r="W89">
        <v>2</v>
      </c>
      <c r="X89">
        <v>1</v>
      </c>
      <c r="Y89">
        <v>1</v>
      </c>
      <c r="Z89">
        <v>0</v>
      </c>
    </row>
    <row r="90" spans="1:26" x14ac:dyDescent="0.25">
      <c r="A90" s="2" t="s">
        <v>89</v>
      </c>
      <c r="B90">
        <v>48224</v>
      </c>
      <c r="C90">
        <f>_xlfn.XLOOKUP(Table1[[#This Row],[FSA]],$T$2:$T$889,$W$2:$W$889)</f>
        <v>37323</v>
      </c>
      <c r="D90" s="4">
        <f>Table1[[#This Row],[New Dose 1]]/Table1[[#This Row],[Population]]</f>
        <v>0.77395072992700731</v>
      </c>
      <c r="E90" s="3">
        <v>0.77528019999999997</v>
      </c>
      <c r="F90" s="5">
        <f>Table1[[#This Row],[%]]-Table1[[#This Row],[Old Dose 1]]</f>
        <v>-1.3294700729926667E-3</v>
      </c>
      <c r="I90" s="4"/>
      <c r="K90" s="4"/>
      <c r="M90">
        <f>_xlfn.XLOOKUP(Table1[[#This Row],[FSA]],$T$2:$T$889,$Z$2:$Z$889)</f>
        <v>5841</v>
      </c>
      <c r="N90" s="4">
        <f>Table1[[#This Row],[Dose4]]/Table1[[#This Row],[Population]]</f>
        <v>0.12112226277372262</v>
      </c>
      <c r="O90" s="4">
        <v>0.1203669</v>
      </c>
      <c r="P90" s="5">
        <f>Table1[[#This Row],[4%]]-Table1[[#This Row],[Old Dose 4]]</f>
        <v>7.5536277372262317E-4</v>
      </c>
      <c r="T90" t="s">
        <v>585</v>
      </c>
      <c r="W90">
        <v>1</v>
      </c>
      <c r="X90">
        <v>1</v>
      </c>
      <c r="Y90">
        <v>0</v>
      </c>
      <c r="Z90">
        <v>0</v>
      </c>
    </row>
    <row r="91" spans="1:26" x14ac:dyDescent="0.25">
      <c r="A91" t="s">
        <v>90</v>
      </c>
      <c r="B91">
        <v>1322</v>
      </c>
      <c r="C91">
        <f>_xlfn.XLOOKUP(Table1[[#This Row],[FSA]],$T$2:$T$889,$W$2:$W$889)</f>
        <v>1434</v>
      </c>
      <c r="D91" s="4">
        <v>1</v>
      </c>
      <c r="E91" s="3">
        <v>1</v>
      </c>
      <c r="F91" s="5">
        <f>Table1[[#This Row],[%]]-Table1[[#This Row],[Old Dose 1]]</f>
        <v>0</v>
      </c>
      <c r="I91" s="4"/>
      <c r="K91" s="4"/>
      <c r="M91">
        <f>_xlfn.XLOOKUP(Table1[[#This Row],[FSA]],$T$2:$T$889,$Z$2:$Z$889)</f>
        <v>258</v>
      </c>
      <c r="N91" s="4">
        <f>Table1[[#This Row],[Dose4]]/Table1[[#This Row],[Population]]</f>
        <v>0.19515885022692889</v>
      </c>
      <c r="O91" s="4">
        <v>0.19672129999999999</v>
      </c>
      <c r="P91" s="5">
        <f>Table1[[#This Row],[4%]]-Table1[[#This Row],[Old Dose 4]]</f>
        <v>-1.5624497730711007E-3</v>
      </c>
      <c r="T91" t="s">
        <v>54</v>
      </c>
      <c r="W91">
        <v>10818</v>
      </c>
      <c r="X91">
        <v>10264</v>
      </c>
      <c r="Y91">
        <v>6792</v>
      </c>
      <c r="Z91">
        <v>2658</v>
      </c>
    </row>
    <row r="92" spans="1:26" x14ac:dyDescent="0.25">
      <c r="A92" s="2" t="s">
        <v>91</v>
      </c>
      <c r="B92">
        <v>5206</v>
      </c>
      <c r="C92">
        <f>_xlfn.XLOOKUP(Table1[[#This Row],[FSA]],$T$2:$T$889,$W$2:$W$889)</f>
        <v>4575</v>
      </c>
      <c r="D92" s="4">
        <f>Table1[[#This Row],[New Dose 1]]/Table1[[#This Row],[Population]]</f>
        <v>0.87879369957741071</v>
      </c>
      <c r="E92" s="3">
        <v>0.88888889999999998</v>
      </c>
      <c r="F92" s="5">
        <f>Table1[[#This Row],[%]]-Table1[[#This Row],[Old Dose 1]]</f>
        <v>-1.0095200422589268E-2</v>
      </c>
      <c r="I92" s="4"/>
      <c r="K92" s="4"/>
      <c r="M92">
        <f>_xlfn.XLOOKUP(Table1[[#This Row],[FSA]],$T$2:$T$889,$Z$2:$Z$889)</f>
        <v>471</v>
      </c>
      <c r="N92" s="4">
        <f>Table1[[#This Row],[Dose4]]/Table1[[#This Row],[Population]]</f>
        <v>9.0472531694198999E-2</v>
      </c>
      <c r="O92" s="4">
        <v>9.0302300000000002E-2</v>
      </c>
      <c r="P92" s="5">
        <f>Table1[[#This Row],[4%]]-Table1[[#This Row],[Old Dose 4]]</f>
        <v>1.7023169419899675E-4</v>
      </c>
      <c r="T92" t="s">
        <v>586</v>
      </c>
      <c r="W92">
        <v>9</v>
      </c>
      <c r="X92">
        <v>7</v>
      </c>
      <c r="Y92">
        <v>6</v>
      </c>
      <c r="Z92">
        <v>0</v>
      </c>
    </row>
    <row r="93" spans="1:26" x14ac:dyDescent="0.25">
      <c r="A93" t="s">
        <v>92</v>
      </c>
      <c r="B93">
        <v>41112</v>
      </c>
      <c r="C93">
        <f>_xlfn.XLOOKUP(Table1[[#This Row],[FSA]],$T$2:$T$889,$W$2:$W$889)</f>
        <v>32104</v>
      </c>
      <c r="D93" s="4">
        <f>Table1[[#This Row],[New Dose 1]]/Table1[[#This Row],[Population]]</f>
        <v>0.78089122397353572</v>
      </c>
      <c r="E93" s="3">
        <v>0.77943609999999997</v>
      </c>
      <c r="F93" s="5">
        <f>Table1[[#This Row],[%]]-Table1[[#This Row],[Old Dose 1]]</f>
        <v>1.4551239735357546E-3</v>
      </c>
      <c r="I93" s="4"/>
      <c r="K93" s="4"/>
      <c r="M93">
        <f>_xlfn.XLOOKUP(Table1[[#This Row],[FSA]],$T$2:$T$889,$Z$2:$Z$889)</f>
        <v>6868</v>
      </c>
      <c r="N93" s="4">
        <f>Table1[[#This Row],[Dose4]]/Table1[[#This Row],[Population]]</f>
        <v>0.16705584744113641</v>
      </c>
      <c r="O93" s="4">
        <v>0.16656389999999999</v>
      </c>
      <c r="P93" s="5">
        <f>Table1[[#This Row],[4%]]-Table1[[#This Row],[Old Dose 4]]</f>
        <v>4.9194744113642552E-4</v>
      </c>
      <c r="T93" t="s">
        <v>587</v>
      </c>
      <c r="W93">
        <v>2</v>
      </c>
      <c r="X93">
        <v>2</v>
      </c>
      <c r="Y93">
        <v>1</v>
      </c>
      <c r="Z93">
        <v>0</v>
      </c>
    </row>
    <row r="94" spans="1:26" x14ac:dyDescent="0.25">
      <c r="A94" s="2" t="s">
        <v>93</v>
      </c>
      <c r="B94">
        <v>46446</v>
      </c>
      <c r="C94">
        <f>_xlfn.XLOOKUP(Table1[[#This Row],[FSA]],$T$2:$T$889,$W$2:$W$889)</f>
        <v>36969</v>
      </c>
      <c r="D94" s="4">
        <f>Table1[[#This Row],[New Dose 1]]/Table1[[#This Row],[Population]]</f>
        <v>0.79595659475519953</v>
      </c>
      <c r="E94" s="3">
        <v>0.79494209999999998</v>
      </c>
      <c r="F94" s="5">
        <f>Table1[[#This Row],[%]]-Table1[[#This Row],[Old Dose 1]]</f>
        <v>1.0144947551995465E-3</v>
      </c>
      <c r="I94" s="4"/>
      <c r="K94" s="4"/>
      <c r="M94">
        <f>_xlfn.XLOOKUP(Table1[[#This Row],[FSA]],$T$2:$T$889,$Z$2:$Z$889)</f>
        <v>7198</v>
      </c>
      <c r="N94" s="4">
        <f>Table1[[#This Row],[Dose4]]/Table1[[#This Row],[Population]]</f>
        <v>0.15497567067131723</v>
      </c>
      <c r="O94" s="4">
        <v>0.15454490000000001</v>
      </c>
      <c r="P94" s="5">
        <f>Table1[[#This Row],[4%]]-Table1[[#This Row],[Old Dose 4]]</f>
        <v>4.3077067131722102E-4</v>
      </c>
      <c r="T94" t="s">
        <v>588</v>
      </c>
      <c r="W94">
        <v>1</v>
      </c>
      <c r="X94">
        <v>1</v>
      </c>
      <c r="Y94">
        <v>1</v>
      </c>
      <c r="Z94">
        <v>1</v>
      </c>
    </row>
    <row r="95" spans="1:26" x14ac:dyDescent="0.25">
      <c r="A95" t="s">
        <v>94</v>
      </c>
      <c r="B95">
        <v>40200</v>
      </c>
      <c r="C95">
        <f>_xlfn.XLOOKUP(Table1[[#This Row],[FSA]],$T$2:$T$889,$W$2:$W$889)</f>
        <v>29603</v>
      </c>
      <c r="D95" s="4">
        <f>Table1[[#This Row],[New Dose 1]]/Table1[[#This Row],[Population]]</f>
        <v>0.7363930348258706</v>
      </c>
      <c r="E95" s="3">
        <v>0.73865780000000003</v>
      </c>
      <c r="F95" s="5">
        <f>Table1[[#This Row],[%]]-Table1[[#This Row],[Old Dose 1]]</f>
        <v>-2.264765174129435E-3</v>
      </c>
      <c r="I95" s="4"/>
      <c r="K95" s="4"/>
      <c r="M95">
        <f>_xlfn.XLOOKUP(Table1[[#This Row],[FSA]],$T$2:$T$889,$Z$2:$Z$889)</f>
        <v>4411</v>
      </c>
      <c r="N95" s="4">
        <f>Table1[[#This Row],[Dose4]]/Table1[[#This Row],[Population]]</f>
        <v>0.10972636815920397</v>
      </c>
      <c r="O95" s="4">
        <v>0.10995389999999999</v>
      </c>
      <c r="P95" s="5">
        <f>Table1[[#This Row],[4%]]-Table1[[#This Row],[Old Dose 4]]</f>
        <v>-2.2753184079601918E-4</v>
      </c>
      <c r="T95" t="s">
        <v>589</v>
      </c>
      <c r="W95">
        <v>9</v>
      </c>
      <c r="X95">
        <v>8</v>
      </c>
      <c r="Y95">
        <v>7</v>
      </c>
      <c r="Z95">
        <v>3</v>
      </c>
    </row>
    <row r="96" spans="1:26" x14ac:dyDescent="0.25">
      <c r="A96" s="2" t="s">
        <v>95</v>
      </c>
      <c r="B96">
        <v>3300</v>
      </c>
      <c r="C96">
        <f>_xlfn.XLOOKUP(Table1[[#This Row],[FSA]],$T$2:$T$889,$W$2:$W$889)</f>
        <v>2840</v>
      </c>
      <c r="D96" s="4">
        <f>Table1[[#This Row],[New Dose 1]]/Table1[[#This Row],[Population]]</f>
        <v>0.8606060606060606</v>
      </c>
      <c r="E96" s="3">
        <v>0.91560770000000002</v>
      </c>
      <c r="F96" s="5">
        <f>Table1[[#This Row],[%]]-Table1[[#This Row],[Old Dose 1]]</f>
        <v>-5.5001639393939428E-2</v>
      </c>
      <c r="I96" s="4"/>
      <c r="K96" s="4"/>
      <c r="M96">
        <f>_xlfn.XLOOKUP(Table1[[#This Row],[FSA]],$T$2:$T$889,$Z$2:$Z$889)</f>
        <v>404</v>
      </c>
      <c r="N96" s="4">
        <f>Table1[[#This Row],[Dose4]]/Table1[[#This Row],[Population]]</f>
        <v>0.12242424242424242</v>
      </c>
      <c r="O96" s="4">
        <v>0.1293581</v>
      </c>
      <c r="P96" s="5">
        <f>Table1[[#This Row],[4%]]-Table1[[#This Row],[Old Dose 4]]</f>
        <v>-6.9338575757575821E-3</v>
      </c>
      <c r="T96" t="s">
        <v>55</v>
      </c>
      <c r="W96">
        <v>25367</v>
      </c>
      <c r="X96">
        <v>24053</v>
      </c>
      <c r="Y96">
        <v>14505</v>
      </c>
      <c r="Z96">
        <v>5397</v>
      </c>
    </row>
    <row r="97" spans="1:26" x14ac:dyDescent="0.25">
      <c r="A97" t="s">
        <v>96</v>
      </c>
      <c r="B97">
        <v>8524</v>
      </c>
      <c r="C97">
        <f>_xlfn.XLOOKUP(Table1[[#This Row],[FSA]],$T$2:$T$889,$W$2:$W$889)</f>
        <v>7207</v>
      </c>
      <c r="D97" s="4">
        <f>Table1[[#This Row],[New Dose 1]]/Table1[[#This Row],[Population]]</f>
        <v>0.84549507273580482</v>
      </c>
      <c r="E97" s="3">
        <v>0.84572639999999999</v>
      </c>
      <c r="F97" s="5">
        <f>Table1[[#This Row],[%]]-Table1[[#This Row],[Old Dose 1]]</f>
        <v>-2.3132726419516914E-4</v>
      </c>
      <c r="I97" s="4"/>
      <c r="K97" s="4"/>
      <c r="M97">
        <f>_xlfn.XLOOKUP(Table1[[#This Row],[FSA]],$T$2:$T$889,$Z$2:$Z$889)</f>
        <v>1369</v>
      </c>
      <c r="N97" s="4">
        <f>Table1[[#This Row],[Dose4]]/Table1[[#This Row],[Population]]</f>
        <v>0.16060534960112624</v>
      </c>
      <c r="O97" s="4">
        <v>0.1593569</v>
      </c>
      <c r="P97" s="5">
        <f>Table1[[#This Row],[4%]]-Table1[[#This Row],[Old Dose 4]]</f>
        <v>1.2484496011262447E-3</v>
      </c>
      <c r="T97" t="s">
        <v>56</v>
      </c>
      <c r="W97">
        <v>14509</v>
      </c>
      <c r="X97">
        <v>13879</v>
      </c>
      <c r="Y97">
        <v>8354</v>
      </c>
      <c r="Z97">
        <v>2988</v>
      </c>
    </row>
    <row r="98" spans="1:26" x14ac:dyDescent="0.25">
      <c r="A98" s="2" t="s">
        <v>97</v>
      </c>
      <c r="B98">
        <v>89652</v>
      </c>
      <c r="C98">
        <f>_xlfn.XLOOKUP(Table1[[#This Row],[FSA]],$T$2:$T$889,$W$2:$W$889)</f>
        <v>74223</v>
      </c>
      <c r="D98" s="4">
        <f>Table1[[#This Row],[New Dose 1]]/Table1[[#This Row],[Population]]</f>
        <v>0.82790121804310002</v>
      </c>
      <c r="E98" s="3">
        <v>0.82893320000000004</v>
      </c>
      <c r="F98" s="5">
        <f>Table1[[#This Row],[%]]-Table1[[#This Row],[Old Dose 1]]</f>
        <v>-1.0319819569000188E-3</v>
      </c>
      <c r="I98" s="4"/>
      <c r="K98" s="4"/>
      <c r="M98">
        <f>_xlfn.XLOOKUP(Table1[[#This Row],[FSA]],$T$2:$T$889,$Z$2:$Z$889)</f>
        <v>12789</v>
      </c>
      <c r="N98" s="4">
        <f>Table1[[#This Row],[Dose4]]/Table1[[#This Row],[Population]]</f>
        <v>0.14265158613304779</v>
      </c>
      <c r="O98" s="4">
        <v>0.1424501</v>
      </c>
      <c r="P98" s="5">
        <f>Table1[[#This Row],[4%]]-Table1[[#This Row],[Old Dose 4]]</f>
        <v>2.0148613304779572E-4</v>
      </c>
      <c r="T98" t="s">
        <v>57</v>
      </c>
      <c r="W98">
        <v>2795</v>
      </c>
      <c r="X98">
        <v>2700</v>
      </c>
      <c r="Y98">
        <v>1688</v>
      </c>
      <c r="Z98">
        <v>604</v>
      </c>
    </row>
    <row r="99" spans="1:26" x14ac:dyDescent="0.25">
      <c r="A99" t="s">
        <v>98</v>
      </c>
      <c r="B99">
        <v>63841</v>
      </c>
      <c r="C99">
        <f>_xlfn.XLOOKUP(Table1[[#This Row],[FSA]],$T$2:$T$889,$W$2:$W$889)</f>
        <v>51524</v>
      </c>
      <c r="D99" s="4">
        <f>Table1[[#This Row],[New Dose 1]]/Table1[[#This Row],[Population]]</f>
        <v>0.80706755846556288</v>
      </c>
      <c r="E99" s="3">
        <v>0.80597700000000005</v>
      </c>
      <c r="F99" s="5">
        <f>Table1[[#This Row],[%]]-Table1[[#This Row],[Old Dose 1]]</f>
        <v>1.0905584655628298E-3</v>
      </c>
      <c r="I99" s="4"/>
      <c r="K99" s="4"/>
      <c r="M99">
        <f>_xlfn.XLOOKUP(Table1[[#This Row],[FSA]],$T$2:$T$889,$Z$2:$Z$889)</f>
        <v>13483</v>
      </c>
      <c r="N99" s="4">
        <f>Table1[[#This Row],[Dose4]]/Table1[[#This Row],[Population]]</f>
        <v>0.21119656646982346</v>
      </c>
      <c r="O99" s="4">
        <v>0.2108621</v>
      </c>
      <c r="P99" s="5">
        <f>Table1[[#This Row],[4%]]-Table1[[#This Row],[Old Dose 4]]</f>
        <v>3.344664698234634E-4</v>
      </c>
      <c r="T99" t="s">
        <v>590</v>
      </c>
      <c r="W99">
        <v>3</v>
      </c>
      <c r="X99">
        <v>2</v>
      </c>
      <c r="Y99">
        <v>2</v>
      </c>
      <c r="Z99">
        <v>0</v>
      </c>
    </row>
    <row r="100" spans="1:26" x14ac:dyDescent="0.25">
      <c r="A100" s="2" t="s">
        <v>99</v>
      </c>
      <c r="B100">
        <v>16957</v>
      </c>
      <c r="C100">
        <f>_xlfn.XLOOKUP(Table1[[#This Row],[FSA]],$T$2:$T$889,$W$2:$W$889)</f>
        <v>13850</v>
      </c>
      <c r="D100" s="4">
        <f>Table1[[#This Row],[New Dose 1]]/Table1[[#This Row],[Population]]</f>
        <v>0.81677183464056147</v>
      </c>
      <c r="E100" s="3">
        <v>0.82060719999999998</v>
      </c>
      <c r="F100" s="5">
        <f>Table1[[#This Row],[%]]-Table1[[#This Row],[Old Dose 1]]</f>
        <v>-3.835365359438514E-3</v>
      </c>
      <c r="I100" s="4"/>
      <c r="K100" s="4"/>
      <c r="M100">
        <f>_xlfn.XLOOKUP(Table1[[#This Row],[FSA]],$T$2:$T$889,$Z$2:$Z$889)</f>
        <v>3688</v>
      </c>
      <c r="N100" s="4">
        <f>Table1[[#This Row],[Dose4]]/Table1[[#This Row],[Population]]</f>
        <v>0.21749130152739282</v>
      </c>
      <c r="O100" s="4">
        <v>0.2180841</v>
      </c>
      <c r="P100" s="5">
        <f>Table1[[#This Row],[4%]]-Table1[[#This Row],[Old Dose 4]]</f>
        <v>-5.927984726071811E-4</v>
      </c>
      <c r="T100" t="s">
        <v>591</v>
      </c>
      <c r="W100">
        <v>1</v>
      </c>
      <c r="X100">
        <v>1</v>
      </c>
      <c r="Y100">
        <v>1</v>
      </c>
      <c r="Z100">
        <v>0</v>
      </c>
    </row>
    <row r="101" spans="1:26" x14ac:dyDescent="0.25">
      <c r="A101" t="s">
        <v>100</v>
      </c>
      <c r="B101">
        <v>14221</v>
      </c>
      <c r="C101">
        <f>_xlfn.XLOOKUP(Table1[[#This Row],[FSA]],$T$2:$T$889,$W$2:$W$889)</f>
        <v>11787</v>
      </c>
      <c r="D101" s="4">
        <f>Table1[[#This Row],[New Dose 1]]/Table1[[#This Row],[Population]]</f>
        <v>0.8288446663385135</v>
      </c>
      <c r="E101" s="3">
        <v>0.83011999999999997</v>
      </c>
      <c r="F101" s="5">
        <f>Table1[[#This Row],[%]]-Table1[[#This Row],[Old Dose 1]]</f>
        <v>-1.2753336614864663E-3</v>
      </c>
      <c r="I101" s="4"/>
      <c r="K101" s="4"/>
      <c r="M101">
        <f>_xlfn.XLOOKUP(Table1[[#This Row],[FSA]],$T$2:$T$889,$Z$2:$Z$889)</f>
        <v>2966</v>
      </c>
      <c r="N101" s="4">
        <f>Table1[[#This Row],[Dose4]]/Table1[[#This Row],[Population]]</f>
        <v>0.20856479853737431</v>
      </c>
      <c r="O101" s="4">
        <v>0.20915449999999999</v>
      </c>
      <c r="P101" s="5">
        <f>Table1[[#This Row],[4%]]-Table1[[#This Row],[Old Dose 4]]</f>
        <v>-5.8970146262568579E-4</v>
      </c>
      <c r="T101" t="s">
        <v>592</v>
      </c>
      <c r="W101">
        <v>1</v>
      </c>
      <c r="X101">
        <v>1</v>
      </c>
      <c r="Y101">
        <v>1</v>
      </c>
      <c r="Z101">
        <v>1</v>
      </c>
    </row>
    <row r="102" spans="1:26" x14ac:dyDescent="0.25">
      <c r="A102" s="2" t="s">
        <v>101</v>
      </c>
      <c r="B102">
        <v>53328</v>
      </c>
      <c r="C102">
        <f>_xlfn.XLOOKUP(Table1[[#This Row],[FSA]],$T$2:$T$889,$W$2:$W$889)</f>
        <v>42952</v>
      </c>
      <c r="D102" s="4">
        <f>Table1[[#This Row],[New Dose 1]]/Table1[[#This Row],[Population]]</f>
        <v>0.80543054305430539</v>
      </c>
      <c r="E102" s="3">
        <v>0.80590050000000002</v>
      </c>
      <c r="F102" s="5">
        <f>Table1[[#This Row],[%]]-Table1[[#This Row],[Old Dose 1]]</f>
        <v>-4.6995694569462731E-4</v>
      </c>
      <c r="I102" s="4"/>
      <c r="K102" s="4"/>
      <c r="M102">
        <f>_xlfn.XLOOKUP(Table1[[#This Row],[FSA]],$T$2:$T$889,$Z$2:$Z$889)</f>
        <v>5906</v>
      </c>
      <c r="N102" s="4">
        <f>Table1[[#This Row],[Dose4]]/Table1[[#This Row],[Population]]</f>
        <v>0.11074857485748575</v>
      </c>
      <c r="O102" s="4">
        <v>0.110377</v>
      </c>
      <c r="P102" s="5">
        <f>Table1[[#This Row],[4%]]-Table1[[#This Row],[Old Dose 4]]</f>
        <v>3.7157485748574859E-4</v>
      </c>
      <c r="T102" t="s">
        <v>593</v>
      </c>
      <c r="W102">
        <v>1</v>
      </c>
      <c r="X102">
        <v>1</v>
      </c>
      <c r="Y102">
        <v>1</v>
      </c>
      <c r="Z102">
        <v>1</v>
      </c>
    </row>
    <row r="103" spans="1:26" x14ac:dyDescent="0.25">
      <c r="A103" t="s">
        <v>102</v>
      </c>
      <c r="B103">
        <v>30097</v>
      </c>
      <c r="C103">
        <f>_xlfn.XLOOKUP(Table1[[#This Row],[FSA]],$T$2:$T$889,$W$2:$W$889)</f>
        <v>24993</v>
      </c>
      <c r="D103" s="4">
        <f>Table1[[#This Row],[New Dose 1]]/Table1[[#This Row],[Population]]</f>
        <v>0.83041499152739473</v>
      </c>
      <c r="E103" s="3">
        <v>0.82943610000000001</v>
      </c>
      <c r="F103" s="5">
        <f>Table1[[#This Row],[%]]-Table1[[#This Row],[Old Dose 1]]</f>
        <v>9.7889152739472074E-4</v>
      </c>
      <c r="I103" s="4"/>
      <c r="K103" s="4"/>
      <c r="M103">
        <f>_xlfn.XLOOKUP(Table1[[#This Row],[FSA]],$T$2:$T$889,$Z$2:$Z$889)</f>
        <v>3532</v>
      </c>
      <c r="N103" s="4">
        <f>Table1[[#This Row],[Dose4]]/Table1[[#This Row],[Population]]</f>
        <v>0.11735388909193607</v>
      </c>
      <c r="O103" s="4">
        <v>0.1169524</v>
      </c>
      <c r="P103" s="5">
        <f>Table1[[#This Row],[4%]]-Table1[[#This Row],[Old Dose 4]]</f>
        <v>4.0148909193607474E-4</v>
      </c>
      <c r="T103" t="s">
        <v>594</v>
      </c>
      <c r="W103">
        <v>1</v>
      </c>
      <c r="X103">
        <v>1</v>
      </c>
      <c r="Y103">
        <v>1</v>
      </c>
      <c r="Z103">
        <v>0</v>
      </c>
    </row>
    <row r="104" spans="1:26" x14ac:dyDescent="0.25">
      <c r="A104" s="2" t="s">
        <v>103</v>
      </c>
      <c r="B104">
        <v>44780</v>
      </c>
      <c r="C104">
        <f>_xlfn.XLOOKUP(Table1[[#This Row],[FSA]],$T$2:$T$889,$W$2:$W$889)</f>
        <v>38309</v>
      </c>
      <c r="D104" s="4">
        <f>Table1[[#This Row],[New Dose 1]]/Table1[[#This Row],[Population]]</f>
        <v>0.85549352389459576</v>
      </c>
      <c r="E104" s="3">
        <v>0.86652899999999999</v>
      </c>
      <c r="F104" s="5">
        <f>Table1[[#This Row],[%]]-Table1[[#This Row],[Old Dose 1]]</f>
        <v>-1.1035476105404229E-2</v>
      </c>
      <c r="I104" s="4"/>
      <c r="K104" s="4"/>
      <c r="M104">
        <f>_xlfn.XLOOKUP(Table1[[#This Row],[FSA]],$T$2:$T$889,$Z$2:$Z$889)</f>
        <v>7276</v>
      </c>
      <c r="N104" s="4">
        <f>Table1[[#This Row],[Dose4]]/Table1[[#This Row],[Population]]</f>
        <v>0.16248325145154086</v>
      </c>
      <c r="O104" s="4">
        <v>0.1643144</v>
      </c>
      <c r="P104" s="5">
        <f>Table1[[#This Row],[4%]]-Table1[[#This Row],[Old Dose 4]]</f>
        <v>-1.8311485484591439E-3</v>
      </c>
      <c r="T104" t="s">
        <v>595</v>
      </c>
      <c r="W104">
        <v>4</v>
      </c>
      <c r="X104">
        <v>4</v>
      </c>
      <c r="Y104">
        <v>2</v>
      </c>
      <c r="Z104">
        <v>1</v>
      </c>
    </row>
    <row r="105" spans="1:26" x14ac:dyDescent="0.25">
      <c r="A105" t="s">
        <v>104</v>
      </c>
      <c r="B105">
        <v>33962</v>
      </c>
      <c r="C105">
        <f>_xlfn.XLOOKUP(Table1[[#This Row],[FSA]],$T$2:$T$889,$W$2:$W$889)</f>
        <v>27109</v>
      </c>
      <c r="D105" s="4">
        <f>Table1[[#This Row],[New Dose 1]]/Table1[[#This Row],[Population]]</f>
        <v>0.79821565278841056</v>
      </c>
      <c r="E105" s="3">
        <v>0.80702969999999996</v>
      </c>
      <c r="F105" s="5">
        <f>Table1[[#This Row],[%]]-Table1[[#This Row],[Old Dose 1]]</f>
        <v>-8.8140472115894042E-3</v>
      </c>
      <c r="I105" s="4"/>
      <c r="K105" s="4"/>
      <c r="M105">
        <f>_xlfn.XLOOKUP(Table1[[#This Row],[FSA]],$T$2:$T$889,$Z$2:$Z$889)</f>
        <v>4104</v>
      </c>
      <c r="N105" s="4">
        <f>Table1[[#This Row],[Dose4]]/Table1[[#This Row],[Population]]</f>
        <v>0.1208409398739768</v>
      </c>
      <c r="O105" s="4">
        <v>0.1223119</v>
      </c>
      <c r="P105" s="5">
        <f>Table1[[#This Row],[4%]]-Table1[[#This Row],[Old Dose 4]]</f>
        <v>-1.4709601260231991E-3</v>
      </c>
      <c r="T105" t="s">
        <v>58</v>
      </c>
      <c r="W105">
        <v>551</v>
      </c>
      <c r="X105">
        <v>539</v>
      </c>
      <c r="Y105">
        <v>389</v>
      </c>
      <c r="Z105">
        <v>136</v>
      </c>
    </row>
    <row r="106" spans="1:26" x14ac:dyDescent="0.25">
      <c r="A106" s="2" t="s">
        <v>105</v>
      </c>
      <c r="B106">
        <v>45710</v>
      </c>
      <c r="C106">
        <f>_xlfn.XLOOKUP(Table1[[#This Row],[FSA]],$T$2:$T$889,$W$2:$W$889)</f>
        <v>35574</v>
      </c>
      <c r="D106" s="4">
        <f>Table1[[#This Row],[New Dose 1]]/Table1[[#This Row],[Population]]</f>
        <v>0.77825421133231243</v>
      </c>
      <c r="E106" s="3">
        <v>0.77905679999999999</v>
      </c>
      <c r="F106" s="5">
        <f>Table1[[#This Row],[%]]-Table1[[#This Row],[Old Dose 1]]</f>
        <v>-8.0258866768756487E-4</v>
      </c>
      <c r="I106" s="4"/>
      <c r="K106" s="4"/>
      <c r="M106">
        <f>_xlfn.XLOOKUP(Table1[[#This Row],[FSA]],$T$2:$T$889,$Z$2:$Z$889)</f>
        <v>5285</v>
      </c>
      <c r="N106" s="4">
        <f>Table1[[#This Row],[Dose4]]/Table1[[#This Row],[Population]]</f>
        <v>0.11562021439509954</v>
      </c>
      <c r="O106" s="4">
        <v>0.11580509999999999</v>
      </c>
      <c r="P106" s="5">
        <f>Table1[[#This Row],[4%]]-Table1[[#This Row],[Old Dose 4]]</f>
        <v>-1.848856049004588E-4</v>
      </c>
      <c r="T106" t="s">
        <v>59</v>
      </c>
      <c r="W106">
        <v>24728</v>
      </c>
      <c r="X106">
        <v>24004</v>
      </c>
      <c r="Y106">
        <v>16714</v>
      </c>
      <c r="Z106">
        <v>6492</v>
      </c>
    </row>
    <row r="107" spans="1:26" x14ac:dyDescent="0.25">
      <c r="A107" t="s">
        <v>106</v>
      </c>
      <c r="B107">
        <v>46816</v>
      </c>
      <c r="C107">
        <f>_xlfn.XLOOKUP(Table1[[#This Row],[FSA]],$T$2:$T$889,$W$2:$W$889)</f>
        <v>37930</v>
      </c>
      <c r="D107" s="4">
        <f>Table1[[#This Row],[New Dose 1]]/Table1[[#This Row],[Population]]</f>
        <v>0.81019309637730685</v>
      </c>
      <c r="E107" s="3">
        <v>0.80619989999999997</v>
      </c>
      <c r="F107" s="5">
        <f>Table1[[#This Row],[%]]-Table1[[#This Row],[Old Dose 1]]</f>
        <v>3.9931963773068846E-3</v>
      </c>
      <c r="I107" s="4"/>
      <c r="K107" s="4"/>
      <c r="M107">
        <f>_xlfn.XLOOKUP(Table1[[#This Row],[FSA]],$T$2:$T$889,$Z$2:$Z$889)</f>
        <v>4850</v>
      </c>
      <c r="N107" s="4">
        <f>Table1[[#This Row],[Dose4]]/Table1[[#This Row],[Population]]</f>
        <v>0.10359706083390294</v>
      </c>
      <c r="O107" s="4">
        <v>0.1027151</v>
      </c>
      <c r="P107" s="5">
        <f>Table1[[#This Row],[4%]]-Table1[[#This Row],[Old Dose 4]]</f>
        <v>8.8196083390293389E-4</v>
      </c>
      <c r="T107" t="s">
        <v>596</v>
      </c>
      <c r="W107">
        <v>2</v>
      </c>
      <c r="X107">
        <v>2</v>
      </c>
      <c r="Y107">
        <v>1</v>
      </c>
      <c r="Z107">
        <v>0</v>
      </c>
    </row>
    <row r="108" spans="1:26" x14ac:dyDescent="0.25">
      <c r="A108" s="2" t="s">
        <v>107</v>
      </c>
      <c r="B108">
        <v>14019</v>
      </c>
      <c r="C108">
        <f>_xlfn.XLOOKUP(Table1[[#This Row],[FSA]],$T$2:$T$889,$W$2:$W$889)</f>
        <v>11819</v>
      </c>
      <c r="D108" s="4">
        <f>Table1[[#This Row],[New Dose 1]]/Table1[[#This Row],[Population]]</f>
        <v>0.84307011912404595</v>
      </c>
      <c r="E108" s="3">
        <v>0.83855279999999999</v>
      </c>
      <c r="F108" s="5">
        <f>Table1[[#This Row],[%]]-Table1[[#This Row],[Old Dose 1]]</f>
        <v>4.5173191240459598E-3</v>
      </c>
      <c r="I108" s="4"/>
      <c r="K108" s="4"/>
      <c r="M108">
        <f>_xlfn.XLOOKUP(Table1[[#This Row],[FSA]],$T$2:$T$889,$Z$2:$Z$889)</f>
        <v>802</v>
      </c>
      <c r="N108" s="4">
        <f>Table1[[#This Row],[Dose4]]/Table1[[#This Row],[Population]]</f>
        <v>5.7208074755688711E-2</v>
      </c>
      <c r="O108" s="4">
        <v>5.6413600000000001E-2</v>
      </c>
      <c r="P108" s="5">
        <f>Table1[[#This Row],[4%]]-Table1[[#This Row],[Old Dose 4]]</f>
        <v>7.944747556887094E-4</v>
      </c>
      <c r="T108" t="s">
        <v>60</v>
      </c>
      <c r="W108">
        <v>14912</v>
      </c>
      <c r="X108">
        <v>14300</v>
      </c>
      <c r="Y108">
        <v>9169</v>
      </c>
      <c r="Z108">
        <v>3272</v>
      </c>
    </row>
    <row r="109" spans="1:26" x14ac:dyDescent="0.25">
      <c r="A109" t="s">
        <v>108</v>
      </c>
      <c r="B109">
        <v>23681</v>
      </c>
      <c r="C109">
        <f>_xlfn.XLOOKUP(Table1[[#This Row],[FSA]],$T$2:$T$889,$W$2:$W$889)</f>
        <v>20555</v>
      </c>
      <c r="D109" s="4">
        <f>Table1[[#This Row],[New Dose 1]]/Table1[[#This Row],[Population]]</f>
        <v>0.86799543938178292</v>
      </c>
      <c r="E109" s="3">
        <v>0.86802570000000001</v>
      </c>
      <c r="F109" s="5">
        <f>Table1[[#This Row],[%]]-Table1[[#This Row],[Old Dose 1]]</f>
        <v>-3.0260618217092805E-5</v>
      </c>
      <c r="I109" s="4"/>
      <c r="K109" s="4"/>
      <c r="M109">
        <f>_xlfn.XLOOKUP(Table1[[#This Row],[FSA]],$T$2:$T$889,$Z$2:$Z$889)</f>
        <v>2633</v>
      </c>
      <c r="N109" s="4">
        <f>Table1[[#This Row],[Dose4]]/Table1[[#This Row],[Population]]</f>
        <v>0.11118618301591994</v>
      </c>
      <c r="O109" s="4">
        <v>0.1100566</v>
      </c>
      <c r="P109" s="5">
        <f>Table1[[#This Row],[4%]]-Table1[[#This Row],[Old Dose 4]]</f>
        <v>1.1295830159199355E-3</v>
      </c>
      <c r="T109" t="s">
        <v>597</v>
      </c>
      <c r="W109">
        <v>7</v>
      </c>
      <c r="X109">
        <v>7</v>
      </c>
      <c r="Y109">
        <v>4</v>
      </c>
      <c r="Z109">
        <v>2</v>
      </c>
    </row>
    <row r="110" spans="1:26" x14ac:dyDescent="0.25">
      <c r="A110" s="2" t="s">
        <v>109</v>
      </c>
      <c r="B110">
        <v>52118</v>
      </c>
      <c r="C110">
        <f>_xlfn.XLOOKUP(Table1[[#This Row],[FSA]],$T$2:$T$889,$W$2:$W$889)</f>
        <v>44054</v>
      </c>
      <c r="D110" s="4">
        <f>Table1[[#This Row],[New Dose 1]]/Table1[[#This Row],[Population]]</f>
        <v>0.84527418550212974</v>
      </c>
      <c r="E110" s="3">
        <v>0.85469720000000005</v>
      </c>
      <c r="F110" s="5">
        <f>Table1[[#This Row],[%]]-Table1[[#This Row],[Old Dose 1]]</f>
        <v>-9.4230144978703079E-3</v>
      </c>
      <c r="I110" s="4"/>
      <c r="K110" s="4"/>
      <c r="M110">
        <f>_xlfn.XLOOKUP(Table1[[#This Row],[FSA]],$T$2:$T$889,$Z$2:$Z$889)</f>
        <v>8594</v>
      </c>
      <c r="N110" s="4">
        <f>Table1[[#This Row],[Dose4]]/Table1[[#This Row],[Population]]</f>
        <v>0.16489504585747727</v>
      </c>
      <c r="O110" s="4">
        <v>0.16620309999999999</v>
      </c>
      <c r="P110" s="5">
        <f>Table1[[#This Row],[4%]]-Table1[[#This Row],[Old Dose 4]]</f>
        <v>-1.3080541425227188E-3</v>
      </c>
      <c r="T110" t="s">
        <v>61</v>
      </c>
      <c r="W110">
        <v>18065</v>
      </c>
      <c r="X110">
        <v>17488</v>
      </c>
      <c r="Y110">
        <v>11782</v>
      </c>
      <c r="Z110">
        <v>4066</v>
      </c>
    </row>
    <row r="111" spans="1:26" x14ac:dyDescent="0.25">
      <c r="A111" t="s">
        <v>110</v>
      </c>
      <c r="B111">
        <v>26424</v>
      </c>
      <c r="C111">
        <f>_xlfn.XLOOKUP(Table1[[#This Row],[FSA]],$T$2:$T$889,$W$2:$W$889)</f>
        <v>20372</v>
      </c>
      <c r="D111" s="4">
        <f>Table1[[#This Row],[New Dose 1]]/Table1[[#This Row],[Population]]</f>
        <v>0.77096578867696031</v>
      </c>
      <c r="E111" s="3">
        <v>0.76702130000000002</v>
      </c>
      <c r="F111" s="5">
        <f>Table1[[#This Row],[%]]-Table1[[#This Row],[Old Dose 1]]</f>
        <v>3.9444886769602894E-3</v>
      </c>
      <c r="I111" s="4"/>
      <c r="K111" s="4"/>
      <c r="M111">
        <f>_xlfn.XLOOKUP(Table1[[#This Row],[FSA]],$T$2:$T$889,$Z$2:$Z$889)</f>
        <v>2437</v>
      </c>
      <c r="N111" s="4">
        <f>Table1[[#This Row],[Dose4]]/Table1[[#This Row],[Population]]</f>
        <v>9.2226763548289431E-2</v>
      </c>
      <c r="O111" s="4">
        <v>9.1603299999999999E-2</v>
      </c>
      <c r="P111" s="5">
        <f>Table1[[#This Row],[4%]]-Table1[[#This Row],[Old Dose 4]]</f>
        <v>6.234635482894324E-4</v>
      </c>
      <c r="T111" t="s">
        <v>598</v>
      </c>
      <c r="W111">
        <v>4</v>
      </c>
      <c r="X111">
        <v>4</v>
      </c>
      <c r="Y111">
        <v>1</v>
      </c>
      <c r="Z111">
        <v>0</v>
      </c>
    </row>
    <row r="112" spans="1:26" x14ac:dyDescent="0.25">
      <c r="A112" s="2" t="s">
        <v>111</v>
      </c>
      <c r="B112">
        <v>45718</v>
      </c>
      <c r="C112">
        <f>_xlfn.XLOOKUP(Table1[[#This Row],[FSA]],$T$2:$T$889,$W$2:$W$889)</f>
        <v>38635</v>
      </c>
      <c r="D112" s="4">
        <f>Table1[[#This Row],[New Dose 1]]/Table1[[#This Row],[Population]]</f>
        <v>0.84507196290301412</v>
      </c>
      <c r="E112" s="3">
        <v>0.84466960000000002</v>
      </c>
      <c r="F112" s="5">
        <f>Table1[[#This Row],[%]]-Table1[[#This Row],[Old Dose 1]]</f>
        <v>4.0236290301409738E-4</v>
      </c>
      <c r="I112" s="4"/>
      <c r="K112" s="4"/>
      <c r="M112">
        <f>_xlfn.XLOOKUP(Table1[[#This Row],[FSA]],$T$2:$T$889,$Z$2:$Z$889)</f>
        <v>5767</v>
      </c>
      <c r="N112" s="4">
        <f>Table1[[#This Row],[Dose4]]/Table1[[#This Row],[Population]]</f>
        <v>0.12614287589133383</v>
      </c>
      <c r="O112" s="4">
        <v>0.12506349999999999</v>
      </c>
      <c r="P112" s="5">
        <f>Table1[[#This Row],[4%]]-Table1[[#This Row],[Old Dose 4]]</f>
        <v>1.0793758913338336E-3</v>
      </c>
      <c r="T112" t="s">
        <v>62</v>
      </c>
      <c r="W112">
        <v>7738</v>
      </c>
      <c r="X112">
        <v>7529</v>
      </c>
      <c r="Y112">
        <v>5597</v>
      </c>
      <c r="Z112">
        <v>2503</v>
      </c>
    </row>
    <row r="113" spans="1:26" x14ac:dyDescent="0.25">
      <c r="A113" t="s">
        <v>112</v>
      </c>
      <c r="B113">
        <v>44440</v>
      </c>
      <c r="C113">
        <f>_xlfn.XLOOKUP(Table1[[#This Row],[FSA]],$T$2:$T$889,$W$2:$W$889)</f>
        <v>37576</v>
      </c>
      <c r="D113" s="4">
        <f>Table1[[#This Row],[New Dose 1]]/Table1[[#This Row],[Population]]</f>
        <v>0.84554455445544552</v>
      </c>
      <c r="E113" s="3">
        <v>0.85085089999999997</v>
      </c>
      <c r="F113" s="5">
        <f>Table1[[#This Row],[%]]-Table1[[#This Row],[Old Dose 1]]</f>
        <v>-5.3063455445544472E-3</v>
      </c>
      <c r="I113" s="4"/>
      <c r="K113" s="4"/>
      <c r="M113">
        <f>_xlfn.XLOOKUP(Table1[[#This Row],[FSA]],$T$2:$T$889,$Z$2:$Z$889)</f>
        <v>6779</v>
      </c>
      <c r="N113" s="4">
        <f>Table1[[#This Row],[Dose4]]/Table1[[#This Row],[Population]]</f>
        <v>0.15254275427542754</v>
      </c>
      <c r="O113" s="4">
        <v>0.15296399999999999</v>
      </c>
      <c r="P113" s="5">
        <f>Table1[[#This Row],[4%]]-Table1[[#This Row],[Old Dose 4]]</f>
        <v>-4.2124572457244436E-4</v>
      </c>
      <c r="T113" t="s">
        <v>63</v>
      </c>
      <c r="W113">
        <v>14073</v>
      </c>
      <c r="X113">
        <v>13684</v>
      </c>
      <c r="Y113">
        <v>9974</v>
      </c>
      <c r="Z113">
        <v>4276</v>
      </c>
    </row>
    <row r="114" spans="1:26" x14ac:dyDescent="0.25">
      <c r="A114" s="2" t="s">
        <v>113</v>
      </c>
      <c r="B114">
        <v>57400</v>
      </c>
      <c r="C114">
        <f>_xlfn.XLOOKUP(Table1[[#This Row],[FSA]],$T$2:$T$889,$W$2:$W$889)</f>
        <v>48440</v>
      </c>
      <c r="D114" s="4">
        <f>Table1[[#This Row],[New Dose 1]]/Table1[[#This Row],[Population]]</f>
        <v>0.84390243902439022</v>
      </c>
      <c r="E114" s="3">
        <v>0.84147450000000001</v>
      </c>
      <c r="F114" s="5">
        <f>Table1[[#This Row],[%]]-Table1[[#This Row],[Old Dose 1]]</f>
        <v>2.4279390243902021E-3</v>
      </c>
      <c r="I114" s="4"/>
      <c r="K114" s="4"/>
      <c r="M114">
        <f>_xlfn.XLOOKUP(Table1[[#This Row],[FSA]],$T$2:$T$889,$Z$2:$Z$889)</f>
        <v>5433</v>
      </c>
      <c r="N114" s="4">
        <f>Table1[[#This Row],[Dose4]]/Table1[[#This Row],[Population]]</f>
        <v>9.4651567944250878E-2</v>
      </c>
      <c r="O114" s="4">
        <v>9.4155199999999994E-2</v>
      </c>
      <c r="P114" s="5">
        <f>Table1[[#This Row],[4%]]-Table1[[#This Row],[Old Dose 4]]</f>
        <v>4.9636794425088338E-4</v>
      </c>
      <c r="T114" t="s">
        <v>599</v>
      </c>
      <c r="W114">
        <v>5</v>
      </c>
      <c r="X114">
        <v>3</v>
      </c>
      <c r="Y114">
        <v>2</v>
      </c>
      <c r="Z114">
        <v>0</v>
      </c>
    </row>
    <row r="115" spans="1:26" x14ac:dyDescent="0.25">
      <c r="A115" t="s">
        <v>114</v>
      </c>
      <c r="B115">
        <v>56300</v>
      </c>
      <c r="C115">
        <f>_xlfn.XLOOKUP(Table1[[#This Row],[FSA]],$T$2:$T$889,$W$2:$W$889)</f>
        <v>48523</v>
      </c>
      <c r="D115" s="4">
        <f>Table1[[#This Row],[New Dose 1]]/Table1[[#This Row],[Population]]</f>
        <v>0.86186500888099471</v>
      </c>
      <c r="E115" s="3">
        <v>0.86614400000000002</v>
      </c>
      <c r="F115" s="5">
        <f>Table1[[#This Row],[%]]-Table1[[#This Row],[Old Dose 1]]</f>
        <v>-4.2789911190053154E-3</v>
      </c>
      <c r="I115" s="4"/>
      <c r="K115" s="4"/>
      <c r="M115">
        <f>_xlfn.XLOOKUP(Table1[[#This Row],[FSA]],$T$2:$T$889,$Z$2:$Z$889)</f>
        <v>8715</v>
      </c>
      <c r="N115" s="4">
        <f>Table1[[#This Row],[Dose4]]/Table1[[#This Row],[Population]]</f>
        <v>0.15479573712255773</v>
      </c>
      <c r="O115" s="4">
        <v>0.15539330000000001</v>
      </c>
      <c r="P115" s="5">
        <f>Table1[[#This Row],[4%]]-Table1[[#This Row],[Old Dose 4]]</f>
        <v>-5.9756287744228143E-4</v>
      </c>
      <c r="T115" t="s">
        <v>64</v>
      </c>
      <c r="W115">
        <v>28956</v>
      </c>
      <c r="X115">
        <v>27507</v>
      </c>
      <c r="Y115">
        <v>18461</v>
      </c>
      <c r="Z115">
        <v>6208</v>
      </c>
    </row>
    <row r="116" spans="1:26" x14ac:dyDescent="0.25">
      <c r="A116" s="2" t="s">
        <v>115</v>
      </c>
      <c r="B116">
        <v>18958</v>
      </c>
      <c r="C116">
        <f>_xlfn.XLOOKUP(Table1[[#This Row],[FSA]],$T$2:$T$889,$W$2:$W$889)</f>
        <v>16180</v>
      </c>
      <c r="D116" s="4">
        <f>Table1[[#This Row],[New Dose 1]]/Table1[[#This Row],[Population]]</f>
        <v>0.85346555543833735</v>
      </c>
      <c r="E116" s="3">
        <v>0.85415549999999996</v>
      </c>
      <c r="F116" s="5">
        <f>Table1[[#This Row],[%]]-Table1[[#This Row],[Old Dose 1]]</f>
        <v>-6.8994456166260321E-4</v>
      </c>
      <c r="I116" s="4"/>
      <c r="K116" s="4"/>
      <c r="M116">
        <f>_xlfn.XLOOKUP(Table1[[#This Row],[FSA]],$T$2:$T$889,$Z$2:$Z$889)</f>
        <v>3191</v>
      </c>
      <c r="N116" s="4">
        <f>Table1[[#This Row],[Dose4]]/Table1[[#This Row],[Population]]</f>
        <v>0.16831944297921722</v>
      </c>
      <c r="O116" s="4">
        <v>0.16772119999999999</v>
      </c>
      <c r="P116" s="5">
        <f>Table1[[#This Row],[4%]]-Table1[[#This Row],[Old Dose 4]]</f>
        <v>5.9824297921723391E-4</v>
      </c>
      <c r="T116" t="s">
        <v>65</v>
      </c>
      <c r="W116">
        <v>19154</v>
      </c>
      <c r="X116">
        <v>18224</v>
      </c>
      <c r="Y116">
        <v>13948</v>
      </c>
      <c r="Z116">
        <v>5568</v>
      </c>
    </row>
    <row r="117" spans="1:26" x14ac:dyDescent="0.25">
      <c r="A117" t="s">
        <v>116</v>
      </c>
      <c r="B117">
        <v>27742</v>
      </c>
      <c r="C117">
        <f>_xlfn.XLOOKUP(Table1[[#This Row],[FSA]],$T$2:$T$889,$W$2:$W$889)</f>
        <v>22478</v>
      </c>
      <c r="D117" s="4">
        <f>Table1[[#This Row],[New Dose 1]]/Table1[[#This Row],[Population]]</f>
        <v>0.81025160406603702</v>
      </c>
      <c r="E117" s="3">
        <v>0.80666979999999999</v>
      </c>
      <c r="F117" s="5">
        <f>Table1[[#This Row],[%]]-Table1[[#This Row],[Old Dose 1]]</f>
        <v>3.5818040660370309E-3</v>
      </c>
      <c r="I117" s="4"/>
      <c r="K117" s="4"/>
      <c r="M117">
        <f>_xlfn.XLOOKUP(Table1[[#This Row],[FSA]],$T$2:$T$889,$Z$2:$Z$889)</f>
        <v>2712</v>
      </c>
      <c r="N117" s="4">
        <f>Table1[[#This Row],[Dose4]]/Table1[[#This Row],[Population]]</f>
        <v>9.775791219090188E-2</v>
      </c>
      <c r="O117" s="4">
        <v>9.7008700000000003E-2</v>
      </c>
      <c r="P117" s="5">
        <f>Table1[[#This Row],[4%]]-Table1[[#This Row],[Old Dose 4]]</f>
        <v>7.4921219090187674E-4</v>
      </c>
      <c r="T117" t="s">
        <v>66</v>
      </c>
      <c r="W117">
        <v>45332</v>
      </c>
      <c r="X117">
        <v>43796</v>
      </c>
      <c r="Y117">
        <v>32192</v>
      </c>
      <c r="Z117">
        <v>13131</v>
      </c>
    </row>
    <row r="118" spans="1:26" x14ac:dyDescent="0.25">
      <c r="A118" s="2" t="s">
        <v>117</v>
      </c>
      <c r="B118">
        <v>2299</v>
      </c>
      <c r="C118">
        <f>_xlfn.XLOOKUP(Table1[[#This Row],[FSA]],$T$2:$T$889,$W$2:$W$889)</f>
        <v>1784</v>
      </c>
      <c r="D118" s="4">
        <f>Table1[[#This Row],[New Dose 1]]/Table1[[#This Row],[Population]]</f>
        <v>0.77598956067855585</v>
      </c>
      <c r="E118" s="3">
        <v>0.77914649999999996</v>
      </c>
      <c r="F118" s="5">
        <f>Table1[[#This Row],[%]]-Table1[[#This Row],[Old Dose 1]]</f>
        <v>-3.1569393214441188E-3</v>
      </c>
      <c r="I118" s="4"/>
      <c r="K118" s="4"/>
      <c r="M118">
        <f>_xlfn.XLOOKUP(Table1[[#This Row],[FSA]],$T$2:$T$889,$Z$2:$Z$889)</f>
        <v>327</v>
      </c>
      <c r="N118" s="4">
        <f>Table1[[#This Row],[Dose4]]/Table1[[#This Row],[Population]]</f>
        <v>0.14223575467594607</v>
      </c>
      <c r="O118" s="4">
        <v>0.1425429</v>
      </c>
      <c r="P118" s="5">
        <f>Table1[[#This Row],[4%]]-Table1[[#This Row],[Old Dose 4]]</f>
        <v>-3.0714532405393125E-4</v>
      </c>
      <c r="T118" t="s">
        <v>67</v>
      </c>
      <c r="W118">
        <v>7520</v>
      </c>
      <c r="X118">
        <v>7219</v>
      </c>
      <c r="Y118">
        <v>4943</v>
      </c>
      <c r="Z118">
        <v>1720</v>
      </c>
    </row>
    <row r="119" spans="1:26" x14ac:dyDescent="0.25">
      <c r="A119" t="s">
        <v>118</v>
      </c>
      <c r="B119">
        <v>34981</v>
      </c>
      <c r="C119">
        <f>_xlfn.XLOOKUP(Table1[[#This Row],[FSA]],$T$2:$T$889,$W$2:$W$889)</f>
        <v>29289</v>
      </c>
      <c r="D119" s="4">
        <f>Table1[[#This Row],[New Dose 1]]/Table1[[#This Row],[Population]]</f>
        <v>0.83728309653812072</v>
      </c>
      <c r="E119" s="3">
        <v>0.83321869999999998</v>
      </c>
      <c r="F119" s="5">
        <f>Table1[[#This Row],[%]]-Table1[[#This Row],[Old Dose 1]]</f>
        <v>4.0643965381207403E-3</v>
      </c>
      <c r="I119" s="4"/>
      <c r="K119" s="4"/>
      <c r="M119">
        <f>_xlfn.XLOOKUP(Table1[[#This Row],[FSA]],$T$2:$T$889,$Z$2:$Z$889)</f>
        <v>2297</v>
      </c>
      <c r="N119" s="4">
        <f>Table1[[#This Row],[Dose4]]/Table1[[#This Row],[Population]]</f>
        <v>6.566421771818988E-2</v>
      </c>
      <c r="O119" s="4">
        <v>6.5118899999999993E-2</v>
      </c>
      <c r="P119" s="5">
        <f>Table1[[#This Row],[4%]]-Table1[[#This Row],[Old Dose 4]]</f>
        <v>5.4531771818988606E-4</v>
      </c>
      <c r="T119" t="s">
        <v>68</v>
      </c>
      <c r="W119">
        <v>22874</v>
      </c>
      <c r="X119">
        <v>22156</v>
      </c>
      <c r="Y119">
        <v>15882</v>
      </c>
      <c r="Z119">
        <v>5584</v>
      </c>
    </row>
    <row r="120" spans="1:26" x14ac:dyDescent="0.25">
      <c r="A120" s="2" t="s">
        <v>119</v>
      </c>
      <c r="B120">
        <v>18525</v>
      </c>
      <c r="C120">
        <f>_xlfn.XLOOKUP(Table1[[#This Row],[FSA]],$T$2:$T$889,$W$2:$W$889)</f>
        <v>14079</v>
      </c>
      <c r="D120" s="4">
        <f>Table1[[#This Row],[New Dose 1]]/Table1[[#This Row],[Population]]</f>
        <v>0.76</v>
      </c>
      <c r="E120" s="3">
        <v>0.75960170000000005</v>
      </c>
      <c r="F120" s="5">
        <f>Table1[[#This Row],[%]]-Table1[[#This Row],[Old Dose 1]]</f>
        <v>3.9829999999996257E-4</v>
      </c>
      <c r="I120" s="4"/>
      <c r="K120" s="4"/>
      <c r="M120">
        <f>_xlfn.XLOOKUP(Table1[[#This Row],[FSA]],$T$2:$T$889,$Z$2:$Z$889)</f>
        <v>2711</v>
      </c>
      <c r="N120" s="4">
        <f>Table1[[#This Row],[Dose4]]/Table1[[#This Row],[Population]]</f>
        <v>0.14634278002699055</v>
      </c>
      <c r="O120" s="4">
        <v>0.1468979</v>
      </c>
      <c r="P120" s="5">
        <f>Table1[[#This Row],[4%]]-Table1[[#This Row],[Old Dose 4]]</f>
        <v>-5.551199730094436E-4</v>
      </c>
      <c r="T120" t="s">
        <v>69</v>
      </c>
      <c r="W120">
        <v>13278</v>
      </c>
      <c r="X120">
        <v>12803</v>
      </c>
      <c r="Y120">
        <v>8741</v>
      </c>
      <c r="Z120">
        <v>3065</v>
      </c>
    </row>
    <row r="121" spans="1:26" x14ac:dyDescent="0.25">
      <c r="A121" t="s">
        <v>120</v>
      </c>
      <c r="B121">
        <v>19681</v>
      </c>
      <c r="C121">
        <f>_xlfn.XLOOKUP(Table1[[#This Row],[FSA]],$T$2:$T$889,$W$2:$W$889)</f>
        <v>16062</v>
      </c>
      <c r="D121" s="4">
        <f>Table1[[#This Row],[New Dose 1]]/Table1[[#This Row],[Population]]</f>
        <v>0.81611706722219401</v>
      </c>
      <c r="E121" s="3">
        <v>0.82232159999999999</v>
      </c>
      <c r="F121" s="5">
        <f>Table1[[#This Row],[%]]-Table1[[#This Row],[Old Dose 1]]</f>
        <v>-6.2045327778059711E-3</v>
      </c>
      <c r="I121" s="4"/>
      <c r="K121" s="4"/>
      <c r="M121">
        <f>_xlfn.XLOOKUP(Table1[[#This Row],[FSA]],$T$2:$T$889,$Z$2:$Z$889)</f>
        <v>2552</v>
      </c>
      <c r="N121" s="4">
        <f>Table1[[#This Row],[Dose4]]/Table1[[#This Row],[Population]]</f>
        <v>0.12966820791626441</v>
      </c>
      <c r="O121" s="4">
        <v>0.1316214</v>
      </c>
      <c r="P121" s="5">
        <f>Table1[[#This Row],[4%]]-Table1[[#This Row],[Old Dose 4]]</f>
        <v>-1.9531920837355943E-3</v>
      </c>
      <c r="T121" t="s">
        <v>70</v>
      </c>
      <c r="W121">
        <v>12441</v>
      </c>
      <c r="X121">
        <v>11995</v>
      </c>
      <c r="Y121">
        <v>8163</v>
      </c>
      <c r="Z121">
        <v>2936</v>
      </c>
    </row>
    <row r="122" spans="1:26" x14ac:dyDescent="0.25">
      <c r="A122" s="2" t="s">
        <v>121</v>
      </c>
      <c r="B122">
        <v>31076</v>
      </c>
      <c r="C122">
        <f>_xlfn.XLOOKUP(Table1[[#This Row],[FSA]],$T$2:$T$889,$W$2:$W$889)</f>
        <v>25354</v>
      </c>
      <c r="D122" s="4">
        <f>Table1[[#This Row],[New Dose 1]]/Table1[[#This Row],[Population]]</f>
        <v>0.81587076843866646</v>
      </c>
      <c r="E122" s="3">
        <v>0.81274460000000004</v>
      </c>
      <c r="F122" s="5">
        <f>Table1[[#This Row],[%]]-Table1[[#This Row],[Old Dose 1]]</f>
        <v>3.1261684386664212E-3</v>
      </c>
      <c r="I122" s="4"/>
      <c r="K122" s="4"/>
      <c r="M122">
        <f>_xlfn.XLOOKUP(Table1[[#This Row],[FSA]],$T$2:$T$889,$Z$2:$Z$889)</f>
        <v>3810</v>
      </c>
      <c r="N122" s="4">
        <f>Table1[[#This Row],[Dose4]]/Table1[[#This Row],[Population]]</f>
        <v>0.12260265156390784</v>
      </c>
      <c r="O122" s="4">
        <v>0.12297810000000001</v>
      </c>
      <c r="P122" s="5">
        <f>Table1[[#This Row],[4%]]-Table1[[#This Row],[Old Dose 4]]</f>
        <v>-3.7544843609216283E-4</v>
      </c>
      <c r="T122" t="s">
        <v>600</v>
      </c>
      <c r="W122">
        <v>3</v>
      </c>
      <c r="X122">
        <v>3</v>
      </c>
      <c r="Y122">
        <v>2</v>
      </c>
      <c r="Z122">
        <v>1</v>
      </c>
    </row>
    <row r="123" spans="1:26" x14ac:dyDescent="0.25">
      <c r="A123" t="s">
        <v>122</v>
      </c>
      <c r="B123">
        <v>31233</v>
      </c>
      <c r="C123">
        <f>_xlfn.XLOOKUP(Table1[[#This Row],[FSA]],$T$2:$T$889,$W$2:$W$889)</f>
        <v>26451</v>
      </c>
      <c r="D123" s="4">
        <f>Table1[[#This Row],[New Dose 1]]/Table1[[#This Row],[Population]]</f>
        <v>0.84689270963404095</v>
      </c>
      <c r="E123" s="3">
        <v>0.84529399999999999</v>
      </c>
      <c r="F123" s="5">
        <f>Table1[[#This Row],[%]]-Table1[[#This Row],[Old Dose 1]]</f>
        <v>1.5987096340409623E-3</v>
      </c>
      <c r="I123" s="4"/>
      <c r="K123" s="4"/>
      <c r="M123">
        <f>_xlfn.XLOOKUP(Table1[[#This Row],[FSA]],$T$2:$T$889,$Z$2:$Z$889)</f>
        <v>3754</v>
      </c>
      <c r="N123" s="4">
        <f>Table1[[#This Row],[Dose4]]/Table1[[#This Row],[Population]]</f>
        <v>0.12019338520154964</v>
      </c>
      <c r="O123" s="4">
        <v>0.1204277</v>
      </c>
      <c r="P123" s="5">
        <f>Table1[[#This Row],[4%]]-Table1[[#This Row],[Old Dose 4]]</f>
        <v>-2.3431479845036074E-4</v>
      </c>
      <c r="T123" t="s">
        <v>71</v>
      </c>
      <c r="W123">
        <v>11785</v>
      </c>
      <c r="X123">
        <v>11340</v>
      </c>
      <c r="Y123">
        <v>7439</v>
      </c>
      <c r="Z123">
        <v>2175</v>
      </c>
    </row>
    <row r="124" spans="1:26" x14ac:dyDescent="0.25">
      <c r="A124" s="2" t="s">
        <v>123</v>
      </c>
      <c r="B124">
        <v>15441</v>
      </c>
      <c r="C124">
        <f>_xlfn.XLOOKUP(Table1[[#This Row],[FSA]],$T$2:$T$889,$W$2:$W$889)</f>
        <v>12974</v>
      </c>
      <c r="D124" s="4">
        <f>Table1[[#This Row],[New Dose 1]]/Table1[[#This Row],[Population]]</f>
        <v>0.84023055501586685</v>
      </c>
      <c r="E124" s="3">
        <v>0.84263319999999997</v>
      </c>
      <c r="F124" s="5">
        <f>Table1[[#This Row],[%]]-Table1[[#This Row],[Old Dose 1]]</f>
        <v>-2.4026449841331177E-3</v>
      </c>
      <c r="I124" s="4"/>
      <c r="K124" s="4"/>
      <c r="M124">
        <f>_xlfn.XLOOKUP(Table1[[#This Row],[FSA]],$T$2:$T$889,$Z$2:$Z$889)</f>
        <v>2792</v>
      </c>
      <c r="N124" s="4">
        <f>Table1[[#This Row],[Dose4]]/Table1[[#This Row],[Population]]</f>
        <v>0.180817304578719</v>
      </c>
      <c r="O124" s="4">
        <v>0.1814963</v>
      </c>
      <c r="P124" s="5">
        <f>Table1[[#This Row],[4%]]-Table1[[#This Row],[Old Dose 4]]</f>
        <v>-6.7899542128099788E-4</v>
      </c>
      <c r="T124" t="s">
        <v>601</v>
      </c>
      <c r="W124">
        <v>2</v>
      </c>
      <c r="X124">
        <v>2</v>
      </c>
      <c r="Y124">
        <v>2</v>
      </c>
      <c r="Z124">
        <v>0</v>
      </c>
    </row>
    <row r="125" spans="1:26" x14ac:dyDescent="0.25">
      <c r="A125" t="s">
        <v>124</v>
      </c>
      <c r="B125">
        <v>34710</v>
      </c>
      <c r="C125">
        <f>_xlfn.XLOOKUP(Table1[[#This Row],[FSA]],$T$2:$T$889,$W$2:$W$889)</f>
        <v>28296</v>
      </c>
      <c r="D125" s="4">
        <f>Table1[[#This Row],[New Dose 1]]/Table1[[#This Row],[Population]]</f>
        <v>0.8152117545375972</v>
      </c>
      <c r="E125" s="3">
        <v>0.80972529999999998</v>
      </c>
      <c r="F125" s="5">
        <f>Table1[[#This Row],[%]]-Table1[[#This Row],[Old Dose 1]]</f>
        <v>5.4864545375972185E-3</v>
      </c>
      <c r="I125" s="4"/>
      <c r="K125" s="4"/>
      <c r="M125">
        <f>_xlfn.XLOOKUP(Table1[[#This Row],[FSA]],$T$2:$T$889,$Z$2:$Z$889)</f>
        <v>5556</v>
      </c>
      <c r="N125" s="4">
        <f>Table1[[#This Row],[Dose4]]/Table1[[#This Row],[Population]]</f>
        <v>0.16006914433880726</v>
      </c>
      <c r="O125" s="4">
        <v>0.1565153</v>
      </c>
      <c r="P125" s="5">
        <f>Table1[[#This Row],[4%]]-Table1[[#This Row],[Old Dose 4]]</f>
        <v>3.5538443388072605E-3</v>
      </c>
      <c r="T125" t="s">
        <v>72</v>
      </c>
      <c r="W125">
        <v>21113</v>
      </c>
      <c r="X125">
        <v>20186</v>
      </c>
      <c r="Y125">
        <v>12604</v>
      </c>
      <c r="Z125">
        <v>3760</v>
      </c>
    </row>
    <row r="126" spans="1:26" x14ac:dyDescent="0.25">
      <c r="A126" s="2" t="s">
        <v>125</v>
      </c>
      <c r="B126">
        <v>31596</v>
      </c>
      <c r="C126">
        <f>_xlfn.XLOOKUP(Table1[[#This Row],[FSA]],$T$2:$T$889,$W$2:$W$889)</f>
        <v>26938</v>
      </c>
      <c r="D126" s="4">
        <f>Table1[[#This Row],[New Dose 1]]/Table1[[#This Row],[Population]]</f>
        <v>0.8525762754779086</v>
      </c>
      <c r="E126" s="3">
        <v>0.8515161</v>
      </c>
      <c r="F126" s="5">
        <f>Table1[[#This Row],[%]]-Table1[[#This Row],[Old Dose 1]]</f>
        <v>1.0601754779085981E-3</v>
      </c>
      <c r="I126" s="4"/>
      <c r="K126" s="4"/>
      <c r="M126">
        <f>_xlfn.XLOOKUP(Table1[[#This Row],[FSA]],$T$2:$T$889,$Z$2:$Z$889)</f>
        <v>6772</v>
      </c>
      <c r="N126" s="4">
        <f>Table1[[#This Row],[Dose4]]/Table1[[#This Row],[Population]]</f>
        <v>0.21433092796556527</v>
      </c>
      <c r="O126" s="4">
        <v>0.2125204</v>
      </c>
      <c r="P126" s="5">
        <f>Table1[[#This Row],[4%]]-Table1[[#This Row],[Old Dose 4]]</f>
        <v>1.8105279655652728E-3</v>
      </c>
      <c r="T126" t="s">
        <v>73</v>
      </c>
      <c r="W126">
        <v>436</v>
      </c>
      <c r="X126">
        <v>423</v>
      </c>
      <c r="Y126">
        <v>275</v>
      </c>
      <c r="Z126">
        <v>66</v>
      </c>
    </row>
    <row r="127" spans="1:26" x14ac:dyDescent="0.25">
      <c r="A127" t="s">
        <v>126</v>
      </c>
      <c r="B127">
        <v>15949</v>
      </c>
      <c r="C127">
        <f>_xlfn.XLOOKUP(Table1[[#This Row],[FSA]],$T$2:$T$889,$W$2:$W$889)</f>
        <v>12594</v>
      </c>
      <c r="D127" s="4">
        <f>Table1[[#This Row],[New Dose 1]]/Table1[[#This Row],[Population]]</f>
        <v>0.7896419838234372</v>
      </c>
      <c r="E127" s="3">
        <v>0.78679560000000004</v>
      </c>
      <c r="F127" s="5">
        <f>Table1[[#This Row],[%]]-Table1[[#This Row],[Old Dose 1]]</f>
        <v>2.8463838234371597E-3</v>
      </c>
      <c r="I127" s="4"/>
      <c r="K127" s="4"/>
      <c r="M127">
        <f>_xlfn.XLOOKUP(Table1[[#This Row],[FSA]],$T$2:$T$889,$Z$2:$Z$889)</f>
        <v>2065</v>
      </c>
      <c r="N127" s="4">
        <f>Table1[[#This Row],[Dose4]]/Table1[[#This Row],[Population]]</f>
        <v>0.12947520220703493</v>
      </c>
      <c r="O127" s="4">
        <v>0.1289912</v>
      </c>
      <c r="P127" s="5">
        <f>Table1[[#This Row],[4%]]-Table1[[#This Row],[Old Dose 4]]</f>
        <v>4.8400220703492813E-4</v>
      </c>
      <c r="T127" t="s">
        <v>602</v>
      </c>
      <c r="W127">
        <v>1</v>
      </c>
      <c r="X127">
        <v>1</v>
      </c>
      <c r="Y127">
        <v>0</v>
      </c>
      <c r="Z127">
        <v>0</v>
      </c>
    </row>
    <row r="128" spans="1:26" x14ac:dyDescent="0.25">
      <c r="A128" s="2" t="s">
        <v>127</v>
      </c>
      <c r="B128">
        <v>27065</v>
      </c>
      <c r="C128">
        <f>_xlfn.XLOOKUP(Table1[[#This Row],[FSA]],$T$2:$T$889,$W$2:$W$889)</f>
        <v>21845</v>
      </c>
      <c r="D128" s="4">
        <f>Table1[[#This Row],[New Dose 1]]/Table1[[#This Row],[Population]]</f>
        <v>0.80713098097173475</v>
      </c>
      <c r="E128" s="3">
        <v>0.8125213</v>
      </c>
      <c r="F128" s="5">
        <f>Table1[[#This Row],[%]]-Table1[[#This Row],[Old Dose 1]]</f>
        <v>-5.3903190282652558E-3</v>
      </c>
      <c r="I128" s="4"/>
      <c r="K128" s="4"/>
      <c r="M128">
        <f>_xlfn.XLOOKUP(Table1[[#This Row],[FSA]],$T$2:$T$889,$Z$2:$Z$889)</f>
        <v>3759</v>
      </c>
      <c r="N128" s="4">
        <f>Table1[[#This Row],[Dose4]]/Table1[[#This Row],[Population]]</f>
        <v>0.13888786255311289</v>
      </c>
      <c r="O128" s="4">
        <v>0.14047680000000001</v>
      </c>
      <c r="P128" s="5">
        <f>Table1[[#This Row],[4%]]-Table1[[#This Row],[Old Dose 4]]</f>
        <v>-1.5889374468871231E-3</v>
      </c>
      <c r="T128" t="s">
        <v>603</v>
      </c>
      <c r="W128">
        <v>2</v>
      </c>
      <c r="X128">
        <v>2</v>
      </c>
      <c r="Y128">
        <v>1</v>
      </c>
      <c r="Z128">
        <v>0</v>
      </c>
    </row>
    <row r="129" spans="1:26" x14ac:dyDescent="0.25">
      <c r="A129" t="s">
        <v>128</v>
      </c>
      <c r="B129">
        <v>20259</v>
      </c>
      <c r="C129">
        <f>_xlfn.XLOOKUP(Table1[[#This Row],[FSA]],$T$2:$T$889,$W$2:$W$889)</f>
        <v>17255</v>
      </c>
      <c r="D129" s="4">
        <f>Table1[[#This Row],[New Dose 1]]/Table1[[#This Row],[Population]]</f>
        <v>0.85172022311071627</v>
      </c>
      <c r="E129" s="3">
        <v>0.85292190000000001</v>
      </c>
      <c r="F129" s="5">
        <f>Table1[[#This Row],[%]]-Table1[[#This Row],[Old Dose 1]]</f>
        <v>-1.2016768892837426E-3</v>
      </c>
      <c r="I129" s="4"/>
      <c r="K129" s="4"/>
      <c r="M129">
        <f>_xlfn.XLOOKUP(Table1[[#This Row],[FSA]],$T$2:$T$889,$Z$2:$Z$889)</f>
        <v>2877</v>
      </c>
      <c r="N129" s="4">
        <f>Table1[[#This Row],[Dose4]]/Table1[[#This Row],[Population]]</f>
        <v>0.14201095809269954</v>
      </c>
      <c r="O129" s="4">
        <v>0.14239689999999999</v>
      </c>
      <c r="P129" s="5">
        <f>Table1[[#This Row],[4%]]-Table1[[#This Row],[Old Dose 4]]</f>
        <v>-3.8594190730045774E-4</v>
      </c>
      <c r="T129" t="s">
        <v>604</v>
      </c>
      <c r="W129">
        <v>1</v>
      </c>
      <c r="X129">
        <v>1</v>
      </c>
      <c r="Y129">
        <v>0</v>
      </c>
      <c r="Z129">
        <v>0</v>
      </c>
    </row>
    <row r="130" spans="1:26" x14ac:dyDescent="0.25">
      <c r="A130" s="2" t="s">
        <v>129</v>
      </c>
      <c r="B130">
        <v>11731</v>
      </c>
      <c r="C130">
        <f>_xlfn.XLOOKUP(Table1[[#This Row],[FSA]],$T$2:$T$889,$W$2:$W$889)</f>
        <v>10566</v>
      </c>
      <c r="D130" s="4">
        <f>Table1[[#This Row],[New Dose 1]]/Table1[[#This Row],[Population]]</f>
        <v>0.90069047822010062</v>
      </c>
      <c r="E130" s="3">
        <v>0.90914640000000002</v>
      </c>
      <c r="F130" s="5">
        <f>Table1[[#This Row],[%]]-Table1[[#This Row],[Old Dose 1]]</f>
        <v>-8.4559217798994002E-3</v>
      </c>
      <c r="I130" s="4"/>
      <c r="K130" s="4"/>
      <c r="M130">
        <f>_xlfn.XLOOKUP(Table1[[#This Row],[FSA]],$T$2:$T$889,$Z$2:$Z$889)</f>
        <v>2148</v>
      </c>
      <c r="N130" s="4">
        <f>Table1[[#This Row],[Dose4]]/Table1[[#This Row],[Population]]</f>
        <v>0.18310459466371154</v>
      </c>
      <c r="O130" s="4">
        <v>0.184669</v>
      </c>
      <c r="P130" s="5">
        <f>Table1[[#This Row],[4%]]-Table1[[#This Row],[Old Dose 4]]</f>
        <v>-1.5644053362884602E-3</v>
      </c>
      <c r="T130" t="s">
        <v>74</v>
      </c>
      <c r="W130">
        <v>9630</v>
      </c>
      <c r="X130">
        <v>8891</v>
      </c>
      <c r="Y130">
        <v>5038</v>
      </c>
      <c r="Z130">
        <v>1204</v>
      </c>
    </row>
    <row r="131" spans="1:26" x14ac:dyDescent="0.25">
      <c r="A131" t="s">
        <v>130</v>
      </c>
      <c r="B131">
        <v>20775</v>
      </c>
      <c r="C131">
        <f>_xlfn.XLOOKUP(Table1[[#This Row],[FSA]],$T$2:$T$889,$W$2:$W$889)</f>
        <v>16851</v>
      </c>
      <c r="D131" s="4">
        <f>Table1[[#This Row],[New Dose 1]]/Table1[[#This Row],[Population]]</f>
        <v>0.81111913357400722</v>
      </c>
      <c r="E131" s="3">
        <v>0.80682810000000005</v>
      </c>
      <c r="F131" s="5">
        <f>Table1[[#This Row],[%]]-Table1[[#This Row],[Old Dose 1]]</f>
        <v>4.2910335740071748E-3</v>
      </c>
      <c r="I131" s="4"/>
      <c r="K131" s="4"/>
      <c r="M131">
        <f>_xlfn.XLOOKUP(Table1[[#This Row],[FSA]],$T$2:$T$889,$Z$2:$Z$889)</f>
        <v>2285</v>
      </c>
      <c r="N131" s="4">
        <f>Table1[[#This Row],[Dose4]]/Table1[[#This Row],[Population]]</f>
        <v>0.10998796630565584</v>
      </c>
      <c r="O131" s="4">
        <v>0.1100088</v>
      </c>
      <c r="P131" s="5">
        <f>Table1[[#This Row],[4%]]-Table1[[#This Row],[Old Dose 4]]</f>
        <v>-2.0833694344163378E-5</v>
      </c>
      <c r="T131" t="s">
        <v>605</v>
      </c>
      <c r="W131">
        <v>2</v>
      </c>
      <c r="X131">
        <v>2</v>
      </c>
      <c r="Y131">
        <v>2</v>
      </c>
      <c r="Z131">
        <v>2</v>
      </c>
    </row>
    <row r="132" spans="1:26" x14ac:dyDescent="0.25">
      <c r="A132" s="2" t="s">
        <v>131</v>
      </c>
      <c r="B132">
        <v>2107</v>
      </c>
      <c r="C132">
        <f>_xlfn.XLOOKUP(Table1[[#This Row],[FSA]],$T$2:$T$889,$W$2:$W$889)</f>
        <v>1714</v>
      </c>
      <c r="D132" s="4">
        <f>Table1[[#This Row],[New Dose 1]]/Table1[[#This Row],[Population]]</f>
        <v>0.81347887992406265</v>
      </c>
      <c r="E132" s="3">
        <v>0.80506449999999996</v>
      </c>
      <c r="F132" s="5">
        <f>Table1[[#This Row],[%]]-Table1[[#This Row],[Old Dose 1]]</f>
        <v>8.4143799240626871E-3</v>
      </c>
      <c r="I132" s="4"/>
      <c r="K132" s="4"/>
      <c r="M132">
        <f>_xlfn.XLOOKUP(Table1[[#This Row],[FSA]],$T$2:$T$889,$Z$2:$Z$889)</f>
        <v>340</v>
      </c>
      <c r="N132" s="4">
        <f>Table1[[#This Row],[Dose4]]/Table1[[#This Row],[Population]]</f>
        <v>0.16136687233032748</v>
      </c>
      <c r="O132" s="4">
        <v>0.16149069999999999</v>
      </c>
      <c r="P132" s="5">
        <f>Table1[[#This Row],[4%]]-Table1[[#This Row],[Old Dose 4]]</f>
        <v>-1.2382766967250491E-4</v>
      </c>
      <c r="T132" t="s">
        <v>606</v>
      </c>
      <c r="W132">
        <v>5</v>
      </c>
      <c r="X132">
        <v>5</v>
      </c>
      <c r="Y132">
        <v>4</v>
      </c>
      <c r="Z132">
        <v>0</v>
      </c>
    </row>
    <row r="133" spans="1:26" x14ac:dyDescent="0.25">
      <c r="A133" t="s">
        <v>132</v>
      </c>
      <c r="B133">
        <v>26709</v>
      </c>
      <c r="C133">
        <f>_xlfn.XLOOKUP(Table1[[#This Row],[FSA]],$T$2:$T$889,$W$2:$W$889)</f>
        <v>20420</v>
      </c>
      <c r="D133" s="4">
        <f>Table1[[#This Row],[New Dose 1]]/Table1[[#This Row],[Population]]</f>
        <v>0.76453629862593131</v>
      </c>
      <c r="E133" s="3">
        <v>0.75974640000000004</v>
      </c>
      <c r="F133" s="5">
        <f>Table1[[#This Row],[%]]-Table1[[#This Row],[Old Dose 1]]</f>
        <v>4.7898986259312659E-3</v>
      </c>
      <c r="I133" s="4"/>
      <c r="K133" s="4"/>
      <c r="M133">
        <f>_xlfn.XLOOKUP(Table1[[#This Row],[FSA]],$T$2:$T$889,$Z$2:$Z$889)</f>
        <v>3221</v>
      </c>
      <c r="N133" s="4">
        <f>Table1[[#This Row],[Dose4]]/Table1[[#This Row],[Population]]</f>
        <v>0.12059605376464862</v>
      </c>
      <c r="O133" s="4">
        <v>0.1188285</v>
      </c>
      <c r="P133" s="5">
        <f>Table1[[#This Row],[4%]]-Table1[[#This Row],[Old Dose 4]]</f>
        <v>1.7675537646486134E-3</v>
      </c>
      <c r="T133" t="s">
        <v>607</v>
      </c>
      <c r="W133">
        <v>1</v>
      </c>
      <c r="X133">
        <v>1</v>
      </c>
      <c r="Y133">
        <v>1</v>
      </c>
      <c r="Z133">
        <v>0</v>
      </c>
    </row>
    <row r="134" spans="1:26" x14ac:dyDescent="0.25">
      <c r="A134" s="2" t="s">
        <v>133</v>
      </c>
      <c r="B134">
        <v>34914</v>
      </c>
      <c r="C134">
        <f>_xlfn.XLOOKUP(Table1[[#This Row],[FSA]],$T$2:$T$889,$W$2:$W$889)</f>
        <v>28827</v>
      </c>
      <c r="D134" s="4">
        <f>Table1[[#This Row],[New Dose 1]]/Table1[[#This Row],[Population]]</f>
        <v>0.82565732943804782</v>
      </c>
      <c r="E134" s="3">
        <v>0.82270160000000003</v>
      </c>
      <c r="F134" s="5">
        <f>Table1[[#This Row],[%]]-Table1[[#This Row],[Old Dose 1]]</f>
        <v>2.9557294380477828E-3</v>
      </c>
      <c r="I134" s="4"/>
      <c r="K134" s="4"/>
      <c r="M134">
        <f>_xlfn.XLOOKUP(Table1[[#This Row],[FSA]],$T$2:$T$889,$Z$2:$Z$889)</f>
        <v>5687</v>
      </c>
      <c r="N134" s="4">
        <f>Table1[[#This Row],[Dose4]]/Table1[[#This Row],[Population]]</f>
        <v>0.16288594833018274</v>
      </c>
      <c r="O134" s="4">
        <v>0.16296450000000001</v>
      </c>
      <c r="P134" s="5">
        <f>Table1[[#This Row],[4%]]-Table1[[#This Row],[Old Dose 4]]</f>
        <v>-7.8551669817267245E-5</v>
      </c>
      <c r="T134" t="s">
        <v>608</v>
      </c>
      <c r="W134">
        <v>6</v>
      </c>
      <c r="X134">
        <v>4</v>
      </c>
      <c r="Y134">
        <v>1</v>
      </c>
      <c r="Z134">
        <v>1</v>
      </c>
    </row>
    <row r="135" spans="1:26" x14ac:dyDescent="0.25">
      <c r="A135" t="s">
        <v>134</v>
      </c>
      <c r="B135">
        <v>19662</v>
      </c>
      <c r="C135">
        <f>_xlfn.XLOOKUP(Table1[[#This Row],[FSA]],$T$2:$T$889,$W$2:$W$889)</f>
        <v>15498</v>
      </c>
      <c r="D135" s="4">
        <f>Table1[[#This Row],[New Dose 1]]/Table1[[#This Row],[Population]]</f>
        <v>0.78822093378089719</v>
      </c>
      <c r="E135" s="3">
        <v>0.78818659999999996</v>
      </c>
      <c r="F135" s="5">
        <f>Table1[[#This Row],[%]]-Table1[[#This Row],[Old Dose 1]]</f>
        <v>3.4333780897233268E-5</v>
      </c>
      <c r="I135" s="4"/>
      <c r="K135" s="4"/>
      <c r="M135">
        <f>_xlfn.XLOOKUP(Table1[[#This Row],[FSA]],$T$2:$T$889,$Z$2:$Z$889)</f>
        <v>3154</v>
      </c>
      <c r="N135" s="4">
        <f>Table1[[#This Row],[Dose4]]/Table1[[#This Row],[Population]]</f>
        <v>0.16041094496999289</v>
      </c>
      <c r="O135" s="4">
        <v>0.16072539999999999</v>
      </c>
      <c r="P135" s="5">
        <f>Table1[[#This Row],[4%]]-Table1[[#This Row],[Old Dose 4]]</f>
        <v>-3.1445503000709918E-4</v>
      </c>
      <c r="T135" t="s">
        <v>75</v>
      </c>
      <c r="W135">
        <v>26838</v>
      </c>
      <c r="X135">
        <v>25789</v>
      </c>
      <c r="Y135">
        <v>17968</v>
      </c>
      <c r="Z135">
        <v>7047</v>
      </c>
    </row>
    <row r="136" spans="1:26" x14ac:dyDescent="0.25">
      <c r="A136" s="2" t="s">
        <v>135</v>
      </c>
      <c r="B136">
        <v>29897</v>
      </c>
      <c r="C136">
        <f>_xlfn.XLOOKUP(Table1[[#This Row],[FSA]],$T$2:$T$889,$W$2:$W$889)</f>
        <v>24321</v>
      </c>
      <c r="D136" s="4">
        <f>Table1[[#This Row],[New Dose 1]]/Table1[[#This Row],[Population]]</f>
        <v>0.81349299260795394</v>
      </c>
      <c r="E136" s="3">
        <v>0.81666609999999995</v>
      </c>
      <c r="F136" s="5">
        <f>Table1[[#This Row],[%]]-Table1[[#This Row],[Old Dose 1]]</f>
        <v>-3.1731073920460151E-3</v>
      </c>
      <c r="I136" s="4"/>
      <c r="K136" s="4"/>
      <c r="M136">
        <f>_xlfn.XLOOKUP(Table1[[#This Row],[FSA]],$T$2:$T$889,$Z$2:$Z$889)</f>
        <v>5162</v>
      </c>
      <c r="N136" s="4">
        <f>Table1[[#This Row],[Dose4]]/Table1[[#This Row],[Population]]</f>
        <v>0.17265946416028363</v>
      </c>
      <c r="O136" s="4">
        <v>0.1728751</v>
      </c>
      <c r="P136" s="5">
        <f>Table1[[#This Row],[4%]]-Table1[[#This Row],[Old Dose 4]]</f>
        <v>-2.1563583971637157E-4</v>
      </c>
      <c r="T136" t="s">
        <v>76</v>
      </c>
      <c r="W136">
        <v>19146</v>
      </c>
      <c r="X136">
        <v>18265</v>
      </c>
      <c r="Y136">
        <v>11909</v>
      </c>
      <c r="Z136">
        <v>4380</v>
      </c>
    </row>
    <row r="137" spans="1:26" x14ac:dyDescent="0.25">
      <c r="A137" t="s">
        <v>136</v>
      </c>
      <c r="B137">
        <v>39022</v>
      </c>
      <c r="C137">
        <f>_xlfn.XLOOKUP(Table1[[#This Row],[FSA]],$T$2:$T$889,$W$2:$W$889)</f>
        <v>34636</v>
      </c>
      <c r="D137" s="4">
        <f>Table1[[#This Row],[New Dose 1]]/Table1[[#This Row],[Population]]</f>
        <v>0.8876018656142689</v>
      </c>
      <c r="E137" s="3">
        <v>0.89636280000000002</v>
      </c>
      <c r="F137" s="5">
        <f>Table1[[#This Row],[%]]-Table1[[#This Row],[Old Dose 1]]</f>
        <v>-8.7609343857311117E-3</v>
      </c>
      <c r="I137" s="4"/>
      <c r="K137" s="4"/>
      <c r="M137">
        <f>_xlfn.XLOOKUP(Table1[[#This Row],[FSA]],$T$2:$T$889,$Z$2:$Z$889)</f>
        <v>7855</v>
      </c>
      <c r="N137" s="4">
        <f>Table1[[#This Row],[Dose4]]/Table1[[#This Row],[Population]]</f>
        <v>0.20129670442314593</v>
      </c>
      <c r="O137" s="4">
        <v>0.2024474</v>
      </c>
      <c r="P137" s="5">
        <f>Table1[[#This Row],[4%]]-Table1[[#This Row],[Old Dose 4]]</f>
        <v>-1.1506955768540716E-3</v>
      </c>
      <c r="T137" t="s">
        <v>77</v>
      </c>
      <c r="W137">
        <v>1549</v>
      </c>
      <c r="X137">
        <v>1497</v>
      </c>
      <c r="Y137">
        <v>985</v>
      </c>
      <c r="Z137">
        <v>367</v>
      </c>
    </row>
    <row r="138" spans="1:26" x14ac:dyDescent="0.25">
      <c r="A138" s="2" t="s">
        <v>137</v>
      </c>
      <c r="B138">
        <v>64750</v>
      </c>
      <c r="C138">
        <f>_xlfn.XLOOKUP(Table1[[#This Row],[FSA]],$T$2:$T$889,$W$2:$W$889)</f>
        <v>58956</v>
      </c>
      <c r="D138" s="4">
        <f>Table1[[#This Row],[New Dose 1]]/Table1[[#This Row],[Population]]</f>
        <v>0.91051737451737447</v>
      </c>
      <c r="E138" s="3">
        <v>0.91650100000000001</v>
      </c>
      <c r="F138" s="5">
        <f>Table1[[#This Row],[%]]-Table1[[#This Row],[Old Dose 1]]</f>
        <v>-5.9836254826255431E-3</v>
      </c>
      <c r="I138" s="4"/>
      <c r="K138" s="4"/>
      <c r="M138">
        <f>_xlfn.XLOOKUP(Table1[[#This Row],[FSA]],$T$2:$T$889,$Z$2:$Z$889)</f>
        <v>12191</v>
      </c>
      <c r="N138" s="4">
        <f>Table1[[#This Row],[Dose4]]/Table1[[#This Row],[Population]]</f>
        <v>0.18827799227799227</v>
      </c>
      <c r="O138" s="4">
        <v>0.18842030000000001</v>
      </c>
      <c r="P138" s="5">
        <f>Table1[[#This Row],[4%]]-Table1[[#This Row],[Old Dose 4]]</f>
        <v>-1.4230772200773956E-4</v>
      </c>
      <c r="T138" t="s">
        <v>609</v>
      </c>
      <c r="W138">
        <v>2</v>
      </c>
      <c r="X138">
        <v>2</v>
      </c>
      <c r="Y138">
        <v>1</v>
      </c>
      <c r="Z138">
        <v>1</v>
      </c>
    </row>
    <row r="139" spans="1:26" x14ac:dyDescent="0.25">
      <c r="A139" t="s">
        <v>138</v>
      </c>
      <c r="B139">
        <v>58237</v>
      </c>
      <c r="C139">
        <f>_xlfn.XLOOKUP(Table1[[#This Row],[FSA]],$T$2:$T$889,$W$2:$W$889)</f>
        <v>54649</v>
      </c>
      <c r="D139" s="4">
        <f>Table1[[#This Row],[New Dose 1]]/Table1[[#This Row],[Population]]</f>
        <v>0.93838968353452268</v>
      </c>
      <c r="E139" s="3">
        <v>0.93834640000000002</v>
      </c>
      <c r="F139" s="5">
        <f>Table1[[#This Row],[%]]-Table1[[#This Row],[Old Dose 1]]</f>
        <v>4.3283534522653433E-5</v>
      </c>
      <c r="I139" s="4"/>
      <c r="K139" s="4"/>
      <c r="M139">
        <f>_xlfn.XLOOKUP(Table1[[#This Row],[FSA]],$T$2:$T$889,$Z$2:$Z$889)</f>
        <v>6027</v>
      </c>
      <c r="N139" s="4">
        <f>Table1[[#This Row],[Dose4]]/Table1[[#This Row],[Population]]</f>
        <v>0.10349090784209351</v>
      </c>
      <c r="O139" s="4">
        <v>0.1030438</v>
      </c>
      <c r="P139" s="5">
        <f>Table1[[#This Row],[4%]]-Table1[[#This Row],[Old Dose 4]]</f>
        <v>4.4710784209350818E-4</v>
      </c>
      <c r="T139" t="s">
        <v>610</v>
      </c>
      <c r="W139">
        <v>4</v>
      </c>
      <c r="X139">
        <v>4</v>
      </c>
      <c r="Y139">
        <v>4</v>
      </c>
      <c r="Z139">
        <v>2</v>
      </c>
    </row>
    <row r="140" spans="1:26" x14ac:dyDescent="0.25">
      <c r="A140" s="2" t="s">
        <v>139</v>
      </c>
      <c r="B140">
        <v>52665</v>
      </c>
      <c r="C140">
        <f>_xlfn.XLOOKUP(Table1[[#This Row],[FSA]],$T$2:$T$889,$W$2:$W$889)</f>
        <v>47372</v>
      </c>
      <c r="D140" s="4">
        <f>Table1[[#This Row],[New Dose 1]]/Table1[[#This Row],[Population]]</f>
        <v>0.89949681951960503</v>
      </c>
      <c r="E140" s="3">
        <v>0.9051671</v>
      </c>
      <c r="F140" s="5">
        <f>Table1[[#This Row],[%]]-Table1[[#This Row],[Old Dose 1]]</f>
        <v>-5.6702804803949736E-3</v>
      </c>
      <c r="I140" s="4"/>
      <c r="K140" s="4"/>
      <c r="M140">
        <f>_xlfn.XLOOKUP(Table1[[#This Row],[FSA]],$T$2:$T$889,$Z$2:$Z$889)</f>
        <v>11267</v>
      </c>
      <c r="N140" s="4">
        <f>Table1[[#This Row],[Dose4]]/Table1[[#This Row],[Population]]</f>
        <v>0.21393714990980728</v>
      </c>
      <c r="O140" s="4">
        <v>0.2147906</v>
      </c>
      <c r="P140" s="5">
        <f>Table1[[#This Row],[4%]]-Table1[[#This Row],[Old Dose 4]]</f>
        <v>-8.5345009019272E-4</v>
      </c>
      <c r="T140" t="s">
        <v>78</v>
      </c>
      <c r="W140">
        <v>22746</v>
      </c>
      <c r="X140">
        <v>21626</v>
      </c>
      <c r="Y140">
        <v>13571</v>
      </c>
      <c r="Z140">
        <v>4610</v>
      </c>
    </row>
    <row r="141" spans="1:26" x14ac:dyDescent="0.25">
      <c r="A141" t="s">
        <v>140</v>
      </c>
      <c r="B141">
        <v>51905</v>
      </c>
      <c r="C141">
        <f>_xlfn.XLOOKUP(Table1[[#This Row],[FSA]],$T$2:$T$889,$W$2:$W$889)</f>
        <v>42705</v>
      </c>
      <c r="D141" s="4">
        <f>Table1[[#This Row],[New Dose 1]]/Table1[[#This Row],[Population]]</f>
        <v>0.82275310663712553</v>
      </c>
      <c r="E141" s="3">
        <v>0.82803760000000004</v>
      </c>
      <c r="F141" s="5">
        <f>Table1[[#This Row],[%]]-Table1[[#This Row],[Old Dose 1]]</f>
        <v>-5.2844933628745094E-3</v>
      </c>
      <c r="I141" s="4"/>
      <c r="K141" s="4"/>
      <c r="M141">
        <f>_xlfn.XLOOKUP(Table1[[#This Row],[FSA]],$T$2:$T$889,$Z$2:$Z$889)</f>
        <v>10403</v>
      </c>
      <c r="N141" s="4">
        <f>Table1[[#This Row],[Dose4]]/Table1[[#This Row],[Population]]</f>
        <v>0.20042385126673731</v>
      </c>
      <c r="O141" s="4">
        <v>0.2011182</v>
      </c>
      <c r="P141" s="5">
        <f>Table1[[#This Row],[4%]]-Table1[[#This Row],[Old Dose 4]]</f>
        <v>-6.9434873326268409E-4</v>
      </c>
      <c r="T141" t="s">
        <v>611</v>
      </c>
      <c r="W141">
        <v>1</v>
      </c>
      <c r="X141">
        <v>1</v>
      </c>
      <c r="Y141">
        <v>1</v>
      </c>
      <c r="Z141">
        <v>0</v>
      </c>
    </row>
    <row r="142" spans="1:26" x14ac:dyDescent="0.25">
      <c r="A142" s="2" t="s">
        <v>141</v>
      </c>
      <c r="B142">
        <v>49003</v>
      </c>
      <c r="C142">
        <f>_xlfn.XLOOKUP(Table1[[#This Row],[FSA]],$T$2:$T$889,$W$2:$W$889)</f>
        <v>40743</v>
      </c>
      <c r="D142" s="4">
        <f>Table1[[#This Row],[New Dose 1]]/Table1[[#This Row],[Population]]</f>
        <v>0.83143889149643901</v>
      </c>
      <c r="E142" s="3">
        <v>0.82917079999999999</v>
      </c>
      <c r="F142" s="5">
        <f>Table1[[#This Row],[%]]-Table1[[#This Row],[Old Dose 1]]</f>
        <v>2.2680914964390286E-3</v>
      </c>
      <c r="I142" s="4"/>
      <c r="K142" s="4"/>
      <c r="M142">
        <f>_xlfn.XLOOKUP(Table1[[#This Row],[FSA]],$T$2:$T$889,$Z$2:$Z$889)</f>
        <v>5265</v>
      </c>
      <c r="N142" s="4">
        <f>Table1[[#This Row],[Dose4]]/Table1[[#This Row],[Population]]</f>
        <v>0.10744240148562333</v>
      </c>
      <c r="O142" s="4">
        <v>0.10662729999999999</v>
      </c>
      <c r="P142" s="5">
        <f>Table1[[#This Row],[4%]]-Table1[[#This Row],[Old Dose 4]]</f>
        <v>8.1510148562333185E-4</v>
      </c>
      <c r="T142" t="s">
        <v>612</v>
      </c>
      <c r="W142">
        <v>1</v>
      </c>
      <c r="X142">
        <v>1</v>
      </c>
      <c r="Y142">
        <v>1</v>
      </c>
      <c r="Z142">
        <v>0</v>
      </c>
    </row>
    <row r="143" spans="1:26" x14ac:dyDescent="0.25">
      <c r="A143" t="s">
        <v>142</v>
      </c>
      <c r="B143">
        <v>45621</v>
      </c>
      <c r="C143">
        <f>_xlfn.XLOOKUP(Table1[[#This Row],[FSA]],$T$2:$T$889,$W$2:$W$889)</f>
        <v>40250</v>
      </c>
      <c r="D143" s="4">
        <f>Table1[[#This Row],[New Dose 1]]/Table1[[#This Row],[Population]]</f>
        <v>0.88226913044431288</v>
      </c>
      <c r="E143" s="3">
        <v>0.90328149999999996</v>
      </c>
      <c r="F143" s="5">
        <f>Table1[[#This Row],[%]]-Table1[[#This Row],[Old Dose 1]]</f>
        <v>-2.1012369555687083E-2</v>
      </c>
      <c r="I143" s="4"/>
      <c r="K143" s="4"/>
      <c r="M143">
        <f>_xlfn.XLOOKUP(Table1[[#This Row],[FSA]],$T$2:$T$889,$Z$2:$Z$889)</f>
        <v>8159</v>
      </c>
      <c r="N143" s="4">
        <f>Table1[[#This Row],[Dose4]]/Table1[[#This Row],[Population]]</f>
        <v>0.17884307665329563</v>
      </c>
      <c r="O143" s="4">
        <v>0.1823777</v>
      </c>
      <c r="P143" s="5">
        <f>Table1[[#This Row],[4%]]-Table1[[#This Row],[Old Dose 4]]</f>
        <v>-3.5346233467043742E-3</v>
      </c>
      <c r="T143" t="s">
        <v>613</v>
      </c>
      <c r="W143">
        <v>1</v>
      </c>
      <c r="X143">
        <v>1</v>
      </c>
      <c r="Y143">
        <v>0</v>
      </c>
      <c r="Z143">
        <v>0</v>
      </c>
    </row>
    <row r="144" spans="1:26" x14ac:dyDescent="0.25">
      <c r="A144" s="2" t="s">
        <v>143</v>
      </c>
      <c r="B144">
        <v>46136</v>
      </c>
      <c r="C144">
        <f>_xlfn.XLOOKUP(Table1[[#This Row],[FSA]],$T$2:$T$889,$W$2:$W$889)</f>
        <v>35008</v>
      </c>
      <c r="D144" s="4">
        <f>Table1[[#This Row],[New Dose 1]]/Table1[[#This Row],[Population]]</f>
        <v>0.75880006936015254</v>
      </c>
      <c r="E144" s="3">
        <v>0.75823910000000005</v>
      </c>
      <c r="F144" s="5">
        <f>Table1[[#This Row],[%]]-Table1[[#This Row],[Old Dose 1]]</f>
        <v>5.6096936015248566E-4</v>
      </c>
      <c r="I144" s="4"/>
      <c r="K144" s="4"/>
      <c r="M144">
        <f>_xlfn.XLOOKUP(Table1[[#This Row],[FSA]],$T$2:$T$889,$Z$2:$Z$889)</f>
        <v>3432</v>
      </c>
      <c r="N144" s="4">
        <f>Table1[[#This Row],[Dose4]]/Table1[[#This Row],[Population]]</f>
        <v>7.4388763655280035E-2</v>
      </c>
      <c r="O144" s="4">
        <v>7.3676400000000003E-2</v>
      </c>
      <c r="P144" s="5">
        <f>Table1[[#This Row],[4%]]-Table1[[#This Row],[Old Dose 4]]</f>
        <v>7.123636552800322E-4</v>
      </c>
      <c r="T144" t="s">
        <v>614</v>
      </c>
      <c r="W144">
        <v>2</v>
      </c>
      <c r="X144">
        <v>2</v>
      </c>
      <c r="Y144">
        <v>2</v>
      </c>
      <c r="Z144">
        <v>0</v>
      </c>
    </row>
    <row r="145" spans="1:26" x14ac:dyDescent="0.25">
      <c r="A145" t="s">
        <v>144</v>
      </c>
      <c r="B145">
        <v>52956</v>
      </c>
      <c r="C145">
        <f>_xlfn.XLOOKUP(Table1[[#This Row],[FSA]],$T$2:$T$889,$W$2:$W$889)</f>
        <v>43615</v>
      </c>
      <c r="D145" s="4">
        <f>Table1[[#This Row],[New Dose 1]]/Table1[[#This Row],[Population]]</f>
        <v>0.82360827857088903</v>
      </c>
      <c r="E145" s="3">
        <v>0.82411570000000001</v>
      </c>
      <c r="F145" s="5">
        <f>Table1[[#This Row],[%]]-Table1[[#This Row],[Old Dose 1]]</f>
        <v>-5.0742142911097687E-4</v>
      </c>
      <c r="I145" s="4"/>
      <c r="K145" s="4"/>
      <c r="M145">
        <f>_xlfn.XLOOKUP(Table1[[#This Row],[FSA]],$T$2:$T$889,$Z$2:$Z$889)</f>
        <v>7462</v>
      </c>
      <c r="N145" s="4">
        <f>Table1[[#This Row],[Dose4]]/Table1[[#This Row],[Population]]</f>
        <v>0.14090943424729965</v>
      </c>
      <c r="O145" s="4">
        <v>0.14062740000000001</v>
      </c>
      <c r="P145" s="5">
        <f>Table1[[#This Row],[4%]]-Table1[[#This Row],[Old Dose 4]]</f>
        <v>2.8203424729963955E-4</v>
      </c>
      <c r="T145" t="s">
        <v>79</v>
      </c>
      <c r="W145">
        <v>23876</v>
      </c>
      <c r="X145">
        <v>23134</v>
      </c>
      <c r="Y145">
        <v>16370</v>
      </c>
      <c r="Z145">
        <v>6900</v>
      </c>
    </row>
    <row r="146" spans="1:26" x14ac:dyDescent="0.25">
      <c r="A146" s="2" t="s">
        <v>145</v>
      </c>
      <c r="B146">
        <v>38604</v>
      </c>
      <c r="C146">
        <f>_xlfn.XLOOKUP(Table1[[#This Row],[FSA]],$T$2:$T$889,$W$2:$W$889)</f>
        <v>34451</v>
      </c>
      <c r="D146" s="4">
        <f>Table1[[#This Row],[New Dose 1]]/Table1[[#This Row],[Population]]</f>
        <v>0.89242047456222151</v>
      </c>
      <c r="E146" s="3">
        <v>0.89700999999999997</v>
      </c>
      <c r="F146" s="5">
        <f>Table1[[#This Row],[%]]-Table1[[#This Row],[Old Dose 1]]</f>
        <v>-4.5895254377784633E-3</v>
      </c>
      <c r="I146" s="4"/>
      <c r="K146" s="4"/>
      <c r="M146">
        <f>_xlfn.XLOOKUP(Table1[[#This Row],[FSA]],$T$2:$T$889,$Z$2:$Z$889)</f>
        <v>6820</v>
      </c>
      <c r="N146" s="4">
        <f>Table1[[#This Row],[Dose4]]/Table1[[#This Row],[Population]]</f>
        <v>0.17666563050461093</v>
      </c>
      <c r="O146" s="4">
        <v>0.17746619999999999</v>
      </c>
      <c r="P146" s="5">
        <f>Table1[[#This Row],[4%]]-Table1[[#This Row],[Old Dose 4]]</f>
        <v>-8.0056949538906408E-4</v>
      </c>
      <c r="T146" t="s">
        <v>615</v>
      </c>
      <c r="W146">
        <v>11</v>
      </c>
      <c r="X146">
        <v>11</v>
      </c>
      <c r="Y146">
        <v>9</v>
      </c>
      <c r="Z146">
        <v>0</v>
      </c>
    </row>
    <row r="147" spans="1:26" x14ac:dyDescent="0.25">
      <c r="A147" t="s">
        <v>146</v>
      </c>
      <c r="B147">
        <v>77639</v>
      </c>
      <c r="C147">
        <f>_xlfn.XLOOKUP(Table1[[#This Row],[FSA]],$T$2:$T$889,$W$2:$W$889)</f>
        <v>69203</v>
      </c>
      <c r="D147" s="4">
        <f>Table1[[#This Row],[New Dose 1]]/Table1[[#This Row],[Population]]</f>
        <v>0.89134326820283616</v>
      </c>
      <c r="E147" s="3">
        <v>0.90275749999999999</v>
      </c>
      <c r="F147" s="5">
        <f>Table1[[#This Row],[%]]-Table1[[#This Row],[Old Dose 1]]</f>
        <v>-1.1414231797163832E-2</v>
      </c>
      <c r="I147" s="4"/>
      <c r="K147" s="4"/>
      <c r="M147">
        <f>_xlfn.XLOOKUP(Table1[[#This Row],[FSA]],$T$2:$T$889,$Z$2:$Z$889)</f>
        <v>12227</v>
      </c>
      <c r="N147" s="4">
        <f>Table1[[#This Row],[Dose4]]/Table1[[#This Row],[Population]]</f>
        <v>0.15748528445755355</v>
      </c>
      <c r="O147" s="4">
        <v>0.15872520000000001</v>
      </c>
      <c r="P147" s="5">
        <f>Table1[[#This Row],[4%]]-Table1[[#This Row],[Old Dose 4]]</f>
        <v>-1.239915542446457E-3</v>
      </c>
      <c r="T147" t="s">
        <v>616</v>
      </c>
      <c r="W147">
        <v>1</v>
      </c>
      <c r="X147">
        <v>1</v>
      </c>
      <c r="Y147">
        <v>1</v>
      </c>
      <c r="Z147">
        <v>0</v>
      </c>
    </row>
    <row r="148" spans="1:26" x14ac:dyDescent="0.25">
      <c r="A148" s="2" t="s">
        <v>147</v>
      </c>
      <c r="B148">
        <v>57801</v>
      </c>
      <c r="C148">
        <f>_xlfn.XLOOKUP(Table1[[#This Row],[FSA]],$T$2:$T$889,$W$2:$W$889)</f>
        <v>49891</v>
      </c>
      <c r="D148" s="4">
        <f>Table1[[#This Row],[New Dose 1]]/Table1[[#This Row],[Population]]</f>
        <v>0.8631511565543849</v>
      </c>
      <c r="E148" s="3">
        <v>0.86301059999999996</v>
      </c>
      <c r="F148" s="5">
        <f>Table1[[#This Row],[%]]-Table1[[#This Row],[Old Dose 1]]</f>
        <v>1.4055655438494075E-4</v>
      </c>
      <c r="I148" s="4"/>
      <c r="K148" s="4"/>
      <c r="M148">
        <f>_xlfn.XLOOKUP(Table1[[#This Row],[FSA]],$T$2:$T$889,$Z$2:$Z$889)</f>
        <v>5427</v>
      </c>
      <c r="N148" s="4">
        <f>Table1[[#This Row],[Dose4]]/Table1[[#This Row],[Population]]</f>
        <v>9.3891109150360724E-2</v>
      </c>
      <c r="O148" s="4">
        <v>9.3568600000000002E-2</v>
      </c>
      <c r="P148" s="5">
        <f>Table1[[#This Row],[4%]]-Table1[[#This Row],[Old Dose 4]]</f>
        <v>3.2250915036072247E-4</v>
      </c>
      <c r="T148" t="s">
        <v>617</v>
      </c>
      <c r="W148">
        <v>2</v>
      </c>
      <c r="X148">
        <v>2</v>
      </c>
      <c r="Y148">
        <v>1</v>
      </c>
      <c r="Z148">
        <v>0</v>
      </c>
    </row>
    <row r="149" spans="1:26" x14ac:dyDescent="0.25">
      <c r="A149" t="s">
        <v>148</v>
      </c>
      <c r="B149">
        <v>65726</v>
      </c>
      <c r="C149">
        <f>_xlfn.XLOOKUP(Table1[[#This Row],[FSA]],$T$2:$T$889,$W$2:$W$889)</f>
        <v>55800</v>
      </c>
      <c r="D149" s="4">
        <f>Table1[[#This Row],[New Dose 1]]/Table1[[#This Row],[Population]]</f>
        <v>0.84897909503088576</v>
      </c>
      <c r="E149" s="3">
        <v>0.85268809999999995</v>
      </c>
      <c r="F149" s="5">
        <f>Table1[[#This Row],[%]]-Table1[[#This Row],[Old Dose 1]]</f>
        <v>-3.7090049691141935E-3</v>
      </c>
      <c r="I149" s="4"/>
      <c r="K149" s="4"/>
      <c r="M149">
        <f>_xlfn.XLOOKUP(Table1[[#This Row],[FSA]],$T$2:$T$889,$Z$2:$Z$889)</f>
        <v>9783</v>
      </c>
      <c r="N149" s="4">
        <f>Table1[[#This Row],[Dose4]]/Table1[[#This Row],[Population]]</f>
        <v>0.14884520585460853</v>
      </c>
      <c r="O149" s="4">
        <v>0.14880489999999999</v>
      </c>
      <c r="P149" s="5">
        <f>Table1[[#This Row],[4%]]-Table1[[#This Row],[Old Dose 4]]</f>
        <v>4.0305854608541081E-5</v>
      </c>
      <c r="T149" t="s">
        <v>618</v>
      </c>
      <c r="W149">
        <v>6</v>
      </c>
      <c r="X149">
        <v>4</v>
      </c>
      <c r="Y149">
        <v>3</v>
      </c>
      <c r="Z149">
        <v>1</v>
      </c>
    </row>
    <row r="150" spans="1:26" x14ac:dyDescent="0.25">
      <c r="A150" s="2" t="s">
        <v>149</v>
      </c>
      <c r="B150">
        <v>81364</v>
      </c>
      <c r="C150">
        <f>_xlfn.XLOOKUP(Table1[[#This Row],[FSA]],$T$2:$T$889,$W$2:$W$889)</f>
        <v>65544</v>
      </c>
      <c r="D150" s="4">
        <f>Table1[[#This Row],[New Dose 1]]/Table1[[#This Row],[Population]]</f>
        <v>0.80556511479278303</v>
      </c>
      <c r="E150" s="3">
        <v>0.80524980000000002</v>
      </c>
      <c r="F150" s="5">
        <f>Table1[[#This Row],[%]]-Table1[[#This Row],[Old Dose 1]]</f>
        <v>3.1531479278301688E-4</v>
      </c>
      <c r="I150" s="4"/>
      <c r="K150" s="4"/>
      <c r="M150">
        <f>_xlfn.XLOOKUP(Table1[[#This Row],[FSA]],$T$2:$T$889,$Z$2:$Z$889)</f>
        <v>4167</v>
      </c>
      <c r="N150" s="4">
        <f>Table1[[#This Row],[Dose4]]/Table1[[#This Row],[Population]]</f>
        <v>5.1214296248955314E-2</v>
      </c>
      <c r="O150" s="4">
        <v>5.1115599999999997E-2</v>
      </c>
      <c r="P150" s="5">
        <f>Table1[[#This Row],[4%]]-Table1[[#This Row],[Old Dose 4]]</f>
        <v>9.8696248955316979E-5</v>
      </c>
      <c r="T150" t="s">
        <v>80</v>
      </c>
      <c r="W150">
        <v>24677</v>
      </c>
      <c r="X150">
        <v>23716</v>
      </c>
      <c r="Y150">
        <v>16229</v>
      </c>
      <c r="Z150">
        <v>5928</v>
      </c>
    </row>
    <row r="151" spans="1:26" x14ac:dyDescent="0.25">
      <c r="A151" t="s">
        <v>150</v>
      </c>
      <c r="B151">
        <v>81738</v>
      </c>
      <c r="C151">
        <f>_xlfn.XLOOKUP(Table1[[#This Row],[FSA]],$T$2:$T$889,$W$2:$W$889)</f>
        <v>70155</v>
      </c>
      <c r="D151" s="4">
        <f>Table1[[#This Row],[New Dose 1]]/Table1[[#This Row],[Population]]</f>
        <v>0.85829112530279672</v>
      </c>
      <c r="E151" s="3">
        <v>0.86261259999999995</v>
      </c>
      <c r="F151" s="5">
        <f>Table1[[#This Row],[%]]-Table1[[#This Row],[Old Dose 1]]</f>
        <v>-4.3214746972032314E-3</v>
      </c>
      <c r="I151" s="4"/>
      <c r="K151" s="4"/>
      <c r="M151">
        <f>_xlfn.XLOOKUP(Table1[[#This Row],[FSA]],$T$2:$T$889,$Z$2:$Z$889)</f>
        <v>13228</v>
      </c>
      <c r="N151" s="4">
        <f>Table1[[#This Row],[Dose4]]/Table1[[#This Row],[Population]]</f>
        <v>0.16183415302552057</v>
      </c>
      <c r="O151" s="4">
        <v>0.16231979999999999</v>
      </c>
      <c r="P151" s="5">
        <f>Table1[[#This Row],[4%]]-Table1[[#This Row],[Old Dose 4]]</f>
        <v>-4.8564697447942007E-4</v>
      </c>
      <c r="T151" t="s">
        <v>81</v>
      </c>
      <c r="W151">
        <v>38607</v>
      </c>
      <c r="X151">
        <v>37036</v>
      </c>
      <c r="Y151">
        <v>24347</v>
      </c>
      <c r="Z151">
        <v>8334</v>
      </c>
    </row>
    <row r="152" spans="1:26" x14ac:dyDescent="0.25">
      <c r="A152" s="2" t="s">
        <v>151</v>
      </c>
      <c r="B152">
        <v>20119</v>
      </c>
      <c r="C152">
        <f>_xlfn.XLOOKUP(Table1[[#This Row],[FSA]],$T$2:$T$889,$W$2:$W$889)</f>
        <v>17983</v>
      </c>
      <c r="D152" s="4">
        <f>Table1[[#This Row],[New Dose 1]]/Table1[[#This Row],[Population]]</f>
        <v>0.89383170137680801</v>
      </c>
      <c r="E152" s="3">
        <v>0.89666250000000003</v>
      </c>
      <c r="F152" s="5">
        <f>Table1[[#This Row],[%]]-Table1[[#This Row],[Old Dose 1]]</f>
        <v>-2.8307986231920212E-3</v>
      </c>
      <c r="I152" s="4"/>
      <c r="K152" s="4"/>
      <c r="M152">
        <f>_xlfn.XLOOKUP(Table1[[#This Row],[FSA]],$T$2:$T$889,$Z$2:$Z$889)</f>
        <v>1812</v>
      </c>
      <c r="N152" s="4">
        <f>Table1[[#This Row],[Dose4]]/Table1[[#This Row],[Population]]</f>
        <v>9.006411849495502E-2</v>
      </c>
      <c r="O152" s="4">
        <v>9.0188199999999996E-2</v>
      </c>
      <c r="P152" s="5">
        <f>Table1[[#This Row],[4%]]-Table1[[#This Row],[Old Dose 4]]</f>
        <v>-1.2408150504497617E-4</v>
      </c>
      <c r="T152" t="s">
        <v>82</v>
      </c>
      <c r="W152">
        <v>12439</v>
      </c>
      <c r="X152">
        <v>12108</v>
      </c>
      <c r="Y152">
        <v>8623</v>
      </c>
      <c r="Z152">
        <v>3221</v>
      </c>
    </row>
    <row r="153" spans="1:26" x14ac:dyDescent="0.25">
      <c r="A153" t="s">
        <v>152</v>
      </c>
      <c r="B153">
        <v>57793</v>
      </c>
      <c r="C153">
        <f>_xlfn.XLOOKUP(Table1[[#This Row],[FSA]],$T$2:$T$889,$W$2:$W$889)</f>
        <v>50098</v>
      </c>
      <c r="D153" s="4">
        <f>Table1[[#This Row],[New Dose 1]]/Table1[[#This Row],[Population]]</f>
        <v>0.86685238696727973</v>
      </c>
      <c r="E153" s="3">
        <v>0.87806899999999999</v>
      </c>
      <c r="F153" s="5">
        <f>Table1[[#This Row],[%]]-Table1[[#This Row],[Old Dose 1]]</f>
        <v>-1.1216613032720257E-2</v>
      </c>
      <c r="I153" s="4"/>
      <c r="K153" s="4"/>
      <c r="M153">
        <f>_xlfn.XLOOKUP(Table1[[#This Row],[FSA]],$T$2:$T$889,$Z$2:$Z$889)</f>
        <v>5513</v>
      </c>
      <c r="N153" s="4">
        <f>Table1[[#This Row],[Dose4]]/Table1[[#This Row],[Population]]</f>
        <v>9.5392175522987219E-2</v>
      </c>
      <c r="O153" s="4">
        <v>9.6107999999999999E-2</v>
      </c>
      <c r="P153" s="5">
        <f>Table1[[#This Row],[4%]]-Table1[[#This Row],[Old Dose 4]]</f>
        <v>-7.1582447701278029E-4</v>
      </c>
      <c r="T153" t="s">
        <v>83</v>
      </c>
      <c r="W153">
        <v>7088</v>
      </c>
      <c r="X153">
        <v>6875</v>
      </c>
      <c r="Y153">
        <v>4686</v>
      </c>
      <c r="Z153">
        <v>1616</v>
      </c>
    </row>
    <row r="154" spans="1:26" x14ac:dyDescent="0.25">
      <c r="A154" s="2" t="s">
        <v>153</v>
      </c>
      <c r="B154">
        <v>49984</v>
      </c>
      <c r="C154">
        <f>_xlfn.XLOOKUP(Table1[[#This Row],[FSA]],$T$2:$T$889,$W$2:$W$889)</f>
        <v>43206</v>
      </c>
      <c r="D154" s="4">
        <f>Table1[[#This Row],[New Dose 1]]/Table1[[#This Row],[Population]]</f>
        <v>0.8643966069142125</v>
      </c>
      <c r="E154" s="3">
        <v>0.86994130000000003</v>
      </c>
      <c r="F154" s="5">
        <f>Table1[[#This Row],[%]]-Table1[[#This Row],[Old Dose 1]]</f>
        <v>-5.5446930857875332E-3</v>
      </c>
      <c r="I154" s="4"/>
      <c r="K154" s="4"/>
      <c r="M154">
        <f>_xlfn.XLOOKUP(Table1[[#This Row],[FSA]],$T$2:$T$889,$Z$2:$Z$889)</f>
        <v>7090</v>
      </c>
      <c r="N154" s="4">
        <f>Table1[[#This Row],[Dose4]]/Table1[[#This Row],[Population]]</f>
        <v>0.141845390524968</v>
      </c>
      <c r="O154" s="4">
        <v>0.14196030000000001</v>
      </c>
      <c r="P154" s="5">
        <f>Table1[[#This Row],[4%]]-Table1[[#This Row],[Old Dose 4]]</f>
        <v>-1.149094750320101E-4</v>
      </c>
      <c r="T154" t="s">
        <v>619</v>
      </c>
      <c r="W154">
        <v>1</v>
      </c>
      <c r="X154">
        <v>1</v>
      </c>
      <c r="Y154">
        <v>1</v>
      </c>
      <c r="Z154">
        <v>1</v>
      </c>
    </row>
    <row r="155" spans="1:26" x14ac:dyDescent="0.25">
      <c r="A155" t="s">
        <v>154</v>
      </c>
      <c r="B155">
        <v>107423</v>
      </c>
      <c r="C155">
        <f>_xlfn.XLOOKUP(Table1[[#This Row],[FSA]],$T$2:$T$889,$W$2:$W$889)</f>
        <v>86693</v>
      </c>
      <c r="D155" s="4">
        <f>Table1[[#This Row],[New Dose 1]]/Table1[[#This Row],[Population]]</f>
        <v>0.80702456643363152</v>
      </c>
      <c r="E155" s="3">
        <v>0.81036940000000002</v>
      </c>
      <c r="F155" s="5">
        <f>Table1[[#This Row],[%]]-Table1[[#This Row],[Old Dose 1]]</f>
        <v>-3.3448335663684992E-3</v>
      </c>
      <c r="I155" s="4"/>
      <c r="K155" s="4"/>
      <c r="M155">
        <f>_xlfn.XLOOKUP(Table1[[#This Row],[FSA]],$T$2:$T$889,$Z$2:$Z$889)</f>
        <v>14178</v>
      </c>
      <c r="N155" s="4">
        <f>Table1[[#This Row],[Dose4]]/Table1[[#This Row],[Population]]</f>
        <v>0.13198290868808354</v>
      </c>
      <c r="O155" s="4">
        <v>0.1317641</v>
      </c>
      <c r="P155" s="5">
        <f>Table1[[#This Row],[4%]]-Table1[[#This Row],[Old Dose 4]]</f>
        <v>2.1880868808354936E-4</v>
      </c>
      <c r="T155" t="s">
        <v>620</v>
      </c>
      <c r="W155">
        <v>6</v>
      </c>
      <c r="X155">
        <v>6</v>
      </c>
      <c r="Y155">
        <v>1</v>
      </c>
      <c r="Z155">
        <v>0</v>
      </c>
    </row>
    <row r="156" spans="1:26" x14ac:dyDescent="0.25">
      <c r="A156" s="2" t="s">
        <v>155</v>
      </c>
      <c r="B156">
        <v>32438</v>
      </c>
      <c r="C156">
        <f>_xlfn.XLOOKUP(Table1[[#This Row],[FSA]],$T$2:$T$889,$W$2:$W$889)</f>
        <v>25309</v>
      </c>
      <c r="D156" s="4">
        <f>Table1[[#This Row],[New Dose 1]]/Table1[[#This Row],[Population]]</f>
        <v>0.78022689438313086</v>
      </c>
      <c r="E156" s="3">
        <v>0.78065059999999997</v>
      </c>
      <c r="F156" s="5">
        <f>Table1[[#This Row],[%]]-Table1[[#This Row],[Old Dose 1]]</f>
        <v>-4.2370561686910779E-4</v>
      </c>
      <c r="I156" s="4"/>
      <c r="K156" s="4"/>
      <c r="M156">
        <f>_xlfn.XLOOKUP(Table1[[#This Row],[FSA]],$T$2:$T$889,$Z$2:$Z$889)</f>
        <v>3419</v>
      </c>
      <c r="N156" s="4">
        <f>Table1[[#This Row],[Dose4]]/Table1[[#This Row],[Population]]</f>
        <v>0.10540107281583329</v>
      </c>
      <c r="O156" s="4">
        <v>0.10485609999999999</v>
      </c>
      <c r="P156" s="5">
        <f>Table1[[#This Row],[4%]]-Table1[[#This Row],[Old Dose 4]]</f>
        <v>5.4497281583329449E-4</v>
      </c>
      <c r="T156" t="s">
        <v>621</v>
      </c>
      <c r="W156">
        <v>5</v>
      </c>
      <c r="X156">
        <v>4</v>
      </c>
      <c r="Y156">
        <v>1</v>
      </c>
      <c r="Z156">
        <v>0</v>
      </c>
    </row>
    <row r="157" spans="1:26" x14ac:dyDescent="0.25">
      <c r="A157" t="s">
        <v>156</v>
      </c>
      <c r="B157">
        <v>20262</v>
      </c>
      <c r="C157">
        <f>_xlfn.XLOOKUP(Table1[[#This Row],[FSA]],$T$2:$T$889,$W$2:$W$889)</f>
        <v>16924</v>
      </c>
      <c r="D157" s="4">
        <f>Table1[[#This Row],[New Dose 1]]/Table1[[#This Row],[Population]]</f>
        <v>0.83525811864574084</v>
      </c>
      <c r="E157" s="3">
        <v>0.84250409999999998</v>
      </c>
      <c r="F157" s="5">
        <f>Table1[[#This Row],[%]]-Table1[[#This Row],[Old Dose 1]]</f>
        <v>-7.2459813542591345E-3</v>
      </c>
      <c r="I157" s="4"/>
      <c r="K157" s="4"/>
      <c r="M157">
        <f>_xlfn.XLOOKUP(Table1[[#This Row],[FSA]],$T$2:$T$889,$Z$2:$Z$889)</f>
        <v>4588</v>
      </c>
      <c r="N157" s="4">
        <f>Table1[[#This Row],[Dose4]]/Table1[[#This Row],[Population]]</f>
        <v>0.22643371829039582</v>
      </c>
      <c r="O157" s="4">
        <v>0.2298617</v>
      </c>
      <c r="P157" s="5">
        <f>Table1[[#This Row],[4%]]-Table1[[#This Row],[Old Dose 4]]</f>
        <v>-3.4279817096041776E-3</v>
      </c>
      <c r="T157" t="s">
        <v>622</v>
      </c>
      <c r="W157">
        <v>1</v>
      </c>
      <c r="X157">
        <v>1</v>
      </c>
      <c r="Y157">
        <v>1</v>
      </c>
      <c r="Z157">
        <v>0</v>
      </c>
    </row>
    <row r="158" spans="1:26" x14ac:dyDescent="0.25">
      <c r="A158" s="2" t="s">
        <v>157</v>
      </c>
      <c r="B158">
        <v>39117</v>
      </c>
      <c r="C158">
        <f>_xlfn.XLOOKUP(Table1[[#This Row],[FSA]],$T$2:$T$889,$W$2:$W$889)</f>
        <v>34709</v>
      </c>
      <c r="D158" s="4">
        <f>Table1[[#This Row],[New Dose 1]]/Table1[[#This Row],[Population]]</f>
        <v>0.8873124217092313</v>
      </c>
      <c r="E158" s="3">
        <v>0.89382799999999996</v>
      </c>
      <c r="F158" s="5">
        <f>Table1[[#This Row],[%]]-Table1[[#This Row],[Old Dose 1]]</f>
        <v>-6.5155782907686532E-3</v>
      </c>
      <c r="I158" s="4"/>
      <c r="K158" s="4"/>
      <c r="M158">
        <f>_xlfn.XLOOKUP(Table1[[#This Row],[FSA]],$T$2:$T$889,$Z$2:$Z$889)</f>
        <v>5328</v>
      </c>
      <c r="N158" s="4">
        <f>Table1[[#This Row],[Dose4]]/Table1[[#This Row],[Population]]</f>
        <v>0.13620676432241735</v>
      </c>
      <c r="O158" s="4">
        <v>0.1365402</v>
      </c>
      <c r="P158" s="5">
        <f>Table1[[#This Row],[4%]]-Table1[[#This Row],[Old Dose 4]]</f>
        <v>-3.3343567758264969E-4</v>
      </c>
      <c r="T158" t="s">
        <v>623</v>
      </c>
      <c r="W158">
        <v>3</v>
      </c>
      <c r="X158">
        <v>3</v>
      </c>
      <c r="Y158">
        <v>3</v>
      </c>
      <c r="Z158">
        <v>0</v>
      </c>
    </row>
    <row r="159" spans="1:26" x14ac:dyDescent="0.25">
      <c r="A159" t="s">
        <v>158</v>
      </c>
      <c r="B159">
        <v>37758</v>
      </c>
      <c r="C159">
        <f>_xlfn.XLOOKUP(Table1[[#This Row],[FSA]],$T$2:$T$889,$W$2:$W$889)</f>
        <v>36277</v>
      </c>
      <c r="D159" s="4">
        <f>Table1[[#This Row],[New Dose 1]]/Table1[[#This Row],[Population]]</f>
        <v>0.96077652418030612</v>
      </c>
      <c r="E159" s="3">
        <v>0.96046200000000004</v>
      </c>
      <c r="F159" s="5">
        <f>Table1[[#This Row],[%]]-Table1[[#This Row],[Old Dose 1]]</f>
        <v>3.1452418030608609E-4</v>
      </c>
      <c r="I159" s="4"/>
      <c r="K159" s="4"/>
      <c r="M159">
        <f>_xlfn.XLOOKUP(Table1[[#This Row],[FSA]],$T$2:$T$889,$Z$2:$Z$889)</f>
        <v>1899</v>
      </c>
      <c r="N159" s="4">
        <f>Table1[[#This Row],[Dose4]]/Table1[[#This Row],[Population]]</f>
        <v>5.029397743524551E-2</v>
      </c>
      <c r="O159" s="4">
        <v>5.0177800000000002E-2</v>
      </c>
      <c r="P159" s="5">
        <f>Table1[[#This Row],[4%]]-Table1[[#This Row],[Old Dose 4]]</f>
        <v>1.1617743524550833E-4</v>
      </c>
      <c r="T159" t="s">
        <v>624</v>
      </c>
      <c r="W159">
        <v>1</v>
      </c>
      <c r="X159">
        <v>1</v>
      </c>
      <c r="Y159">
        <v>1</v>
      </c>
      <c r="Z159">
        <v>0</v>
      </c>
    </row>
    <row r="160" spans="1:26" x14ac:dyDescent="0.25">
      <c r="A160" s="2" t="s">
        <v>159</v>
      </c>
      <c r="B160">
        <v>63</v>
      </c>
      <c r="C160">
        <f>_xlfn.XLOOKUP(Table1[[#This Row],[FSA]],$T$2:$T$889,$W$2:$W$889)</f>
        <v>816</v>
      </c>
      <c r="D160" s="4">
        <v>1</v>
      </c>
      <c r="E160" s="3">
        <v>1</v>
      </c>
      <c r="F160" s="5">
        <f>Table1[[#This Row],[%]]-Table1[[#This Row],[Old Dose 1]]</f>
        <v>0</v>
      </c>
      <c r="I160" s="4"/>
      <c r="K160" s="4"/>
      <c r="M160">
        <f>_xlfn.XLOOKUP(Table1[[#This Row],[FSA]],$T$2:$T$889,$Z$2:$Z$889)</f>
        <v>22</v>
      </c>
      <c r="N160" s="4">
        <f>Table1[[#This Row],[Dose4]]/Table1[[#This Row],[Population]]</f>
        <v>0.34920634920634919</v>
      </c>
      <c r="O160" s="4">
        <v>0.37931029999999999</v>
      </c>
      <c r="P160" s="5">
        <f>Table1[[#This Row],[4%]]-Table1[[#This Row],[Old Dose 4]]</f>
        <v>-3.0103950793650802E-2</v>
      </c>
      <c r="T160" t="s">
        <v>84</v>
      </c>
      <c r="W160">
        <v>24319</v>
      </c>
      <c r="X160">
        <v>23416</v>
      </c>
      <c r="Y160">
        <v>15452</v>
      </c>
      <c r="Z160">
        <v>5912</v>
      </c>
    </row>
    <row r="161" spans="1:26" x14ac:dyDescent="0.25">
      <c r="A161" t="s">
        <v>160</v>
      </c>
      <c r="B161">
        <v>20754</v>
      </c>
      <c r="C161">
        <f>_xlfn.XLOOKUP(Table1[[#This Row],[FSA]],$T$2:$T$889,$W$2:$W$889)</f>
        <v>17240</v>
      </c>
      <c r="D161" s="4">
        <f>Table1[[#This Row],[New Dose 1]]/Table1[[#This Row],[Population]]</f>
        <v>0.8306832417847162</v>
      </c>
      <c r="E161" s="3">
        <v>0.85538020000000003</v>
      </c>
      <c r="F161" s="5">
        <f>Table1[[#This Row],[%]]-Table1[[#This Row],[Old Dose 1]]</f>
        <v>-2.4696958215283837E-2</v>
      </c>
      <c r="I161" s="4"/>
      <c r="K161" s="4"/>
      <c r="M161">
        <f>_xlfn.XLOOKUP(Table1[[#This Row],[FSA]],$T$2:$T$889,$Z$2:$Z$889)</f>
        <v>3380</v>
      </c>
      <c r="N161" s="4">
        <f>Table1[[#This Row],[Dose4]]/Table1[[#This Row],[Population]]</f>
        <v>0.16286017153319843</v>
      </c>
      <c r="O161" s="4">
        <v>0.167799</v>
      </c>
      <c r="P161" s="5">
        <f>Table1[[#This Row],[4%]]-Table1[[#This Row],[Old Dose 4]]</f>
        <v>-4.9388284668015758E-3</v>
      </c>
      <c r="T161" t="s">
        <v>625</v>
      </c>
      <c r="W161">
        <v>1</v>
      </c>
      <c r="X161">
        <v>1</v>
      </c>
      <c r="Y161">
        <v>1</v>
      </c>
      <c r="Z161">
        <v>0</v>
      </c>
    </row>
    <row r="162" spans="1:26" x14ac:dyDescent="0.25">
      <c r="A162" s="2" t="s">
        <v>161</v>
      </c>
      <c r="B162">
        <v>19734</v>
      </c>
      <c r="C162">
        <f>_xlfn.XLOOKUP(Table1[[#This Row],[FSA]],$T$2:$T$889,$W$2:$W$889)</f>
        <v>15325</v>
      </c>
      <c r="D162" s="4">
        <f>Table1[[#This Row],[New Dose 1]]/Table1[[#This Row],[Population]]</f>
        <v>0.77657849396979828</v>
      </c>
      <c r="E162" s="3">
        <v>0.77852209999999999</v>
      </c>
      <c r="F162" s="5">
        <f>Table1[[#This Row],[%]]-Table1[[#This Row],[Old Dose 1]]</f>
        <v>-1.9436060302017166E-3</v>
      </c>
      <c r="I162" s="4"/>
      <c r="K162" s="4"/>
      <c r="M162">
        <f>_xlfn.XLOOKUP(Table1[[#This Row],[FSA]],$T$2:$T$889,$Z$2:$Z$889)</f>
        <v>1840</v>
      </c>
      <c r="N162" s="4">
        <f>Table1[[#This Row],[Dose4]]/Table1[[#This Row],[Population]]</f>
        <v>9.3240093240093247E-2</v>
      </c>
      <c r="O162" s="4">
        <v>9.3275399999999994E-2</v>
      </c>
      <c r="P162" s="5">
        <f>Table1[[#This Row],[4%]]-Table1[[#This Row],[Old Dose 4]]</f>
        <v>-3.5306759906747476E-5</v>
      </c>
      <c r="T162" t="s">
        <v>626</v>
      </c>
      <c r="W162">
        <v>2</v>
      </c>
      <c r="X162">
        <v>2</v>
      </c>
      <c r="Y162">
        <v>1</v>
      </c>
      <c r="Z162">
        <v>0</v>
      </c>
    </row>
    <row r="163" spans="1:26" x14ac:dyDescent="0.25">
      <c r="A163" t="s">
        <v>162</v>
      </c>
      <c r="B163">
        <v>24128</v>
      </c>
      <c r="C163">
        <f>_xlfn.XLOOKUP(Table1[[#This Row],[FSA]],$T$2:$T$889,$W$2:$W$889)</f>
        <v>19519</v>
      </c>
      <c r="D163" s="4">
        <f>Table1[[#This Row],[New Dose 1]]/Table1[[#This Row],[Population]]</f>
        <v>0.8089771220159151</v>
      </c>
      <c r="E163" s="3">
        <v>0.81972270000000003</v>
      </c>
      <c r="F163" s="5">
        <f>Table1[[#This Row],[%]]-Table1[[#This Row],[Old Dose 1]]</f>
        <v>-1.0745577984084931E-2</v>
      </c>
      <c r="I163" s="4"/>
      <c r="K163" s="4"/>
      <c r="M163">
        <f>_xlfn.XLOOKUP(Table1[[#This Row],[FSA]],$T$2:$T$889,$Z$2:$Z$889)</f>
        <v>3316</v>
      </c>
      <c r="N163" s="4">
        <f>Table1[[#This Row],[Dose4]]/Table1[[#This Row],[Population]]</f>
        <v>0.13743368700265252</v>
      </c>
      <c r="O163" s="4">
        <v>0.13931859999999999</v>
      </c>
      <c r="P163" s="5">
        <f>Table1[[#This Row],[4%]]-Table1[[#This Row],[Old Dose 4]]</f>
        <v>-1.884912997347471E-3</v>
      </c>
      <c r="T163" t="s">
        <v>85</v>
      </c>
      <c r="W163">
        <v>12570</v>
      </c>
      <c r="X163">
        <v>12118</v>
      </c>
      <c r="Y163">
        <v>7342</v>
      </c>
      <c r="Z163">
        <v>2126</v>
      </c>
    </row>
    <row r="164" spans="1:26" x14ac:dyDescent="0.25">
      <c r="A164" s="2" t="s">
        <v>163</v>
      </c>
      <c r="B164">
        <v>39865</v>
      </c>
      <c r="C164">
        <f>_xlfn.XLOOKUP(Table1[[#This Row],[FSA]],$T$2:$T$889,$W$2:$W$889)</f>
        <v>34380</v>
      </c>
      <c r="D164" s="4">
        <f>Table1[[#This Row],[New Dose 1]]/Table1[[#This Row],[Population]]</f>
        <v>0.86241063589614952</v>
      </c>
      <c r="E164" s="3">
        <v>0.86281739999999996</v>
      </c>
      <c r="F164" s="5">
        <f>Table1[[#This Row],[%]]-Table1[[#This Row],[Old Dose 1]]</f>
        <v>-4.0676410385043216E-4</v>
      </c>
      <c r="I164" s="4"/>
      <c r="K164" s="4"/>
      <c r="M164">
        <f>_xlfn.XLOOKUP(Table1[[#This Row],[FSA]],$T$2:$T$889,$Z$2:$Z$889)</f>
        <v>4014</v>
      </c>
      <c r="N164" s="4">
        <f>Table1[[#This Row],[Dose4]]/Table1[[#This Row],[Population]]</f>
        <v>0.10068982817007401</v>
      </c>
      <c r="O164" s="4">
        <v>0.1008718</v>
      </c>
      <c r="P164" s="5">
        <f>Table1[[#This Row],[4%]]-Table1[[#This Row],[Old Dose 4]]</f>
        <v>-1.8197182992599203E-4</v>
      </c>
      <c r="T164" t="s">
        <v>86</v>
      </c>
      <c r="W164">
        <v>13343</v>
      </c>
      <c r="X164">
        <v>12957</v>
      </c>
      <c r="Y164">
        <v>8055</v>
      </c>
      <c r="Z164">
        <v>2252</v>
      </c>
    </row>
    <row r="165" spans="1:26" x14ac:dyDescent="0.25">
      <c r="A165" t="s">
        <v>164</v>
      </c>
      <c r="B165">
        <v>49392</v>
      </c>
      <c r="C165">
        <f>_xlfn.XLOOKUP(Table1[[#This Row],[FSA]],$T$2:$T$889,$W$2:$W$889)</f>
        <v>38900</v>
      </c>
      <c r="D165" s="4">
        <f>Table1[[#This Row],[New Dose 1]]/Table1[[#This Row],[Population]]</f>
        <v>0.78757693553611918</v>
      </c>
      <c r="E165" s="3">
        <v>0.79199540000000002</v>
      </c>
      <c r="F165" s="5">
        <f>Table1[[#This Row],[%]]-Table1[[#This Row],[Old Dose 1]]</f>
        <v>-4.4184644638808335E-3</v>
      </c>
      <c r="I165" s="4"/>
      <c r="K165" s="4"/>
      <c r="M165">
        <f>_xlfn.XLOOKUP(Table1[[#This Row],[FSA]],$T$2:$T$889,$Z$2:$Z$889)</f>
        <v>4995</v>
      </c>
      <c r="N165" s="4">
        <f>Table1[[#This Row],[Dose4]]/Table1[[#This Row],[Population]]</f>
        <v>0.10112973760932945</v>
      </c>
      <c r="O165" s="4">
        <v>0.1015431</v>
      </c>
      <c r="P165" s="5">
        <f>Table1[[#This Row],[4%]]-Table1[[#This Row],[Old Dose 4]]</f>
        <v>-4.1336239067055192E-4</v>
      </c>
      <c r="T165" t="s">
        <v>87</v>
      </c>
      <c r="W165">
        <v>8481</v>
      </c>
      <c r="X165">
        <v>8238</v>
      </c>
      <c r="Y165">
        <v>5106</v>
      </c>
      <c r="Z165">
        <v>1496</v>
      </c>
    </row>
    <row r="166" spans="1:26" x14ac:dyDescent="0.25">
      <c r="A166" s="2" t="s">
        <v>165</v>
      </c>
      <c r="B166">
        <v>68775</v>
      </c>
      <c r="C166">
        <f>_xlfn.XLOOKUP(Table1[[#This Row],[FSA]],$T$2:$T$889,$W$2:$W$889)</f>
        <v>59431</v>
      </c>
      <c r="D166" s="4">
        <f>Table1[[#This Row],[New Dose 1]]/Table1[[#This Row],[Population]]</f>
        <v>0.86413667757179202</v>
      </c>
      <c r="E166" s="3">
        <v>0.87362379999999995</v>
      </c>
      <c r="F166" s="5">
        <f>Table1[[#This Row],[%]]-Table1[[#This Row],[Old Dose 1]]</f>
        <v>-9.4871224282079281E-3</v>
      </c>
      <c r="I166" s="4"/>
      <c r="K166" s="4"/>
      <c r="M166">
        <f>_xlfn.XLOOKUP(Table1[[#This Row],[FSA]],$T$2:$T$889,$Z$2:$Z$889)</f>
        <v>6753</v>
      </c>
      <c r="N166" s="4">
        <f>Table1[[#This Row],[Dose4]]/Table1[[#This Row],[Population]]</f>
        <v>9.8189749182115593E-2</v>
      </c>
      <c r="O166" s="4">
        <v>9.9215300000000006E-2</v>
      </c>
      <c r="P166" s="5">
        <f>Table1[[#This Row],[4%]]-Table1[[#This Row],[Old Dose 4]]</f>
        <v>-1.025550817884413E-3</v>
      </c>
      <c r="T166" t="s">
        <v>88</v>
      </c>
      <c r="W166">
        <v>17577</v>
      </c>
      <c r="X166">
        <v>16866</v>
      </c>
      <c r="Y166">
        <v>9907</v>
      </c>
      <c r="Z166">
        <v>2950</v>
      </c>
    </row>
    <row r="167" spans="1:26" x14ac:dyDescent="0.25">
      <c r="A167" t="s">
        <v>166</v>
      </c>
      <c r="B167">
        <v>30858</v>
      </c>
      <c r="C167">
        <f>_xlfn.XLOOKUP(Table1[[#This Row],[FSA]],$T$2:$T$889,$W$2:$W$889)</f>
        <v>25953</v>
      </c>
      <c r="D167" s="4">
        <f>Table1[[#This Row],[New Dose 1]]/Table1[[#This Row],[Population]]</f>
        <v>0.84104608205327624</v>
      </c>
      <c r="E167" s="3">
        <v>0.84248860000000003</v>
      </c>
      <c r="F167" s="5">
        <f>Table1[[#This Row],[%]]-Table1[[#This Row],[Old Dose 1]]</f>
        <v>-1.442517946723787E-3</v>
      </c>
      <c r="I167" s="4"/>
      <c r="K167" s="4"/>
      <c r="M167">
        <f>_xlfn.XLOOKUP(Table1[[#This Row],[FSA]],$T$2:$T$889,$Z$2:$Z$889)</f>
        <v>3849</v>
      </c>
      <c r="N167" s="4">
        <f>Table1[[#This Row],[Dose4]]/Table1[[#This Row],[Population]]</f>
        <v>0.12473264631538013</v>
      </c>
      <c r="O167" s="4">
        <v>0.1247877</v>
      </c>
      <c r="P167" s="5">
        <f>Table1[[#This Row],[4%]]-Table1[[#This Row],[Old Dose 4]]</f>
        <v>-5.5053684619874033E-5</v>
      </c>
      <c r="T167" t="s">
        <v>89</v>
      </c>
      <c r="W167">
        <v>37323</v>
      </c>
      <c r="X167">
        <v>36150</v>
      </c>
      <c r="Y167">
        <v>20926</v>
      </c>
      <c r="Z167">
        <v>5841</v>
      </c>
    </row>
    <row r="168" spans="1:26" x14ac:dyDescent="0.25">
      <c r="A168" s="2" t="s">
        <v>167</v>
      </c>
      <c r="B168">
        <v>13309</v>
      </c>
      <c r="C168">
        <f>_xlfn.XLOOKUP(Table1[[#This Row],[FSA]],$T$2:$T$889,$W$2:$W$889)</f>
        <v>10821</v>
      </c>
      <c r="D168" s="4">
        <f>Table1[[#This Row],[New Dose 1]]/Table1[[#This Row],[Population]]</f>
        <v>0.81305883236907361</v>
      </c>
      <c r="E168" s="3">
        <v>0.81887359999999998</v>
      </c>
      <c r="F168" s="5">
        <f>Table1[[#This Row],[%]]-Table1[[#This Row],[Old Dose 1]]</f>
        <v>-5.8147676309263652E-3</v>
      </c>
      <c r="I168" s="4"/>
      <c r="K168" s="4"/>
      <c r="M168">
        <f>_xlfn.XLOOKUP(Table1[[#This Row],[FSA]],$T$2:$T$889,$Z$2:$Z$889)</f>
        <v>1996</v>
      </c>
      <c r="N168" s="4">
        <f>Table1[[#This Row],[Dose4]]/Table1[[#This Row],[Population]]</f>
        <v>0.14997370200616125</v>
      </c>
      <c r="O168" s="4">
        <v>0.1509132</v>
      </c>
      <c r="P168" s="5">
        <f>Table1[[#This Row],[4%]]-Table1[[#This Row],[Old Dose 4]]</f>
        <v>-9.3949799383874488E-4</v>
      </c>
      <c r="T168" t="s">
        <v>90</v>
      </c>
      <c r="W168">
        <v>1434</v>
      </c>
      <c r="X168">
        <v>1393</v>
      </c>
      <c r="Y168">
        <v>911</v>
      </c>
      <c r="Z168">
        <v>258</v>
      </c>
    </row>
    <row r="169" spans="1:26" x14ac:dyDescent="0.25">
      <c r="A169" t="s">
        <v>168</v>
      </c>
      <c r="B169">
        <v>21738</v>
      </c>
      <c r="C169">
        <f>_xlfn.XLOOKUP(Table1[[#This Row],[FSA]],$T$2:$T$889,$W$2:$W$889)</f>
        <v>17929</v>
      </c>
      <c r="D169" s="4">
        <f>Table1[[#This Row],[New Dose 1]]/Table1[[#This Row],[Population]]</f>
        <v>0.82477688839819674</v>
      </c>
      <c r="E169" s="3">
        <v>0.83022910000000005</v>
      </c>
      <c r="F169" s="5">
        <f>Table1[[#This Row],[%]]-Table1[[#This Row],[Old Dose 1]]</f>
        <v>-5.452211601803314E-3</v>
      </c>
      <c r="I169" s="4"/>
      <c r="K169" s="4"/>
      <c r="M169">
        <f>_xlfn.XLOOKUP(Table1[[#This Row],[FSA]],$T$2:$T$889,$Z$2:$Z$889)</f>
        <v>3601</v>
      </c>
      <c r="N169" s="4">
        <f>Table1[[#This Row],[Dose4]]/Table1[[#This Row],[Population]]</f>
        <v>0.16565461403993006</v>
      </c>
      <c r="O169" s="4">
        <v>0.16581299999999999</v>
      </c>
      <c r="P169" s="5">
        <f>Table1[[#This Row],[4%]]-Table1[[#This Row],[Old Dose 4]]</f>
        <v>-1.5838596006992334E-4</v>
      </c>
      <c r="T169" t="s">
        <v>92</v>
      </c>
      <c r="W169">
        <v>32104</v>
      </c>
      <c r="X169">
        <v>31070</v>
      </c>
      <c r="Y169">
        <v>19789</v>
      </c>
      <c r="Z169">
        <v>6868</v>
      </c>
    </row>
    <row r="170" spans="1:26" x14ac:dyDescent="0.25">
      <c r="A170" s="2" t="s">
        <v>169</v>
      </c>
      <c r="B170">
        <v>18676</v>
      </c>
      <c r="C170">
        <f>_xlfn.XLOOKUP(Table1[[#This Row],[FSA]],$T$2:$T$889,$W$2:$W$889)</f>
        <v>15543</v>
      </c>
      <c r="D170" s="4">
        <f>Table1[[#This Row],[New Dose 1]]/Table1[[#This Row],[Population]]</f>
        <v>0.83224459198971945</v>
      </c>
      <c r="E170" s="3">
        <v>0.83471070000000003</v>
      </c>
      <c r="F170" s="5">
        <f>Table1[[#This Row],[%]]-Table1[[#This Row],[Old Dose 1]]</f>
        <v>-2.4661080102805766E-3</v>
      </c>
      <c r="I170" s="4"/>
      <c r="K170" s="4"/>
      <c r="M170">
        <f>_xlfn.XLOOKUP(Table1[[#This Row],[FSA]],$T$2:$T$889,$Z$2:$Z$889)</f>
        <v>3367</v>
      </c>
      <c r="N170" s="4">
        <f>Table1[[#This Row],[Dose4]]/Table1[[#This Row],[Population]]</f>
        <v>0.1802848575712144</v>
      </c>
      <c r="O170" s="4">
        <v>0.18030570000000001</v>
      </c>
      <c r="P170" s="5">
        <f>Table1[[#This Row],[4%]]-Table1[[#This Row],[Old Dose 4]]</f>
        <v>-2.0842428785611267E-5</v>
      </c>
      <c r="T170" t="s">
        <v>93</v>
      </c>
      <c r="W170">
        <v>36969</v>
      </c>
      <c r="X170">
        <v>35817</v>
      </c>
      <c r="Y170">
        <v>22370</v>
      </c>
      <c r="Z170">
        <v>7198</v>
      </c>
    </row>
    <row r="171" spans="1:26" x14ac:dyDescent="0.25">
      <c r="A171" t="s">
        <v>170</v>
      </c>
      <c r="B171">
        <v>29574</v>
      </c>
      <c r="C171">
        <f>_xlfn.XLOOKUP(Table1[[#This Row],[FSA]],$T$2:$T$889,$W$2:$W$889)</f>
        <v>24488</v>
      </c>
      <c r="D171" s="4">
        <f>Table1[[#This Row],[New Dose 1]]/Table1[[#This Row],[Population]]</f>
        <v>0.82802461621694734</v>
      </c>
      <c r="E171" s="3">
        <v>0.83311639999999998</v>
      </c>
      <c r="F171" s="5">
        <f>Table1[[#This Row],[%]]-Table1[[#This Row],[Old Dose 1]]</f>
        <v>-5.0917837830526391E-3</v>
      </c>
      <c r="I171" s="4"/>
      <c r="K171" s="4"/>
      <c r="M171">
        <f>_xlfn.XLOOKUP(Table1[[#This Row],[FSA]],$T$2:$T$889,$Z$2:$Z$889)</f>
        <v>4993</v>
      </c>
      <c r="N171" s="4">
        <f>Table1[[#This Row],[Dose4]]/Table1[[#This Row],[Population]]</f>
        <v>0.16883072969500237</v>
      </c>
      <c r="O171" s="4">
        <v>0.1697603</v>
      </c>
      <c r="P171" s="5">
        <f>Table1[[#This Row],[4%]]-Table1[[#This Row],[Old Dose 4]]</f>
        <v>-9.2957030499762894E-4</v>
      </c>
      <c r="T171" t="s">
        <v>94</v>
      </c>
      <c r="W171">
        <v>29603</v>
      </c>
      <c r="X171">
        <v>28378</v>
      </c>
      <c r="Y171">
        <v>16115</v>
      </c>
      <c r="Z171">
        <v>4411</v>
      </c>
    </row>
    <row r="172" spans="1:26" x14ac:dyDescent="0.25">
      <c r="A172" s="2" t="s">
        <v>171</v>
      </c>
      <c r="B172">
        <v>14131</v>
      </c>
      <c r="C172">
        <f>_xlfn.XLOOKUP(Table1[[#This Row],[FSA]],$T$2:$T$889,$W$2:$W$889)</f>
        <v>11781</v>
      </c>
      <c r="D172" s="4">
        <f>Table1[[#This Row],[New Dose 1]]/Table1[[#This Row],[Population]]</f>
        <v>0.83369895973391839</v>
      </c>
      <c r="E172" s="3">
        <v>0.84612039999999999</v>
      </c>
      <c r="F172" s="5">
        <f>Table1[[#This Row],[%]]-Table1[[#This Row],[Old Dose 1]]</f>
        <v>-1.2421440266081607E-2</v>
      </c>
      <c r="I172" s="4"/>
      <c r="K172" s="4"/>
      <c r="M172">
        <f>_xlfn.XLOOKUP(Table1[[#This Row],[FSA]],$T$2:$T$889,$Z$2:$Z$889)</f>
        <v>2148</v>
      </c>
      <c r="N172" s="4">
        <f>Table1[[#This Row],[Dose4]]/Table1[[#This Row],[Population]]</f>
        <v>0.15200622744320996</v>
      </c>
      <c r="O172" s="4">
        <v>0.1535174</v>
      </c>
      <c r="P172" s="5">
        <f>Table1[[#This Row],[4%]]-Table1[[#This Row],[Old Dose 4]]</f>
        <v>-1.5111725567900358E-3</v>
      </c>
      <c r="T172" t="s">
        <v>95</v>
      </c>
      <c r="W172">
        <v>2840</v>
      </c>
      <c r="X172">
        <v>2748</v>
      </c>
      <c r="Y172">
        <v>1513</v>
      </c>
      <c r="Z172">
        <v>404</v>
      </c>
    </row>
    <row r="173" spans="1:26" x14ac:dyDescent="0.25">
      <c r="A173" t="s">
        <v>172</v>
      </c>
      <c r="B173">
        <v>46310</v>
      </c>
      <c r="C173">
        <f>_xlfn.XLOOKUP(Table1[[#This Row],[FSA]],$T$2:$T$889,$W$2:$W$889)</f>
        <v>40976</v>
      </c>
      <c r="D173" s="4">
        <f>Table1[[#This Row],[New Dose 1]]/Table1[[#This Row],[Population]]</f>
        <v>0.88481969337076227</v>
      </c>
      <c r="E173" s="3">
        <v>0.8901384</v>
      </c>
      <c r="F173" s="5">
        <f>Table1[[#This Row],[%]]-Table1[[#This Row],[Old Dose 1]]</f>
        <v>-5.3187066292377239E-3</v>
      </c>
      <c r="I173" s="4"/>
      <c r="K173" s="4"/>
      <c r="M173">
        <f>_xlfn.XLOOKUP(Table1[[#This Row],[FSA]],$T$2:$T$889,$Z$2:$Z$889)</f>
        <v>7868</v>
      </c>
      <c r="N173" s="4">
        <f>Table1[[#This Row],[Dose4]]/Table1[[#This Row],[Population]]</f>
        <v>0.16989851004102785</v>
      </c>
      <c r="O173" s="4">
        <v>0.17067740000000001</v>
      </c>
      <c r="P173" s="5">
        <f>Table1[[#This Row],[4%]]-Table1[[#This Row],[Old Dose 4]]</f>
        <v>-7.7888995897215652E-4</v>
      </c>
      <c r="T173" t="s">
        <v>96</v>
      </c>
      <c r="W173">
        <v>7207</v>
      </c>
      <c r="X173">
        <v>6980</v>
      </c>
      <c r="Y173">
        <v>4411</v>
      </c>
      <c r="Z173">
        <v>1369</v>
      </c>
    </row>
    <row r="174" spans="1:26" x14ac:dyDescent="0.25">
      <c r="A174" s="2" t="s">
        <v>173</v>
      </c>
      <c r="B174">
        <v>115279</v>
      </c>
      <c r="C174">
        <f>_xlfn.XLOOKUP(Table1[[#This Row],[FSA]],$T$2:$T$889,$W$2:$W$889)</f>
        <v>98303</v>
      </c>
      <c r="D174" s="4">
        <f>Table1[[#This Row],[New Dose 1]]/Table1[[#This Row],[Population]]</f>
        <v>0.8527398745651853</v>
      </c>
      <c r="E174" s="3">
        <v>0.85516910000000002</v>
      </c>
      <c r="F174" s="5">
        <f>Table1[[#This Row],[%]]-Table1[[#This Row],[Old Dose 1]]</f>
        <v>-2.4292254348147191E-3</v>
      </c>
      <c r="I174" s="4"/>
      <c r="K174" s="4"/>
      <c r="M174">
        <f>_xlfn.XLOOKUP(Table1[[#This Row],[FSA]],$T$2:$T$889,$Z$2:$Z$889)</f>
        <v>12551</v>
      </c>
      <c r="N174" s="4">
        <f>Table1[[#This Row],[Dose4]]/Table1[[#This Row],[Population]]</f>
        <v>0.10887499024106732</v>
      </c>
      <c r="O174" s="4">
        <v>0.1090536</v>
      </c>
      <c r="P174" s="5">
        <f>Table1[[#This Row],[4%]]-Table1[[#This Row],[Old Dose 4]]</f>
        <v>-1.7860975893267683E-4</v>
      </c>
      <c r="T174" t="s">
        <v>97</v>
      </c>
      <c r="W174">
        <v>74223</v>
      </c>
      <c r="X174">
        <v>71723</v>
      </c>
      <c r="Y174">
        <v>42770</v>
      </c>
      <c r="Z174">
        <v>12789</v>
      </c>
    </row>
    <row r="175" spans="1:26" x14ac:dyDescent="0.25">
      <c r="A175" t="s">
        <v>174</v>
      </c>
      <c r="B175">
        <v>89241</v>
      </c>
      <c r="C175">
        <f>_xlfn.XLOOKUP(Table1[[#This Row],[FSA]],$T$2:$T$889,$W$2:$W$889)</f>
        <v>76189</v>
      </c>
      <c r="D175" s="4">
        <f>Table1[[#This Row],[New Dose 1]]/Table1[[#This Row],[Population]]</f>
        <v>0.85374435517307068</v>
      </c>
      <c r="E175" s="3">
        <v>0.85503850000000003</v>
      </c>
      <c r="F175" s="5">
        <f>Table1[[#This Row],[%]]-Table1[[#This Row],[Old Dose 1]]</f>
        <v>-1.2941448269293554E-3</v>
      </c>
      <c r="I175" s="4"/>
      <c r="K175" s="4"/>
      <c r="M175">
        <f>_xlfn.XLOOKUP(Table1[[#This Row],[FSA]],$T$2:$T$889,$Z$2:$Z$889)</f>
        <v>10592</v>
      </c>
      <c r="N175" s="4">
        <f>Table1[[#This Row],[Dose4]]/Table1[[#This Row],[Population]]</f>
        <v>0.1186898398718078</v>
      </c>
      <c r="O175" s="4">
        <v>0.11865820000000001</v>
      </c>
      <c r="P175" s="5">
        <f>Table1[[#This Row],[4%]]-Table1[[#This Row],[Old Dose 4]]</f>
        <v>3.1639871807792597E-5</v>
      </c>
      <c r="T175" t="s">
        <v>98</v>
      </c>
      <c r="W175">
        <v>51524</v>
      </c>
      <c r="X175">
        <v>50217</v>
      </c>
      <c r="Y175">
        <v>34300</v>
      </c>
      <c r="Z175">
        <v>13483</v>
      </c>
    </row>
    <row r="176" spans="1:26" x14ac:dyDescent="0.25">
      <c r="A176" s="2" t="s">
        <v>175</v>
      </c>
      <c r="B176">
        <v>39824</v>
      </c>
      <c r="C176">
        <f>_xlfn.XLOOKUP(Table1[[#This Row],[FSA]],$T$2:$T$889,$W$2:$W$889)</f>
        <v>34513</v>
      </c>
      <c r="D176" s="4">
        <f>Table1[[#This Row],[New Dose 1]]/Table1[[#This Row],[Population]]</f>
        <v>0.86663820811570913</v>
      </c>
      <c r="E176" s="3">
        <v>0.86699839999999995</v>
      </c>
      <c r="F176" s="5">
        <f>Table1[[#This Row],[%]]-Table1[[#This Row],[Old Dose 1]]</f>
        <v>-3.6019188429081694E-4</v>
      </c>
      <c r="I176" s="4"/>
      <c r="K176" s="4"/>
      <c r="M176">
        <f>_xlfn.XLOOKUP(Table1[[#This Row],[FSA]],$T$2:$T$889,$Z$2:$Z$889)</f>
        <v>4698</v>
      </c>
      <c r="N176" s="4">
        <f>Table1[[#This Row],[Dose4]]/Table1[[#This Row],[Population]]</f>
        <v>0.11796906388107674</v>
      </c>
      <c r="O176" s="4">
        <v>0.1179457</v>
      </c>
      <c r="P176" s="5">
        <f>Table1[[#This Row],[4%]]-Table1[[#This Row],[Old Dose 4]]</f>
        <v>2.3363881076737814E-5</v>
      </c>
      <c r="T176" t="s">
        <v>627</v>
      </c>
      <c r="W176">
        <v>8</v>
      </c>
      <c r="X176">
        <v>8</v>
      </c>
      <c r="Y176">
        <v>7</v>
      </c>
      <c r="Z176">
        <v>3</v>
      </c>
    </row>
    <row r="177" spans="1:26" x14ac:dyDescent="0.25">
      <c r="A177" t="s">
        <v>176</v>
      </c>
      <c r="B177">
        <v>98</v>
      </c>
      <c r="C177">
        <f>_xlfn.XLOOKUP(Table1[[#This Row],[FSA]],$T$2:$T$889,$W$2:$W$889)</f>
        <v>315</v>
      </c>
      <c r="D177" s="4">
        <v>1</v>
      </c>
      <c r="E177" s="3">
        <v>1</v>
      </c>
      <c r="F177" s="5">
        <f>Table1[[#This Row],[%]]-Table1[[#This Row],[Old Dose 1]]</f>
        <v>0</v>
      </c>
      <c r="I177" s="4"/>
      <c r="K177" s="4"/>
      <c r="M177">
        <f>_xlfn.XLOOKUP(Table1[[#This Row],[FSA]],$T$2:$T$889,$Z$2:$Z$889)</f>
        <v>6</v>
      </c>
      <c r="N177" s="4">
        <f>Table1[[#This Row],[Dose4]]/Table1[[#This Row],[Population]]</f>
        <v>6.1224489795918366E-2</v>
      </c>
      <c r="O177" s="4">
        <v>7.1428599999999995E-2</v>
      </c>
      <c r="P177" s="5">
        <f>Table1[[#This Row],[4%]]-Table1[[#This Row],[Old Dose 4]]</f>
        <v>-1.0204110204081629E-2</v>
      </c>
      <c r="T177" t="s">
        <v>628</v>
      </c>
      <c r="W177">
        <v>9</v>
      </c>
      <c r="X177">
        <v>7</v>
      </c>
      <c r="Y177">
        <v>5</v>
      </c>
      <c r="Z177">
        <v>2</v>
      </c>
    </row>
    <row r="178" spans="1:26" x14ac:dyDescent="0.25">
      <c r="A178" s="2" t="s">
        <v>177</v>
      </c>
      <c r="B178">
        <v>128</v>
      </c>
      <c r="C178">
        <f>_xlfn.XLOOKUP(Table1[[#This Row],[FSA]],$T$2:$T$889,$W$2:$W$889)</f>
        <v>162</v>
      </c>
      <c r="D178" s="4">
        <v>1</v>
      </c>
      <c r="E178" s="3">
        <v>1</v>
      </c>
      <c r="F178" s="5">
        <f>Table1[[#This Row],[%]]-Table1[[#This Row],[Old Dose 1]]</f>
        <v>0</v>
      </c>
      <c r="I178" s="4"/>
      <c r="K178" s="4"/>
      <c r="M178">
        <f>_xlfn.XLOOKUP(Table1[[#This Row],[FSA]],$T$2:$T$889,$Z$2:$Z$889)</f>
        <v>9</v>
      </c>
      <c r="N178" s="4">
        <f>Table1[[#This Row],[Dose4]]/Table1[[#This Row],[Population]]</f>
        <v>7.03125E-2</v>
      </c>
      <c r="O178" s="4">
        <v>7.4999999999999997E-2</v>
      </c>
      <c r="P178" s="5">
        <f>Table1[[#This Row],[4%]]-Table1[[#This Row],[Old Dose 4]]</f>
        <v>-4.6874999999999972E-3</v>
      </c>
      <c r="T178" t="s">
        <v>629</v>
      </c>
      <c r="W178">
        <v>4</v>
      </c>
      <c r="X178">
        <v>4</v>
      </c>
      <c r="Y178">
        <v>2</v>
      </c>
      <c r="Z178">
        <v>0</v>
      </c>
    </row>
    <row r="179" spans="1:26" x14ac:dyDescent="0.25">
      <c r="A179" t="s">
        <v>178</v>
      </c>
      <c r="B179">
        <v>53357</v>
      </c>
      <c r="C179">
        <f>_xlfn.XLOOKUP(Table1[[#This Row],[FSA]],$T$2:$T$889,$W$2:$W$889)</f>
        <v>46766</v>
      </c>
      <c r="D179" s="4">
        <f>Table1[[#This Row],[New Dose 1]]/Table1[[#This Row],[Population]]</f>
        <v>0.87647356485559536</v>
      </c>
      <c r="E179" s="3">
        <v>0.87784269999999998</v>
      </c>
      <c r="F179" s="5">
        <f>Table1[[#This Row],[%]]-Table1[[#This Row],[Old Dose 1]]</f>
        <v>-1.3691351444046207E-3</v>
      </c>
      <c r="I179" s="4"/>
      <c r="K179" s="4"/>
      <c r="M179">
        <f>_xlfn.XLOOKUP(Table1[[#This Row],[FSA]],$T$2:$T$889,$Z$2:$Z$889)</f>
        <v>5238</v>
      </c>
      <c r="N179" s="4">
        <f>Table1[[#This Row],[Dose4]]/Table1[[#This Row],[Population]]</f>
        <v>9.8168937533969297E-2</v>
      </c>
      <c r="O179" s="4">
        <v>9.8283999999999996E-2</v>
      </c>
      <c r="P179" s="5">
        <f>Table1[[#This Row],[4%]]-Table1[[#This Row],[Old Dose 4]]</f>
        <v>-1.1506246603069925E-4</v>
      </c>
      <c r="T179" t="s">
        <v>630</v>
      </c>
      <c r="W179">
        <v>8</v>
      </c>
      <c r="X179">
        <v>8</v>
      </c>
      <c r="Y179">
        <v>7</v>
      </c>
      <c r="Z179">
        <v>3</v>
      </c>
    </row>
    <row r="180" spans="1:26" x14ac:dyDescent="0.25">
      <c r="A180" s="2" t="s">
        <v>179</v>
      </c>
      <c r="B180">
        <v>26607</v>
      </c>
      <c r="C180">
        <f>_xlfn.XLOOKUP(Table1[[#This Row],[FSA]],$T$2:$T$889,$W$2:$W$889)</f>
        <v>24551</v>
      </c>
      <c r="D180" s="4">
        <f>Table1[[#This Row],[New Dose 1]]/Table1[[#This Row],[Population]]</f>
        <v>0.92272710189047991</v>
      </c>
      <c r="E180" s="3">
        <v>0.92089670000000001</v>
      </c>
      <c r="F180" s="5">
        <f>Table1[[#This Row],[%]]-Table1[[#This Row],[Old Dose 1]]</f>
        <v>1.8304018904798935E-3</v>
      </c>
      <c r="I180" s="4"/>
      <c r="K180" s="4"/>
      <c r="M180">
        <f>_xlfn.XLOOKUP(Table1[[#This Row],[FSA]],$T$2:$T$889,$Z$2:$Z$889)</f>
        <v>1927</v>
      </c>
      <c r="N180" s="4">
        <f>Table1[[#This Row],[Dose4]]/Table1[[#This Row],[Population]]</f>
        <v>7.2424549930469428E-2</v>
      </c>
      <c r="O180" s="4">
        <v>7.2574299999999994E-2</v>
      </c>
      <c r="P180" s="5">
        <f>Table1[[#This Row],[4%]]-Table1[[#This Row],[Old Dose 4]]</f>
        <v>-1.4975006953056591E-4</v>
      </c>
      <c r="T180" t="s">
        <v>631</v>
      </c>
      <c r="W180">
        <v>4</v>
      </c>
      <c r="X180">
        <v>4</v>
      </c>
      <c r="Y180">
        <v>2</v>
      </c>
      <c r="Z180">
        <v>1</v>
      </c>
    </row>
    <row r="181" spans="1:26" x14ac:dyDescent="0.25">
      <c r="A181" t="s">
        <v>180</v>
      </c>
      <c r="B181">
        <v>93777</v>
      </c>
      <c r="C181">
        <f>_xlfn.XLOOKUP(Table1[[#This Row],[FSA]],$T$2:$T$889,$W$2:$W$889)</f>
        <v>81399</v>
      </c>
      <c r="D181" s="4">
        <f>Table1[[#This Row],[New Dose 1]]/Table1[[#This Row],[Population]]</f>
        <v>0.86800601426789081</v>
      </c>
      <c r="E181" s="3">
        <v>0.86990339999999999</v>
      </c>
      <c r="F181" s="5">
        <f>Table1[[#This Row],[%]]-Table1[[#This Row],[Old Dose 1]]</f>
        <v>-1.8973857321091803E-3</v>
      </c>
      <c r="I181" s="4"/>
      <c r="K181" s="4"/>
      <c r="M181">
        <f>_xlfn.XLOOKUP(Table1[[#This Row],[FSA]],$T$2:$T$889,$Z$2:$Z$889)</f>
        <v>6993</v>
      </c>
      <c r="N181" s="4">
        <f>Table1[[#This Row],[Dose4]]/Table1[[#This Row],[Population]]</f>
        <v>7.457052368917752E-2</v>
      </c>
      <c r="O181" s="4">
        <v>7.4422299999999997E-2</v>
      </c>
      <c r="P181" s="5">
        <f>Table1[[#This Row],[4%]]-Table1[[#This Row],[Old Dose 4]]</f>
        <v>1.4822368917752349E-4</v>
      </c>
      <c r="T181" t="s">
        <v>632</v>
      </c>
      <c r="W181">
        <v>6</v>
      </c>
      <c r="X181">
        <v>5</v>
      </c>
      <c r="Y181">
        <v>3</v>
      </c>
      <c r="Z181">
        <v>2</v>
      </c>
    </row>
    <row r="182" spans="1:26" x14ac:dyDescent="0.25">
      <c r="A182" s="2" t="s">
        <v>181</v>
      </c>
      <c r="B182">
        <v>35796</v>
      </c>
      <c r="C182">
        <f>_xlfn.XLOOKUP(Table1[[#This Row],[FSA]],$T$2:$T$889,$W$2:$W$889)</f>
        <v>31468</v>
      </c>
      <c r="D182" s="4">
        <f>Table1[[#This Row],[New Dose 1]]/Table1[[#This Row],[Population]]</f>
        <v>0.87909263604872057</v>
      </c>
      <c r="E182" s="3">
        <v>0.87666699999999997</v>
      </c>
      <c r="F182" s="5">
        <f>Table1[[#This Row],[%]]-Table1[[#This Row],[Old Dose 1]]</f>
        <v>2.4256360487205919E-3</v>
      </c>
      <c r="I182" s="4"/>
      <c r="K182" s="4"/>
      <c r="M182">
        <f>_xlfn.XLOOKUP(Table1[[#This Row],[FSA]],$T$2:$T$889,$Z$2:$Z$889)</f>
        <v>3783</v>
      </c>
      <c r="N182" s="4">
        <f>Table1[[#This Row],[Dose4]]/Table1[[#This Row],[Population]]</f>
        <v>0.10568219912839423</v>
      </c>
      <c r="O182" s="4">
        <v>0.104944</v>
      </c>
      <c r="P182" s="5">
        <f>Table1[[#This Row],[4%]]-Table1[[#This Row],[Old Dose 4]]</f>
        <v>7.3819912839423463E-4</v>
      </c>
      <c r="T182" t="s">
        <v>99</v>
      </c>
      <c r="W182">
        <v>13850</v>
      </c>
      <c r="X182">
        <v>13382</v>
      </c>
      <c r="Y182">
        <v>9226</v>
      </c>
      <c r="Z182">
        <v>3688</v>
      </c>
    </row>
    <row r="183" spans="1:26" x14ac:dyDescent="0.25">
      <c r="A183" t="s">
        <v>182</v>
      </c>
      <c r="B183">
        <v>53933</v>
      </c>
      <c r="C183">
        <f>_xlfn.XLOOKUP(Table1[[#This Row],[FSA]],$T$2:$T$889,$W$2:$W$889)</f>
        <v>48738</v>
      </c>
      <c r="D183" s="4">
        <f>Table1[[#This Row],[New Dose 1]]/Table1[[#This Row],[Population]]</f>
        <v>0.90367678415812214</v>
      </c>
      <c r="E183" s="3">
        <v>0.90380459999999996</v>
      </c>
      <c r="F183" s="5">
        <f>Table1[[#This Row],[%]]-Table1[[#This Row],[Old Dose 1]]</f>
        <v>-1.278158418778208E-4</v>
      </c>
      <c r="I183" s="4"/>
      <c r="K183" s="4"/>
      <c r="M183">
        <f>_xlfn.XLOOKUP(Table1[[#This Row],[FSA]],$T$2:$T$889,$Z$2:$Z$889)</f>
        <v>8119</v>
      </c>
      <c r="N183" s="4">
        <f>Table1[[#This Row],[Dose4]]/Table1[[#This Row],[Population]]</f>
        <v>0.15053863126471734</v>
      </c>
      <c r="O183" s="4">
        <v>0.1500783</v>
      </c>
      <c r="P183" s="5">
        <f>Table1[[#This Row],[4%]]-Table1[[#This Row],[Old Dose 4]]</f>
        <v>4.6033126471733965E-4</v>
      </c>
      <c r="T183" t="s">
        <v>100</v>
      </c>
      <c r="W183">
        <v>11787</v>
      </c>
      <c r="X183">
        <v>11468</v>
      </c>
      <c r="Y183">
        <v>7461</v>
      </c>
      <c r="Z183">
        <v>2966</v>
      </c>
    </row>
    <row r="184" spans="1:26" x14ac:dyDescent="0.25">
      <c r="A184" s="2" t="s">
        <v>183</v>
      </c>
      <c r="B184">
        <v>39883</v>
      </c>
      <c r="C184">
        <f>_xlfn.XLOOKUP(Table1[[#This Row],[FSA]],$T$2:$T$889,$W$2:$W$889)</f>
        <v>35844</v>
      </c>
      <c r="D184" s="4">
        <f>Table1[[#This Row],[New Dose 1]]/Table1[[#This Row],[Population]]</f>
        <v>0.89872878168643278</v>
      </c>
      <c r="E184" s="3">
        <v>0.89820860000000002</v>
      </c>
      <c r="F184" s="5">
        <f>Table1[[#This Row],[%]]-Table1[[#This Row],[Old Dose 1]]</f>
        <v>5.2018168643275242E-4</v>
      </c>
      <c r="I184" s="4"/>
      <c r="K184" s="4"/>
      <c r="M184">
        <f>_xlfn.XLOOKUP(Table1[[#This Row],[FSA]],$T$2:$T$889,$Z$2:$Z$889)</f>
        <v>5094</v>
      </c>
      <c r="N184" s="4">
        <f>Table1[[#This Row],[Dose4]]/Table1[[#This Row],[Population]]</f>
        <v>0.12772359150515258</v>
      </c>
      <c r="O184" s="4">
        <v>0.12741569999999999</v>
      </c>
      <c r="P184" s="5">
        <f>Table1[[#This Row],[4%]]-Table1[[#This Row],[Old Dose 4]]</f>
        <v>3.0789150515259101E-4</v>
      </c>
      <c r="T184" t="s">
        <v>101</v>
      </c>
      <c r="W184">
        <v>42952</v>
      </c>
      <c r="X184">
        <v>41621</v>
      </c>
      <c r="Y184">
        <v>23365</v>
      </c>
      <c r="Z184">
        <v>5906</v>
      </c>
    </row>
    <row r="185" spans="1:26" x14ac:dyDescent="0.25">
      <c r="A185" t="s">
        <v>184</v>
      </c>
      <c r="B185">
        <v>7307</v>
      </c>
      <c r="C185">
        <f>_xlfn.XLOOKUP(Table1[[#This Row],[FSA]],$T$2:$T$889,$W$2:$W$889)</f>
        <v>6590</v>
      </c>
      <c r="D185" s="4">
        <f>Table1[[#This Row],[New Dose 1]]/Table1[[#This Row],[Population]]</f>
        <v>0.90187491446558099</v>
      </c>
      <c r="E185" s="3">
        <v>0.90204700000000004</v>
      </c>
      <c r="F185" s="5">
        <f>Table1[[#This Row],[%]]-Table1[[#This Row],[Old Dose 1]]</f>
        <v>-1.7208553441905305E-4</v>
      </c>
      <c r="I185" s="4"/>
      <c r="K185" s="4"/>
      <c r="M185">
        <f>_xlfn.XLOOKUP(Table1[[#This Row],[FSA]],$T$2:$T$889,$Z$2:$Z$889)</f>
        <v>1143</v>
      </c>
      <c r="N185" s="4">
        <f>Table1[[#This Row],[Dose4]]/Table1[[#This Row],[Population]]</f>
        <v>0.15642534555905296</v>
      </c>
      <c r="O185" s="4">
        <v>0.15565329999999999</v>
      </c>
      <c r="P185" s="5">
        <f>Table1[[#This Row],[4%]]-Table1[[#This Row],[Old Dose 4]]</f>
        <v>7.7204555905296957E-4</v>
      </c>
      <c r="T185" t="s">
        <v>102</v>
      </c>
      <c r="W185">
        <v>24993</v>
      </c>
      <c r="X185">
        <v>24231</v>
      </c>
      <c r="Y185">
        <v>14423</v>
      </c>
      <c r="Z185">
        <v>3532</v>
      </c>
    </row>
    <row r="186" spans="1:26" x14ac:dyDescent="0.25">
      <c r="A186" s="2" t="s">
        <v>185</v>
      </c>
      <c r="B186">
        <v>78927</v>
      </c>
      <c r="C186">
        <f>_xlfn.XLOOKUP(Table1[[#This Row],[FSA]],$T$2:$T$889,$W$2:$W$889)</f>
        <v>67913</v>
      </c>
      <c r="D186" s="4">
        <f>Table1[[#This Row],[New Dose 1]]/Table1[[#This Row],[Population]]</f>
        <v>0.86045333029254878</v>
      </c>
      <c r="E186" s="3">
        <v>0.86100200000000005</v>
      </c>
      <c r="F186" s="5">
        <f>Table1[[#This Row],[%]]-Table1[[#This Row],[Old Dose 1]]</f>
        <v>-5.4866970745126586E-4</v>
      </c>
      <c r="I186" s="4"/>
      <c r="K186" s="4"/>
      <c r="M186">
        <f>_xlfn.XLOOKUP(Table1[[#This Row],[FSA]],$T$2:$T$889,$Z$2:$Z$889)</f>
        <v>11125</v>
      </c>
      <c r="N186" s="4">
        <f>Table1[[#This Row],[Dose4]]/Table1[[#This Row],[Population]]</f>
        <v>0.14095303254906433</v>
      </c>
      <c r="O186" s="4">
        <v>0.1402728</v>
      </c>
      <c r="P186" s="5">
        <f>Table1[[#This Row],[4%]]-Table1[[#This Row],[Old Dose 4]]</f>
        <v>6.8023254906432462E-4</v>
      </c>
      <c r="T186" t="s">
        <v>103</v>
      </c>
      <c r="W186">
        <v>38309</v>
      </c>
      <c r="X186">
        <v>36956</v>
      </c>
      <c r="Y186">
        <v>22318</v>
      </c>
      <c r="Z186">
        <v>7276</v>
      </c>
    </row>
    <row r="187" spans="1:26" x14ac:dyDescent="0.25">
      <c r="A187" t="s">
        <v>186</v>
      </c>
      <c r="B187">
        <v>26757</v>
      </c>
      <c r="C187">
        <f>_xlfn.XLOOKUP(Table1[[#This Row],[FSA]],$T$2:$T$889,$W$2:$W$889)</f>
        <v>23591</v>
      </c>
      <c r="D187" s="4">
        <f>Table1[[#This Row],[New Dose 1]]/Table1[[#This Row],[Population]]</f>
        <v>0.88167582314908244</v>
      </c>
      <c r="E187" s="3">
        <v>0.89293610000000001</v>
      </c>
      <c r="F187" s="5">
        <f>Table1[[#This Row],[%]]-Table1[[#This Row],[Old Dose 1]]</f>
        <v>-1.1260276850917572E-2</v>
      </c>
      <c r="I187" s="4"/>
      <c r="K187" s="4"/>
      <c r="M187">
        <f>_xlfn.XLOOKUP(Table1[[#This Row],[FSA]],$T$2:$T$889,$Z$2:$Z$889)</f>
        <v>5485</v>
      </c>
      <c r="N187" s="4">
        <f>Table1[[#This Row],[Dose4]]/Table1[[#This Row],[Population]]</f>
        <v>0.20499308592144111</v>
      </c>
      <c r="O187" s="4">
        <v>0.20643149999999999</v>
      </c>
      <c r="P187" s="5">
        <f>Table1[[#This Row],[4%]]-Table1[[#This Row],[Old Dose 4]]</f>
        <v>-1.4384140785588806E-3</v>
      </c>
      <c r="T187" t="s">
        <v>104</v>
      </c>
      <c r="W187">
        <v>27109</v>
      </c>
      <c r="X187">
        <v>26015</v>
      </c>
      <c r="Y187">
        <v>14578</v>
      </c>
      <c r="Z187">
        <v>4104</v>
      </c>
    </row>
    <row r="188" spans="1:26" x14ac:dyDescent="0.25">
      <c r="A188" s="2" t="s">
        <v>187</v>
      </c>
      <c r="B188">
        <v>14760</v>
      </c>
      <c r="C188">
        <f>_xlfn.XLOOKUP(Table1[[#This Row],[FSA]],$T$2:$T$889,$W$2:$W$889)</f>
        <v>12970</v>
      </c>
      <c r="D188" s="4">
        <f>Table1[[#This Row],[New Dose 1]]/Table1[[#This Row],[Population]]</f>
        <v>0.87872628726287261</v>
      </c>
      <c r="E188" s="3">
        <v>0.8850306</v>
      </c>
      <c r="F188" s="5">
        <f>Table1[[#This Row],[%]]-Table1[[#This Row],[Old Dose 1]]</f>
        <v>-6.3043127371273933E-3</v>
      </c>
      <c r="I188" s="4"/>
      <c r="K188" s="4"/>
      <c r="M188">
        <f>_xlfn.XLOOKUP(Table1[[#This Row],[FSA]],$T$2:$T$889,$Z$2:$Z$889)</f>
        <v>2759</v>
      </c>
      <c r="N188" s="4">
        <f>Table1[[#This Row],[Dose4]]/Table1[[#This Row],[Population]]</f>
        <v>0.1869241192411924</v>
      </c>
      <c r="O188" s="4">
        <v>0.1877192</v>
      </c>
      <c r="P188" s="5">
        <f>Table1[[#This Row],[4%]]-Table1[[#This Row],[Old Dose 4]]</f>
        <v>-7.9508075880760365E-4</v>
      </c>
      <c r="T188" t="s">
        <v>105</v>
      </c>
      <c r="W188">
        <v>35574</v>
      </c>
      <c r="X188">
        <v>34181</v>
      </c>
      <c r="Y188">
        <v>19254</v>
      </c>
      <c r="Z188">
        <v>5285</v>
      </c>
    </row>
    <row r="189" spans="1:26" x14ac:dyDescent="0.25">
      <c r="A189" t="s">
        <v>188</v>
      </c>
      <c r="B189">
        <v>32207</v>
      </c>
      <c r="C189">
        <f>_xlfn.XLOOKUP(Table1[[#This Row],[FSA]],$T$2:$T$889,$W$2:$W$889)</f>
        <v>28111</v>
      </c>
      <c r="D189" s="4">
        <f>Table1[[#This Row],[New Dose 1]]/Table1[[#This Row],[Population]]</f>
        <v>0.87282267829974847</v>
      </c>
      <c r="E189" s="3">
        <v>0.88016890000000003</v>
      </c>
      <c r="F189" s="5">
        <f>Table1[[#This Row],[%]]-Table1[[#This Row],[Old Dose 1]]</f>
        <v>-7.3462217002515651E-3</v>
      </c>
      <c r="I189" s="4"/>
      <c r="K189" s="4"/>
      <c r="M189">
        <f>_xlfn.XLOOKUP(Table1[[#This Row],[FSA]],$T$2:$T$889,$Z$2:$Z$889)</f>
        <v>6916</v>
      </c>
      <c r="N189" s="4">
        <f>Table1[[#This Row],[Dose4]]/Table1[[#This Row],[Population]]</f>
        <v>0.2147359269723973</v>
      </c>
      <c r="O189" s="4">
        <v>0.2155194</v>
      </c>
      <c r="P189" s="5">
        <f>Table1[[#This Row],[4%]]-Table1[[#This Row],[Old Dose 4]]</f>
        <v>-7.8347302760270465E-4</v>
      </c>
      <c r="T189" t="s">
        <v>106</v>
      </c>
      <c r="W189">
        <v>37930</v>
      </c>
      <c r="X189">
        <v>36670</v>
      </c>
      <c r="Y189">
        <v>20662</v>
      </c>
      <c r="Z189">
        <v>4850</v>
      </c>
    </row>
    <row r="190" spans="1:26" x14ac:dyDescent="0.25">
      <c r="A190" s="2" t="s">
        <v>189</v>
      </c>
      <c r="B190">
        <v>78444</v>
      </c>
      <c r="C190">
        <f>_xlfn.XLOOKUP(Table1[[#This Row],[FSA]],$T$2:$T$889,$W$2:$W$889)</f>
        <v>68415</v>
      </c>
      <c r="D190" s="4">
        <f>Table1[[#This Row],[New Dose 1]]/Table1[[#This Row],[Population]]</f>
        <v>0.87215083371577173</v>
      </c>
      <c r="E190" s="3">
        <v>0.87179980000000001</v>
      </c>
      <c r="F190" s="5">
        <f>Table1[[#This Row],[%]]-Table1[[#This Row],[Old Dose 1]]</f>
        <v>3.5103371577172027E-4</v>
      </c>
      <c r="I190" s="4"/>
      <c r="K190" s="4"/>
      <c r="M190">
        <f>_xlfn.XLOOKUP(Table1[[#This Row],[FSA]],$T$2:$T$889,$Z$2:$Z$889)</f>
        <v>10037</v>
      </c>
      <c r="N190" s="4">
        <f>Table1[[#This Row],[Dose4]]/Table1[[#This Row],[Population]]</f>
        <v>0.12795114986487174</v>
      </c>
      <c r="O190" s="4">
        <v>0.12718840000000001</v>
      </c>
      <c r="P190" s="5">
        <f>Table1[[#This Row],[4%]]-Table1[[#This Row],[Old Dose 4]]</f>
        <v>7.6274986487173679E-4</v>
      </c>
      <c r="T190" t="s">
        <v>108</v>
      </c>
      <c r="W190">
        <v>20555</v>
      </c>
      <c r="X190">
        <v>20065</v>
      </c>
      <c r="Y190">
        <v>12442</v>
      </c>
      <c r="Z190">
        <v>2633</v>
      </c>
    </row>
    <row r="191" spans="1:26" x14ac:dyDescent="0.25">
      <c r="A191" t="s">
        <v>190</v>
      </c>
      <c r="B191">
        <v>95899</v>
      </c>
      <c r="C191">
        <f>_xlfn.XLOOKUP(Table1[[#This Row],[FSA]],$T$2:$T$889,$W$2:$W$889)</f>
        <v>89619</v>
      </c>
      <c r="D191" s="4">
        <f>Table1[[#This Row],[New Dose 1]]/Table1[[#This Row],[Population]]</f>
        <v>0.9345144370639944</v>
      </c>
      <c r="E191" s="3">
        <v>0.93277080000000001</v>
      </c>
      <c r="F191" s="5">
        <f>Table1[[#This Row],[%]]-Table1[[#This Row],[Old Dose 1]]</f>
        <v>1.7436370639943854E-3</v>
      </c>
      <c r="I191" s="4"/>
      <c r="K191" s="4"/>
      <c r="M191">
        <f>_xlfn.XLOOKUP(Table1[[#This Row],[FSA]],$T$2:$T$889,$Z$2:$Z$889)</f>
        <v>3306</v>
      </c>
      <c r="N191" s="4">
        <f>Table1[[#This Row],[Dose4]]/Table1[[#This Row],[Population]]</f>
        <v>3.447376927809466E-2</v>
      </c>
      <c r="O191" s="4">
        <v>3.4399699999999998E-2</v>
      </c>
      <c r="P191" s="5">
        <f>Table1[[#This Row],[4%]]-Table1[[#This Row],[Old Dose 4]]</f>
        <v>7.4069278094661406E-5</v>
      </c>
      <c r="T191" t="s">
        <v>109</v>
      </c>
      <c r="W191">
        <v>44054</v>
      </c>
      <c r="X191">
        <v>42788</v>
      </c>
      <c r="Y191">
        <v>27264</v>
      </c>
      <c r="Z191">
        <v>8594</v>
      </c>
    </row>
    <row r="192" spans="1:26" x14ac:dyDescent="0.25">
      <c r="A192" s="2" t="s">
        <v>191</v>
      </c>
      <c r="B192">
        <v>96597</v>
      </c>
      <c r="C192">
        <f>_xlfn.XLOOKUP(Table1[[#This Row],[FSA]],$T$2:$T$889,$W$2:$W$889)</f>
        <v>96266</v>
      </c>
      <c r="D192" s="4">
        <f>Table1[[#This Row],[New Dose 1]]/Table1[[#This Row],[Population]]</f>
        <v>0.99657339254842281</v>
      </c>
      <c r="E192" s="3">
        <v>0.99444889999999997</v>
      </c>
      <c r="F192" s="5">
        <f>Table1[[#This Row],[%]]-Table1[[#This Row],[Old Dose 1]]</f>
        <v>2.1244925484228405E-3</v>
      </c>
      <c r="I192" s="4"/>
      <c r="K192" s="4"/>
      <c r="M192">
        <f>_xlfn.XLOOKUP(Table1[[#This Row],[FSA]],$T$2:$T$889,$Z$2:$Z$889)</f>
        <v>4818</v>
      </c>
      <c r="N192" s="4">
        <f>Table1[[#This Row],[Dose4]]/Table1[[#This Row],[Population]]</f>
        <v>4.987732538277586E-2</v>
      </c>
      <c r="O192" s="4">
        <v>4.9647499999999997E-2</v>
      </c>
      <c r="P192" s="5">
        <f>Table1[[#This Row],[4%]]-Table1[[#This Row],[Old Dose 4]]</f>
        <v>2.2982538277586256E-4</v>
      </c>
      <c r="T192" t="s">
        <v>115</v>
      </c>
      <c r="W192">
        <v>16180</v>
      </c>
      <c r="X192">
        <v>15718</v>
      </c>
      <c r="Y192">
        <v>10208</v>
      </c>
      <c r="Z192">
        <v>3191</v>
      </c>
    </row>
    <row r="193" spans="1:26" x14ac:dyDescent="0.25">
      <c r="A193" t="s">
        <v>192</v>
      </c>
      <c r="B193">
        <v>54937</v>
      </c>
      <c r="C193">
        <f>_xlfn.XLOOKUP(Table1[[#This Row],[FSA]],$T$2:$T$889,$W$2:$W$889)</f>
        <v>48672</v>
      </c>
      <c r="D193" s="4">
        <f>Table1[[#This Row],[New Dose 1]]/Table1[[#This Row],[Population]]</f>
        <v>0.88596028177730857</v>
      </c>
      <c r="E193" s="3">
        <v>0.88722880000000004</v>
      </c>
      <c r="F193" s="5">
        <f>Table1[[#This Row],[%]]-Table1[[#This Row],[Old Dose 1]]</f>
        <v>-1.2685182226914726E-3</v>
      </c>
      <c r="I193" s="4"/>
      <c r="K193" s="4"/>
      <c r="M193">
        <f>_xlfn.XLOOKUP(Table1[[#This Row],[FSA]],$T$2:$T$889,$Z$2:$Z$889)</f>
        <v>5849</v>
      </c>
      <c r="N193" s="4">
        <f>Table1[[#This Row],[Dose4]]/Table1[[#This Row],[Population]]</f>
        <v>0.10646740812203069</v>
      </c>
      <c r="O193" s="4">
        <v>0.1064939</v>
      </c>
      <c r="P193" s="5">
        <f>Table1[[#This Row],[4%]]-Table1[[#This Row],[Old Dose 4]]</f>
        <v>-2.649187796931185E-5</v>
      </c>
      <c r="T193" t="s">
        <v>117</v>
      </c>
      <c r="W193">
        <v>1784</v>
      </c>
      <c r="X193">
        <v>1741</v>
      </c>
      <c r="Y193">
        <v>1151</v>
      </c>
      <c r="Z193">
        <v>327</v>
      </c>
    </row>
    <row r="194" spans="1:26" x14ac:dyDescent="0.25">
      <c r="A194" s="2" t="s">
        <v>193</v>
      </c>
      <c r="B194">
        <v>39188</v>
      </c>
      <c r="C194">
        <f>_xlfn.XLOOKUP(Table1[[#This Row],[FSA]],$T$2:$T$889,$W$2:$W$889)</f>
        <v>34657</v>
      </c>
      <c r="D194" s="4">
        <f>Table1[[#This Row],[New Dose 1]]/Table1[[#This Row],[Population]]</f>
        <v>0.88437787077676844</v>
      </c>
      <c r="E194" s="3">
        <v>0.89027670000000003</v>
      </c>
      <c r="F194" s="5">
        <f>Table1[[#This Row],[%]]-Table1[[#This Row],[Old Dose 1]]</f>
        <v>-5.8988292232315942E-3</v>
      </c>
      <c r="I194" s="4"/>
      <c r="K194" s="4"/>
      <c r="M194">
        <f>_xlfn.XLOOKUP(Table1[[#This Row],[FSA]],$T$2:$T$889,$Z$2:$Z$889)</f>
        <v>3432</v>
      </c>
      <c r="N194" s="4">
        <f>Table1[[#This Row],[Dose4]]/Table1[[#This Row],[Population]]</f>
        <v>8.7577829947943248E-2</v>
      </c>
      <c r="O194" s="4">
        <v>8.7871699999999997E-2</v>
      </c>
      <c r="P194" s="5">
        <f>Table1[[#This Row],[4%]]-Table1[[#This Row],[Old Dose 4]]</f>
        <v>-2.9387005205674943E-4</v>
      </c>
      <c r="T194" t="s">
        <v>119</v>
      </c>
      <c r="W194">
        <v>14079</v>
      </c>
      <c r="X194">
        <v>13523</v>
      </c>
      <c r="Y194">
        <v>8291</v>
      </c>
      <c r="Z194">
        <v>2711</v>
      </c>
    </row>
    <row r="195" spans="1:26" x14ac:dyDescent="0.25">
      <c r="A195" t="s">
        <v>194</v>
      </c>
      <c r="B195">
        <v>41706</v>
      </c>
      <c r="C195">
        <f>_xlfn.XLOOKUP(Table1[[#This Row],[FSA]],$T$2:$T$889,$W$2:$W$889)</f>
        <v>41948</v>
      </c>
      <c r="D195" s="4">
        <v>1</v>
      </c>
      <c r="E195" s="3">
        <v>1</v>
      </c>
      <c r="F195" s="5">
        <f>Table1[[#This Row],[%]]-Table1[[#This Row],[Old Dose 1]]</f>
        <v>0</v>
      </c>
      <c r="I195" s="4"/>
      <c r="K195" s="4"/>
      <c r="M195">
        <f>_xlfn.XLOOKUP(Table1[[#This Row],[FSA]],$T$2:$T$889,$Z$2:$Z$889)</f>
        <v>3356</v>
      </c>
      <c r="N195" s="4">
        <f>Table1[[#This Row],[Dose4]]/Table1[[#This Row],[Population]]</f>
        <v>8.046803817196567E-2</v>
      </c>
      <c r="O195" s="4">
        <v>8.0811300000000003E-2</v>
      </c>
      <c r="P195" s="5">
        <f>Table1[[#This Row],[4%]]-Table1[[#This Row],[Old Dose 4]]</f>
        <v>-3.4326182803433303E-4</v>
      </c>
      <c r="T195" t="s">
        <v>633</v>
      </c>
      <c r="W195">
        <v>16</v>
      </c>
      <c r="X195">
        <v>16</v>
      </c>
      <c r="Y195">
        <v>12</v>
      </c>
      <c r="Z195">
        <v>2</v>
      </c>
    </row>
    <row r="196" spans="1:26" x14ac:dyDescent="0.25">
      <c r="A196" s="2" t="s">
        <v>195</v>
      </c>
      <c r="B196">
        <v>22637</v>
      </c>
      <c r="C196">
        <f>_xlfn.XLOOKUP(Table1[[#This Row],[FSA]],$T$2:$T$889,$W$2:$W$889)</f>
        <v>20556</v>
      </c>
      <c r="D196" s="4">
        <f>Table1[[#This Row],[New Dose 1]]/Table1[[#This Row],[Population]]</f>
        <v>0.90807085744577465</v>
      </c>
      <c r="E196" s="3">
        <v>0.91690660000000002</v>
      </c>
      <c r="F196" s="5">
        <f>Table1[[#This Row],[%]]-Table1[[#This Row],[Old Dose 1]]</f>
        <v>-8.8357425542253676E-3</v>
      </c>
      <c r="I196" s="4"/>
      <c r="K196" s="4"/>
      <c r="M196">
        <f>_xlfn.XLOOKUP(Table1[[#This Row],[FSA]],$T$2:$T$889,$Z$2:$Z$889)</f>
        <v>2579</v>
      </c>
      <c r="N196" s="4">
        <f>Table1[[#This Row],[Dose4]]/Table1[[#This Row],[Population]]</f>
        <v>0.11392852409771613</v>
      </c>
      <c r="O196" s="4">
        <v>0.11490010000000001</v>
      </c>
      <c r="P196" s="5">
        <f>Table1[[#This Row],[4%]]-Table1[[#This Row],[Old Dose 4]]</f>
        <v>-9.7157590228387491E-4</v>
      </c>
      <c r="T196" t="s">
        <v>634</v>
      </c>
      <c r="W196">
        <v>7</v>
      </c>
      <c r="X196">
        <v>6</v>
      </c>
      <c r="Y196">
        <v>4</v>
      </c>
      <c r="Z196">
        <v>1</v>
      </c>
    </row>
    <row r="197" spans="1:26" x14ac:dyDescent="0.25">
      <c r="A197" t="s">
        <v>196</v>
      </c>
      <c r="B197">
        <v>78035</v>
      </c>
      <c r="C197">
        <f>_xlfn.XLOOKUP(Table1[[#This Row],[FSA]],$T$2:$T$889,$W$2:$W$889)</f>
        <v>70963</v>
      </c>
      <c r="D197" s="4">
        <f>Table1[[#This Row],[New Dose 1]]/Table1[[#This Row],[Population]]</f>
        <v>0.90937399884667136</v>
      </c>
      <c r="E197" s="3">
        <v>0.90834749999999997</v>
      </c>
      <c r="F197" s="5">
        <f>Table1[[#This Row],[%]]-Table1[[#This Row],[Old Dose 1]]</f>
        <v>1.0264988466713865E-3</v>
      </c>
      <c r="I197" s="4"/>
      <c r="K197" s="4"/>
      <c r="M197">
        <f>_xlfn.XLOOKUP(Table1[[#This Row],[FSA]],$T$2:$T$889,$Z$2:$Z$889)</f>
        <v>4533</v>
      </c>
      <c r="N197" s="4">
        <f>Table1[[#This Row],[Dose4]]/Table1[[#This Row],[Population]]</f>
        <v>5.8089318895367462E-2</v>
      </c>
      <c r="O197" s="4">
        <v>5.7912199999999997E-2</v>
      </c>
      <c r="P197" s="5">
        <f>Table1[[#This Row],[4%]]-Table1[[#This Row],[Old Dose 4]]</f>
        <v>1.7711889536746461E-4</v>
      </c>
      <c r="T197" t="s">
        <v>120</v>
      </c>
      <c r="W197">
        <v>16062</v>
      </c>
      <c r="X197">
        <v>15365</v>
      </c>
      <c r="Y197">
        <v>9185</v>
      </c>
      <c r="Z197">
        <v>2552</v>
      </c>
    </row>
    <row r="198" spans="1:26" x14ac:dyDescent="0.25">
      <c r="A198" s="2" t="s">
        <v>197</v>
      </c>
      <c r="B198">
        <v>94217</v>
      </c>
      <c r="C198">
        <f>_xlfn.XLOOKUP(Table1[[#This Row],[FSA]],$T$2:$T$889,$W$2:$W$889)</f>
        <v>94188</v>
      </c>
      <c r="D198" s="4">
        <f>Table1[[#This Row],[New Dose 1]]/Table1[[#This Row],[Population]]</f>
        <v>0.99969219992145786</v>
      </c>
      <c r="E198" s="3">
        <v>1.0003</v>
      </c>
      <c r="F198" s="5">
        <f>Table1[[#This Row],[%]]-Table1[[#This Row],[Old Dose 1]]</f>
        <v>-6.0780007854210893E-4</v>
      </c>
      <c r="I198" s="4"/>
      <c r="K198" s="4"/>
      <c r="M198">
        <f>_xlfn.XLOOKUP(Table1[[#This Row],[FSA]],$T$2:$T$889,$Z$2:$Z$889)</f>
        <v>6980</v>
      </c>
      <c r="N198" s="4">
        <f>Table1[[#This Row],[Dose4]]/Table1[[#This Row],[Population]]</f>
        <v>7.408429476633728E-2</v>
      </c>
      <c r="O198" s="4">
        <v>7.3816199999999998E-2</v>
      </c>
      <c r="P198" s="5">
        <f>Table1[[#This Row],[4%]]-Table1[[#This Row],[Old Dose 4]]</f>
        <v>2.680947663372818E-4</v>
      </c>
      <c r="T198" t="s">
        <v>121</v>
      </c>
      <c r="W198">
        <v>25354</v>
      </c>
      <c r="X198">
        <v>24340</v>
      </c>
      <c r="Y198">
        <v>14258</v>
      </c>
      <c r="Z198">
        <v>3810</v>
      </c>
    </row>
    <row r="199" spans="1:26" x14ac:dyDescent="0.25">
      <c r="A199" t="s">
        <v>198</v>
      </c>
      <c r="B199">
        <v>34628</v>
      </c>
      <c r="C199">
        <f>_xlfn.XLOOKUP(Table1[[#This Row],[FSA]],$T$2:$T$889,$W$2:$W$889)</f>
        <v>30459</v>
      </c>
      <c r="D199" s="4">
        <f>Table1[[#This Row],[New Dose 1]]/Table1[[#This Row],[Population]]</f>
        <v>0.87960609911054632</v>
      </c>
      <c r="E199" s="3">
        <v>0.88122710000000004</v>
      </c>
      <c r="F199" s="5">
        <f>Table1[[#This Row],[%]]-Table1[[#This Row],[Old Dose 1]]</f>
        <v>-1.6210008894537165E-3</v>
      </c>
      <c r="I199" s="4"/>
      <c r="K199" s="4"/>
      <c r="M199">
        <f>_xlfn.XLOOKUP(Table1[[#This Row],[FSA]],$T$2:$T$889,$Z$2:$Z$889)</f>
        <v>3404</v>
      </c>
      <c r="N199" s="4">
        <f>Table1[[#This Row],[Dose4]]/Table1[[#This Row],[Population]]</f>
        <v>9.8301952177428667E-2</v>
      </c>
      <c r="O199" s="4">
        <v>9.8263699999999995E-2</v>
      </c>
      <c r="P199" s="5">
        <f>Table1[[#This Row],[4%]]-Table1[[#This Row],[Old Dose 4]]</f>
        <v>3.8252177428671486E-5</v>
      </c>
      <c r="T199" t="s">
        <v>122</v>
      </c>
      <c r="W199">
        <v>26451</v>
      </c>
      <c r="X199">
        <v>25452</v>
      </c>
      <c r="Y199">
        <v>14970</v>
      </c>
      <c r="Z199">
        <v>3754</v>
      </c>
    </row>
    <row r="200" spans="1:26" x14ac:dyDescent="0.25">
      <c r="A200" s="2" t="s">
        <v>199</v>
      </c>
      <c r="B200">
        <v>106511</v>
      </c>
      <c r="C200">
        <f>_xlfn.XLOOKUP(Table1[[#This Row],[FSA]],$T$2:$T$889,$W$2:$W$889)</f>
        <v>95326</v>
      </c>
      <c r="D200" s="4">
        <f>Table1[[#This Row],[New Dose 1]]/Table1[[#This Row],[Population]]</f>
        <v>0.89498737219629898</v>
      </c>
      <c r="E200" s="3">
        <v>0.89136269999999995</v>
      </c>
      <c r="F200" s="5">
        <f>Table1[[#This Row],[%]]-Table1[[#This Row],[Old Dose 1]]</f>
        <v>3.624672196299028E-3</v>
      </c>
      <c r="I200" s="4"/>
      <c r="K200" s="4"/>
      <c r="M200">
        <f>_xlfn.XLOOKUP(Table1[[#This Row],[FSA]],$T$2:$T$889,$Z$2:$Z$889)</f>
        <v>4407</v>
      </c>
      <c r="N200" s="4">
        <f>Table1[[#This Row],[Dose4]]/Table1[[#This Row],[Population]]</f>
        <v>4.1376008111838211E-2</v>
      </c>
      <c r="O200" s="4">
        <v>4.1149499999999999E-2</v>
      </c>
      <c r="P200" s="5">
        <f>Table1[[#This Row],[4%]]-Table1[[#This Row],[Old Dose 4]]</f>
        <v>2.2650811183821257E-4</v>
      </c>
      <c r="T200" t="s">
        <v>123</v>
      </c>
      <c r="W200">
        <v>12974</v>
      </c>
      <c r="X200">
        <v>12564</v>
      </c>
      <c r="Y200">
        <v>8356</v>
      </c>
      <c r="Z200">
        <v>2792</v>
      </c>
    </row>
    <row r="201" spans="1:26" x14ac:dyDescent="0.25">
      <c r="A201" t="s">
        <v>200</v>
      </c>
      <c r="B201">
        <v>18478</v>
      </c>
      <c r="C201">
        <f>_xlfn.XLOOKUP(Table1[[#This Row],[FSA]],$T$2:$T$889,$W$2:$W$889)</f>
        <v>14597</v>
      </c>
      <c r="D201" s="4">
        <f>Table1[[#This Row],[New Dose 1]]/Table1[[#This Row],[Population]]</f>
        <v>0.78996644658512827</v>
      </c>
      <c r="E201" s="3">
        <v>0.79101869999999996</v>
      </c>
      <c r="F201" s="5">
        <f>Table1[[#This Row],[%]]-Table1[[#This Row],[Old Dose 1]]</f>
        <v>-1.0522534148716955E-3</v>
      </c>
      <c r="I201" s="4"/>
      <c r="K201" s="4"/>
      <c r="M201">
        <f>_xlfn.XLOOKUP(Table1[[#This Row],[FSA]],$T$2:$T$889,$Z$2:$Z$889)</f>
        <v>1814</v>
      </c>
      <c r="N201" s="4">
        <f>Table1[[#This Row],[Dose4]]/Table1[[#This Row],[Population]]</f>
        <v>9.817079770537937E-2</v>
      </c>
      <c r="O201" s="4">
        <v>9.7451800000000005E-2</v>
      </c>
      <c r="P201" s="5">
        <f>Table1[[#This Row],[4%]]-Table1[[#This Row],[Old Dose 4]]</f>
        <v>7.1899770537936503E-4</v>
      </c>
      <c r="T201" t="s">
        <v>635</v>
      </c>
      <c r="W201">
        <v>7</v>
      </c>
      <c r="X201">
        <v>7</v>
      </c>
      <c r="Y201">
        <v>5</v>
      </c>
      <c r="Z201">
        <v>2</v>
      </c>
    </row>
    <row r="202" spans="1:26" x14ac:dyDescent="0.25">
      <c r="A202" s="2" t="s">
        <v>201</v>
      </c>
      <c r="B202">
        <v>38228</v>
      </c>
      <c r="C202">
        <f>_xlfn.XLOOKUP(Table1[[#This Row],[FSA]],$T$2:$T$889,$W$2:$W$889)</f>
        <v>31949</v>
      </c>
      <c r="D202" s="4">
        <f>Table1[[#This Row],[New Dose 1]]/Table1[[#This Row],[Population]]</f>
        <v>0.83574866589934083</v>
      </c>
      <c r="E202" s="3">
        <v>0.83525150000000004</v>
      </c>
      <c r="F202" s="5">
        <f>Table1[[#This Row],[%]]-Table1[[#This Row],[Old Dose 1]]</f>
        <v>4.9716589934079014E-4</v>
      </c>
      <c r="I202" s="4"/>
      <c r="K202" s="4"/>
      <c r="M202">
        <f>_xlfn.XLOOKUP(Table1[[#This Row],[FSA]],$T$2:$T$889,$Z$2:$Z$889)</f>
        <v>2825</v>
      </c>
      <c r="N202" s="4">
        <f>Table1[[#This Row],[Dose4]]/Table1[[#This Row],[Population]]</f>
        <v>7.3898712985246418E-2</v>
      </c>
      <c r="O202" s="4">
        <v>7.3493100000000006E-2</v>
      </c>
      <c r="P202" s="5">
        <f>Table1[[#This Row],[4%]]-Table1[[#This Row],[Old Dose 4]]</f>
        <v>4.0561298524641187E-4</v>
      </c>
      <c r="T202" t="s">
        <v>636</v>
      </c>
      <c r="W202">
        <v>8</v>
      </c>
      <c r="X202">
        <v>8</v>
      </c>
      <c r="Y202">
        <v>4</v>
      </c>
      <c r="Z202">
        <v>2</v>
      </c>
    </row>
    <row r="203" spans="1:26" x14ac:dyDescent="0.25">
      <c r="A203" t="s">
        <v>202</v>
      </c>
      <c r="B203">
        <v>36149</v>
      </c>
      <c r="C203">
        <f>_xlfn.XLOOKUP(Table1[[#This Row],[FSA]],$T$2:$T$889,$W$2:$W$889)</f>
        <v>30169</v>
      </c>
      <c r="D203" s="4">
        <f>Table1[[#This Row],[New Dose 1]]/Table1[[#This Row],[Population]]</f>
        <v>0.83457357049987546</v>
      </c>
      <c r="E203" s="3">
        <v>0.83861850000000004</v>
      </c>
      <c r="F203" s="5">
        <f>Table1[[#This Row],[%]]-Table1[[#This Row],[Old Dose 1]]</f>
        <v>-4.0449295001245833E-3</v>
      </c>
      <c r="I203" s="4"/>
      <c r="K203" s="4"/>
      <c r="M203">
        <f>_xlfn.XLOOKUP(Table1[[#This Row],[FSA]],$T$2:$T$889,$Z$2:$Z$889)</f>
        <v>3412</v>
      </c>
      <c r="N203" s="4">
        <f>Table1[[#This Row],[Dose4]]/Table1[[#This Row],[Population]]</f>
        <v>9.4387119975656311E-2</v>
      </c>
      <c r="O203" s="4">
        <v>9.4293199999999994E-2</v>
      </c>
      <c r="P203" s="5">
        <f>Table1[[#This Row],[4%]]-Table1[[#This Row],[Old Dose 4]]</f>
        <v>9.3919975656317489E-5</v>
      </c>
      <c r="T203" t="s">
        <v>124</v>
      </c>
      <c r="W203">
        <v>28296</v>
      </c>
      <c r="X203">
        <v>27372</v>
      </c>
      <c r="Y203">
        <v>17057</v>
      </c>
      <c r="Z203">
        <v>5556</v>
      </c>
    </row>
    <row r="204" spans="1:26" x14ac:dyDescent="0.25">
      <c r="A204" s="2" t="s">
        <v>203</v>
      </c>
      <c r="B204">
        <v>51686</v>
      </c>
      <c r="C204">
        <f>_xlfn.XLOOKUP(Table1[[#This Row],[FSA]],$T$2:$T$889,$W$2:$W$889)</f>
        <v>43441</v>
      </c>
      <c r="D204" s="4">
        <f>Table1[[#This Row],[New Dose 1]]/Table1[[#This Row],[Population]]</f>
        <v>0.84047904655032313</v>
      </c>
      <c r="E204" s="3">
        <v>0.84358580000000005</v>
      </c>
      <c r="F204" s="5">
        <f>Table1[[#This Row],[%]]-Table1[[#This Row],[Old Dose 1]]</f>
        <v>-3.1067534496769245E-3</v>
      </c>
      <c r="I204" s="4"/>
      <c r="K204" s="4"/>
      <c r="M204">
        <f>_xlfn.XLOOKUP(Table1[[#This Row],[FSA]],$T$2:$T$889,$Z$2:$Z$889)</f>
        <v>7196</v>
      </c>
      <c r="N204" s="4">
        <f>Table1[[#This Row],[Dose4]]/Table1[[#This Row],[Population]]</f>
        <v>0.13922532213752273</v>
      </c>
      <c r="O204" s="4">
        <v>0.13941899999999999</v>
      </c>
      <c r="P204" s="5">
        <f>Table1[[#This Row],[4%]]-Table1[[#This Row],[Old Dose 4]]</f>
        <v>-1.9367786247725949E-4</v>
      </c>
      <c r="T204" t="s">
        <v>125</v>
      </c>
      <c r="W204">
        <v>26938</v>
      </c>
      <c r="X204">
        <v>26186</v>
      </c>
      <c r="Y204">
        <v>18174</v>
      </c>
      <c r="Z204">
        <v>6772</v>
      </c>
    </row>
    <row r="205" spans="1:26" x14ac:dyDescent="0.25">
      <c r="A205" t="s">
        <v>204</v>
      </c>
      <c r="B205">
        <v>14520</v>
      </c>
      <c r="C205">
        <f>_xlfn.XLOOKUP(Table1[[#This Row],[FSA]],$T$2:$T$889,$W$2:$W$889)</f>
        <v>12162</v>
      </c>
      <c r="D205" s="4">
        <f>Table1[[#This Row],[New Dose 1]]/Table1[[#This Row],[Population]]</f>
        <v>0.83760330578512399</v>
      </c>
      <c r="E205" s="3">
        <v>0.8411748</v>
      </c>
      <c r="F205" s="5">
        <f>Table1[[#This Row],[%]]-Table1[[#This Row],[Old Dose 1]]</f>
        <v>-3.5714942148760143E-3</v>
      </c>
      <c r="I205" s="4"/>
      <c r="K205" s="4"/>
      <c r="M205">
        <f>_xlfn.XLOOKUP(Table1[[#This Row],[FSA]],$T$2:$T$889,$Z$2:$Z$889)</f>
        <v>1881</v>
      </c>
      <c r="N205" s="4">
        <f>Table1[[#This Row],[Dose4]]/Table1[[#This Row],[Population]]</f>
        <v>0.12954545454545455</v>
      </c>
      <c r="O205" s="4">
        <v>0.1295935</v>
      </c>
      <c r="P205" s="5">
        <f>Table1[[#This Row],[4%]]-Table1[[#This Row],[Old Dose 4]]</f>
        <v>-4.8045454545453392E-5</v>
      </c>
      <c r="T205" t="s">
        <v>126</v>
      </c>
      <c r="W205">
        <v>12594</v>
      </c>
      <c r="X205">
        <v>12147</v>
      </c>
      <c r="Y205">
        <v>7129</v>
      </c>
      <c r="Z205">
        <v>2065</v>
      </c>
    </row>
    <row r="206" spans="1:26" x14ac:dyDescent="0.25">
      <c r="A206" s="2" t="s">
        <v>205</v>
      </c>
      <c r="B206">
        <v>8942</v>
      </c>
      <c r="C206">
        <f>_xlfn.XLOOKUP(Table1[[#This Row],[FSA]],$T$2:$T$889,$W$2:$W$889)</f>
        <v>7256</v>
      </c>
      <c r="D206" s="4">
        <f>Table1[[#This Row],[New Dose 1]]/Table1[[#This Row],[Population]]</f>
        <v>0.81145157682845004</v>
      </c>
      <c r="E206" s="3">
        <v>0.8168647</v>
      </c>
      <c r="F206" s="5">
        <f>Table1[[#This Row],[%]]-Table1[[#This Row],[Old Dose 1]]</f>
        <v>-5.4131231715499606E-3</v>
      </c>
      <c r="I206" s="4"/>
      <c r="K206" s="4"/>
      <c r="M206">
        <f>_xlfn.XLOOKUP(Table1[[#This Row],[FSA]],$T$2:$T$889,$Z$2:$Z$889)</f>
        <v>1411</v>
      </c>
      <c r="N206" s="4">
        <f>Table1[[#This Row],[Dose4]]/Table1[[#This Row],[Population]]</f>
        <v>0.15779467680608364</v>
      </c>
      <c r="O206" s="4">
        <v>0.1583475</v>
      </c>
      <c r="P206" s="5">
        <f>Table1[[#This Row],[4%]]-Table1[[#This Row],[Old Dose 4]]</f>
        <v>-5.5282319391636303E-4</v>
      </c>
      <c r="T206" t="s">
        <v>127</v>
      </c>
      <c r="W206">
        <v>21845</v>
      </c>
      <c r="X206">
        <v>20893</v>
      </c>
      <c r="Y206">
        <v>12530</v>
      </c>
      <c r="Z206">
        <v>3759</v>
      </c>
    </row>
    <row r="207" spans="1:26" x14ac:dyDescent="0.25">
      <c r="A207" t="s">
        <v>206</v>
      </c>
      <c r="B207">
        <v>49578</v>
      </c>
      <c r="C207">
        <f>_xlfn.XLOOKUP(Table1[[#This Row],[FSA]],$T$2:$T$889,$W$2:$W$889)</f>
        <v>43378</v>
      </c>
      <c r="D207" s="4">
        <f>Table1[[#This Row],[New Dose 1]]/Table1[[#This Row],[Population]]</f>
        <v>0.87494453184880394</v>
      </c>
      <c r="E207" s="3">
        <v>0.87889680000000003</v>
      </c>
      <c r="F207" s="5">
        <f>Table1[[#This Row],[%]]-Table1[[#This Row],[Old Dose 1]]</f>
        <v>-3.9522681511960922E-3</v>
      </c>
      <c r="I207" s="4"/>
      <c r="K207" s="4"/>
      <c r="M207">
        <f>_xlfn.XLOOKUP(Table1[[#This Row],[FSA]],$T$2:$T$889,$Z$2:$Z$889)</f>
        <v>8625</v>
      </c>
      <c r="N207" s="4">
        <f>Table1[[#This Row],[Dose4]]/Table1[[#This Row],[Population]]</f>
        <v>0.17396829238775263</v>
      </c>
      <c r="O207" s="4">
        <v>0.17395830000000001</v>
      </c>
      <c r="P207" s="5">
        <f>Table1[[#This Row],[4%]]-Table1[[#This Row],[Old Dose 4]]</f>
        <v>9.9923877526220117E-6</v>
      </c>
      <c r="T207" t="s">
        <v>128</v>
      </c>
      <c r="W207">
        <v>17255</v>
      </c>
      <c r="X207">
        <v>16605</v>
      </c>
      <c r="Y207">
        <v>10124</v>
      </c>
      <c r="Z207">
        <v>2877</v>
      </c>
    </row>
    <row r="208" spans="1:26" x14ac:dyDescent="0.25">
      <c r="A208" s="2" t="s">
        <v>207</v>
      </c>
      <c r="B208">
        <v>51298</v>
      </c>
      <c r="C208">
        <f>_xlfn.XLOOKUP(Table1[[#This Row],[FSA]],$T$2:$T$889,$W$2:$W$889)</f>
        <v>45324</v>
      </c>
      <c r="D208" s="4">
        <f>Table1[[#This Row],[New Dose 1]]/Table1[[#This Row],[Population]]</f>
        <v>0.88354321805918357</v>
      </c>
      <c r="E208" s="3">
        <v>0.87944180000000005</v>
      </c>
      <c r="F208" s="5">
        <f>Table1[[#This Row],[%]]-Table1[[#This Row],[Old Dose 1]]</f>
        <v>4.1014180591835148E-3</v>
      </c>
      <c r="I208" s="4"/>
      <c r="K208" s="4"/>
      <c r="M208">
        <f>_xlfn.XLOOKUP(Table1[[#This Row],[FSA]],$T$2:$T$889,$Z$2:$Z$889)</f>
        <v>9137</v>
      </c>
      <c r="N208" s="4">
        <f>Table1[[#This Row],[Dose4]]/Table1[[#This Row],[Population]]</f>
        <v>0.17811610589106788</v>
      </c>
      <c r="O208" s="4">
        <v>0.1762215</v>
      </c>
      <c r="P208" s="5">
        <f>Table1[[#This Row],[4%]]-Table1[[#This Row],[Old Dose 4]]</f>
        <v>1.8946058910678798E-3</v>
      </c>
      <c r="T208" t="s">
        <v>129</v>
      </c>
      <c r="W208">
        <v>10566</v>
      </c>
      <c r="X208">
        <v>10156</v>
      </c>
      <c r="Y208">
        <v>6538</v>
      </c>
      <c r="Z208">
        <v>2148</v>
      </c>
    </row>
    <row r="209" spans="1:26" x14ac:dyDescent="0.25">
      <c r="A209" t="s">
        <v>208</v>
      </c>
      <c r="B209">
        <v>13866</v>
      </c>
      <c r="C209">
        <f>_xlfn.XLOOKUP(Table1[[#This Row],[FSA]],$T$2:$T$889,$W$2:$W$889)</f>
        <v>12287</v>
      </c>
      <c r="D209" s="4">
        <f>Table1[[#This Row],[New Dose 1]]/Table1[[#This Row],[Population]]</f>
        <v>0.8861243329006202</v>
      </c>
      <c r="E209" s="3">
        <v>0.89152640000000005</v>
      </c>
      <c r="F209" s="5">
        <f>Table1[[#This Row],[%]]-Table1[[#This Row],[Old Dose 1]]</f>
        <v>-5.4020670993798481E-3</v>
      </c>
      <c r="I209" s="4"/>
      <c r="K209" s="4"/>
      <c r="M209">
        <f>_xlfn.XLOOKUP(Table1[[#This Row],[FSA]],$T$2:$T$889,$Z$2:$Z$889)</f>
        <v>3356</v>
      </c>
      <c r="N209" s="4">
        <f>Table1[[#This Row],[Dose4]]/Table1[[#This Row],[Population]]</f>
        <v>0.24203086686859945</v>
      </c>
      <c r="O209" s="4">
        <v>0.24090539999999999</v>
      </c>
      <c r="P209" s="5">
        <f>Table1[[#This Row],[4%]]-Table1[[#This Row],[Old Dose 4]]</f>
        <v>1.1254668685994618E-3</v>
      </c>
      <c r="T209" t="s">
        <v>130</v>
      </c>
      <c r="W209">
        <v>16851</v>
      </c>
      <c r="X209">
        <v>16177</v>
      </c>
      <c r="Y209">
        <v>9366</v>
      </c>
      <c r="Z209">
        <v>2285</v>
      </c>
    </row>
    <row r="210" spans="1:26" x14ac:dyDescent="0.25">
      <c r="A210" s="2" t="s">
        <v>209</v>
      </c>
      <c r="B210">
        <v>30747</v>
      </c>
      <c r="C210">
        <f>_xlfn.XLOOKUP(Table1[[#This Row],[FSA]],$T$2:$T$889,$W$2:$W$889)</f>
        <v>26966</v>
      </c>
      <c r="D210" s="4">
        <f>Table1[[#This Row],[New Dose 1]]/Table1[[#This Row],[Population]]</f>
        <v>0.87702865320193835</v>
      </c>
      <c r="E210" s="3">
        <v>0.87453230000000004</v>
      </c>
      <c r="F210" s="5">
        <f>Table1[[#This Row],[%]]-Table1[[#This Row],[Old Dose 1]]</f>
        <v>2.4963532019383061E-3</v>
      </c>
      <c r="I210" s="4"/>
      <c r="K210" s="4"/>
      <c r="M210">
        <f>_xlfn.XLOOKUP(Table1[[#This Row],[FSA]],$T$2:$T$889,$Z$2:$Z$889)</f>
        <v>6117</v>
      </c>
      <c r="N210" s="4">
        <f>Table1[[#This Row],[Dose4]]/Table1[[#This Row],[Population]]</f>
        <v>0.19894623865743</v>
      </c>
      <c r="O210" s="4">
        <v>0.19707910000000001</v>
      </c>
      <c r="P210" s="5">
        <f>Table1[[#This Row],[4%]]-Table1[[#This Row],[Old Dose 4]]</f>
        <v>1.8671386574299897E-3</v>
      </c>
      <c r="T210" t="s">
        <v>131</v>
      </c>
      <c r="W210">
        <v>1714</v>
      </c>
      <c r="X210">
        <v>1670</v>
      </c>
      <c r="Y210">
        <v>1073</v>
      </c>
      <c r="Z210">
        <v>340</v>
      </c>
    </row>
    <row r="211" spans="1:26" x14ac:dyDescent="0.25">
      <c r="A211" t="s">
        <v>210</v>
      </c>
      <c r="B211">
        <v>17853</v>
      </c>
      <c r="C211">
        <f>_xlfn.XLOOKUP(Table1[[#This Row],[FSA]],$T$2:$T$889,$W$2:$W$889)</f>
        <v>15738</v>
      </c>
      <c r="D211" s="4">
        <f>Table1[[#This Row],[New Dose 1]]/Table1[[#This Row],[Population]]</f>
        <v>0.88153251554360612</v>
      </c>
      <c r="E211" s="3">
        <v>0.88494519999999999</v>
      </c>
      <c r="F211" s="5">
        <f>Table1[[#This Row],[%]]-Table1[[#This Row],[Old Dose 1]]</f>
        <v>-3.4126844563938663E-3</v>
      </c>
      <c r="I211" s="4"/>
      <c r="K211" s="4"/>
      <c r="M211">
        <f>_xlfn.XLOOKUP(Table1[[#This Row],[FSA]],$T$2:$T$889,$Z$2:$Z$889)</f>
        <v>3970</v>
      </c>
      <c r="N211" s="4">
        <f>Table1[[#This Row],[Dose4]]/Table1[[#This Row],[Population]]</f>
        <v>0.22237159020892847</v>
      </c>
      <c r="O211" s="4">
        <v>0.22204550000000001</v>
      </c>
      <c r="P211" s="5">
        <f>Table1[[#This Row],[4%]]-Table1[[#This Row],[Old Dose 4]]</f>
        <v>3.2609020892845897E-4</v>
      </c>
      <c r="T211" t="s">
        <v>637</v>
      </c>
      <c r="W211">
        <v>8</v>
      </c>
      <c r="X211">
        <v>8</v>
      </c>
      <c r="Y211">
        <v>4</v>
      </c>
      <c r="Z211">
        <v>1</v>
      </c>
    </row>
    <row r="212" spans="1:26" x14ac:dyDescent="0.25">
      <c r="A212" s="2" t="s">
        <v>211</v>
      </c>
      <c r="B212">
        <v>12306</v>
      </c>
      <c r="C212">
        <f>_xlfn.XLOOKUP(Table1[[#This Row],[FSA]],$T$2:$T$889,$W$2:$W$889)</f>
        <v>10835</v>
      </c>
      <c r="D212" s="4">
        <f>Table1[[#This Row],[New Dose 1]]/Table1[[#This Row],[Population]]</f>
        <v>0.88046481391191289</v>
      </c>
      <c r="E212" s="3">
        <v>0.89394569999999995</v>
      </c>
      <c r="F212" s="5">
        <f>Table1[[#This Row],[%]]-Table1[[#This Row],[Old Dose 1]]</f>
        <v>-1.3480886088087063E-2</v>
      </c>
      <c r="I212" s="4"/>
      <c r="K212" s="4"/>
      <c r="M212">
        <f>_xlfn.XLOOKUP(Table1[[#This Row],[FSA]],$T$2:$T$889,$Z$2:$Z$889)</f>
        <v>3357</v>
      </c>
      <c r="N212" s="4">
        <f>Table1[[#This Row],[Dose4]]/Table1[[#This Row],[Population]]</f>
        <v>0.27279375914188203</v>
      </c>
      <c r="O212" s="4">
        <v>0.2769102</v>
      </c>
      <c r="P212" s="5">
        <f>Table1[[#This Row],[4%]]-Table1[[#This Row],[Old Dose 4]]</f>
        <v>-4.1164408581179646E-3</v>
      </c>
      <c r="T212" t="s">
        <v>638</v>
      </c>
      <c r="W212">
        <v>6</v>
      </c>
      <c r="X212">
        <v>4</v>
      </c>
      <c r="Y212">
        <v>2</v>
      </c>
      <c r="Z212">
        <v>2</v>
      </c>
    </row>
    <row r="213" spans="1:26" x14ac:dyDescent="0.25">
      <c r="A213" t="s">
        <v>212</v>
      </c>
      <c r="B213">
        <v>19243</v>
      </c>
      <c r="C213">
        <f>_xlfn.XLOOKUP(Table1[[#This Row],[FSA]],$T$2:$T$889,$W$2:$W$889)</f>
        <v>16911</v>
      </c>
      <c r="D213" s="4">
        <f>Table1[[#This Row],[New Dose 1]]/Table1[[#This Row],[Population]]</f>
        <v>0.87881307488437355</v>
      </c>
      <c r="E213" s="3">
        <v>0.88656349999999995</v>
      </c>
      <c r="F213" s="5">
        <f>Table1[[#This Row],[%]]-Table1[[#This Row],[Old Dose 1]]</f>
        <v>-7.7504251156264026E-3</v>
      </c>
      <c r="I213" s="4"/>
      <c r="K213" s="4"/>
      <c r="M213">
        <f>_xlfn.XLOOKUP(Table1[[#This Row],[FSA]],$T$2:$T$889,$Z$2:$Z$889)</f>
        <v>4825</v>
      </c>
      <c r="N213" s="4">
        <f>Table1[[#This Row],[Dose4]]/Table1[[#This Row],[Population]]</f>
        <v>0.25074052902354105</v>
      </c>
      <c r="O213" s="4">
        <v>0.25193389999999999</v>
      </c>
      <c r="P213" s="5">
        <f>Table1[[#This Row],[4%]]-Table1[[#This Row],[Old Dose 4]]</f>
        <v>-1.1933709764589406E-3</v>
      </c>
      <c r="T213" t="s">
        <v>639</v>
      </c>
      <c r="W213">
        <v>5</v>
      </c>
      <c r="X213">
        <v>5</v>
      </c>
      <c r="Y213">
        <v>3</v>
      </c>
      <c r="Z213">
        <v>2</v>
      </c>
    </row>
    <row r="214" spans="1:26" x14ac:dyDescent="0.25">
      <c r="A214" s="2" t="s">
        <v>213</v>
      </c>
      <c r="B214">
        <v>44180</v>
      </c>
      <c r="C214">
        <f>_xlfn.XLOOKUP(Table1[[#This Row],[FSA]],$T$2:$T$889,$W$2:$W$889)</f>
        <v>35355</v>
      </c>
      <c r="D214" s="4">
        <f>Table1[[#This Row],[New Dose 1]]/Table1[[#This Row],[Population]]</f>
        <v>0.80024898143956547</v>
      </c>
      <c r="E214" s="3">
        <v>0.80125389999999996</v>
      </c>
      <c r="F214" s="5">
        <f>Table1[[#This Row],[%]]-Table1[[#This Row],[Old Dose 1]]</f>
        <v>-1.0049185604344979E-3</v>
      </c>
      <c r="I214" s="4"/>
      <c r="K214" s="4"/>
      <c r="M214">
        <f>_xlfn.XLOOKUP(Table1[[#This Row],[FSA]],$T$2:$T$889,$Z$2:$Z$889)</f>
        <v>4659</v>
      </c>
      <c r="N214" s="4">
        <f>Table1[[#This Row],[Dose4]]/Table1[[#This Row],[Population]]</f>
        <v>0.10545495699411499</v>
      </c>
      <c r="O214" s="4">
        <v>0.10539080000000001</v>
      </c>
      <c r="P214" s="5">
        <f>Table1[[#This Row],[4%]]-Table1[[#This Row],[Old Dose 4]]</f>
        <v>6.4156994114980548E-5</v>
      </c>
      <c r="T214" t="s">
        <v>640</v>
      </c>
      <c r="W214">
        <v>14</v>
      </c>
      <c r="X214">
        <v>14</v>
      </c>
      <c r="Y214">
        <v>11</v>
      </c>
      <c r="Z214">
        <v>3</v>
      </c>
    </row>
    <row r="215" spans="1:26" x14ac:dyDescent="0.25">
      <c r="A215" t="s">
        <v>214</v>
      </c>
      <c r="B215">
        <v>22294</v>
      </c>
      <c r="C215">
        <f>_xlfn.XLOOKUP(Table1[[#This Row],[FSA]],$T$2:$T$889,$W$2:$W$889)</f>
        <v>18531</v>
      </c>
      <c r="D215" s="4">
        <f>Table1[[#This Row],[New Dose 1]]/Table1[[#This Row],[Population]]</f>
        <v>0.83121019108280259</v>
      </c>
      <c r="E215" s="3">
        <v>0.84456030000000004</v>
      </c>
      <c r="F215" s="5">
        <f>Table1[[#This Row],[%]]-Table1[[#This Row],[Old Dose 1]]</f>
        <v>-1.3350108917197456E-2</v>
      </c>
      <c r="I215" s="4"/>
      <c r="K215" s="4"/>
      <c r="M215">
        <f>_xlfn.XLOOKUP(Table1[[#This Row],[FSA]],$T$2:$T$889,$Z$2:$Z$889)</f>
        <v>3781</v>
      </c>
      <c r="N215" s="4">
        <f>Table1[[#This Row],[Dose4]]/Table1[[#This Row],[Population]]</f>
        <v>0.16959720104063875</v>
      </c>
      <c r="O215" s="4">
        <v>0.17117280000000001</v>
      </c>
      <c r="P215" s="5">
        <f>Table1[[#This Row],[4%]]-Table1[[#This Row],[Old Dose 4]]</f>
        <v>-1.5755989593612685E-3</v>
      </c>
      <c r="T215" t="s">
        <v>132</v>
      </c>
      <c r="W215">
        <v>20420</v>
      </c>
      <c r="X215">
        <v>19569</v>
      </c>
      <c r="Y215">
        <v>11172</v>
      </c>
      <c r="Z215">
        <v>3221</v>
      </c>
    </row>
    <row r="216" spans="1:26" x14ac:dyDescent="0.25">
      <c r="A216" s="2" t="s">
        <v>215</v>
      </c>
      <c r="B216">
        <v>27398</v>
      </c>
      <c r="C216">
        <f>_xlfn.XLOOKUP(Table1[[#This Row],[FSA]],$T$2:$T$889,$W$2:$W$889)</f>
        <v>21030</v>
      </c>
      <c r="D216" s="4">
        <f>Table1[[#This Row],[New Dose 1]]/Table1[[#This Row],[Population]]</f>
        <v>0.7675742754945617</v>
      </c>
      <c r="E216" s="3">
        <v>0.77003259999999996</v>
      </c>
      <c r="F216" s="5">
        <f>Table1[[#This Row],[%]]-Table1[[#This Row],[Old Dose 1]]</f>
        <v>-2.4583245054382585E-3</v>
      </c>
      <c r="I216" s="4"/>
      <c r="K216" s="4"/>
      <c r="M216">
        <f>_xlfn.XLOOKUP(Table1[[#This Row],[FSA]],$T$2:$T$889,$Z$2:$Z$889)</f>
        <v>2438</v>
      </c>
      <c r="N216" s="4">
        <f>Table1[[#This Row],[Dose4]]/Table1[[#This Row],[Population]]</f>
        <v>8.8984597415869768E-2</v>
      </c>
      <c r="O216" s="4">
        <v>8.90711E-2</v>
      </c>
      <c r="P216" s="5">
        <f>Table1[[#This Row],[4%]]-Table1[[#This Row],[Old Dose 4]]</f>
        <v>-8.6502584130232485E-5</v>
      </c>
      <c r="T216" t="s">
        <v>133</v>
      </c>
      <c r="W216">
        <v>28827</v>
      </c>
      <c r="X216">
        <v>27870</v>
      </c>
      <c r="Y216">
        <v>17624</v>
      </c>
      <c r="Z216">
        <v>5687</v>
      </c>
    </row>
    <row r="217" spans="1:26" x14ac:dyDescent="0.25">
      <c r="A217" t="s">
        <v>216</v>
      </c>
      <c r="B217">
        <v>30572</v>
      </c>
      <c r="C217">
        <f>_xlfn.XLOOKUP(Table1[[#This Row],[FSA]],$T$2:$T$889,$W$2:$W$889)</f>
        <v>24321</v>
      </c>
      <c r="D217" s="4">
        <f>Table1[[#This Row],[New Dose 1]]/Table1[[#This Row],[Population]]</f>
        <v>0.79553185921758474</v>
      </c>
      <c r="E217" s="3">
        <v>0.79303179999999995</v>
      </c>
      <c r="F217" s="5">
        <f>Table1[[#This Row],[%]]-Table1[[#This Row],[Old Dose 1]]</f>
        <v>2.5000592175847824E-3</v>
      </c>
      <c r="I217" s="4"/>
      <c r="K217" s="4"/>
      <c r="M217">
        <f>_xlfn.XLOOKUP(Table1[[#This Row],[FSA]],$T$2:$T$889,$Z$2:$Z$889)</f>
        <v>2694</v>
      </c>
      <c r="N217" s="4">
        <f>Table1[[#This Row],[Dose4]]/Table1[[#This Row],[Population]]</f>
        <v>8.8119848227135936E-2</v>
      </c>
      <c r="O217" s="4">
        <v>8.7663699999999997E-2</v>
      </c>
      <c r="P217" s="5">
        <f>Table1[[#This Row],[4%]]-Table1[[#This Row],[Old Dose 4]]</f>
        <v>4.561482271359385E-4</v>
      </c>
      <c r="T217" t="s">
        <v>641</v>
      </c>
      <c r="W217">
        <v>12</v>
      </c>
      <c r="X217">
        <v>11</v>
      </c>
      <c r="Y217">
        <v>11</v>
      </c>
      <c r="Z217">
        <v>2</v>
      </c>
    </row>
    <row r="218" spans="1:26" x14ac:dyDescent="0.25">
      <c r="A218" s="2" t="s">
        <v>217</v>
      </c>
      <c r="B218">
        <v>33402</v>
      </c>
      <c r="C218">
        <f>_xlfn.XLOOKUP(Table1[[#This Row],[FSA]],$T$2:$T$889,$W$2:$W$889)</f>
        <v>26652</v>
      </c>
      <c r="D218" s="4">
        <f>Table1[[#This Row],[New Dose 1]]/Table1[[#This Row],[Population]]</f>
        <v>0.79791629243757856</v>
      </c>
      <c r="E218" s="3">
        <v>0.80648710000000001</v>
      </c>
      <c r="F218" s="5">
        <f>Table1[[#This Row],[%]]-Table1[[#This Row],[Old Dose 1]]</f>
        <v>-8.5708075624214564E-3</v>
      </c>
      <c r="I218" s="4"/>
      <c r="K218" s="4"/>
      <c r="M218">
        <f>_xlfn.XLOOKUP(Table1[[#This Row],[FSA]],$T$2:$T$889,$Z$2:$Z$889)</f>
        <v>4366</v>
      </c>
      <c r="N218" s="4">
        <f>Table1[[#This Row],[Dose4]]/Table1[[#This Row],[Population]]</f>
        <v>0.1307107358840788</v>
      </c>
      <c r="O218" s="4">
        <v>0.13203790000000001</v>
      </c>
      <c r="P218" s="5">
        <f>Table1[[#This Row],[4%]]-Table1[[#This Row],[Old Dose 4]]</f>
        <v>-1.3271641159212089E-3</v>
      </c>
      <c r="T218" t="s">
        <v>642</v>
      </c>
      <c r="W218">
        <v>15</v>
      </c>
      <c r="X218">
        <v>14</v>
      </c>
      <c r="Y218">
        <v>10</v>
      </c>
      <c r="Z218">
        <v>3</v>
      </c>
    </row>
    <row r="219" spans="1:26" x14ac:dyDescent="0.25">
      <c r="A219" t="s">
        <v>218</v>
      </c>
      <c r="B219">
        <v>33189</v>
      </c>
      <c r="C219">
        <f>_xlfn.XLOOKUP(Table1[[#This Row],[FSA]],$T$2:$T$889,$W$2:$W$889)</f>
        <v>25986</v>
      </c>
      <c r="D219" s="4">
        <f>Table1[[#This Row],[New Dose 1]]/Table1[[#This Row],[Population]]</f>
        <v>0.78297026123113078</v>
      </c>
      <c r="E219" s="3">
        <v>0.78720860000000004</v>
      </c>
      <c r="F219" s="5">
        <f>Table1[[#This Row],[%]]-Table1[[#This Row],[Old Dose 1]]</f>
        <v>-4.2383387688692542E-3</v>
      </c>
      <c r="I219" s="4"/>
      <c r="K219" s="4"/>
      <c r="M219">
        <f>_xlfn.XLOOKUP(Table1[[#This Row],[FSA]],$T$2:$T$889,$Z$2:$Z$889)</f>
        <v>2699</v>
      </c>
      <c r="N219" s="4">
        <f>Table1[[#This Row],[Dose4]]/Table1[[#This Row],[Population]]</f>
        <v>8.132212480038567E-2</v>
      </c>
      <c r="O219" s="4">
        <v>8.1717799999999993E-2</v>
      </c>
      <c r="P219" s="5">
        <f>Table1[[#This Row],[4%]]-Table1[[#This Row],[Old Dose 4]]</f>
        <v>-3.9567519961432318E-4</v>
      </c>
      <c r="T219" t="s">
        <v>643</v>
      </c>
      <c r="W219">
        <v>9</v>
      </c>
      <c r="X219">
        <v>9</v>
      </c>
      <c r="Y219">
        <v>8</v>
      </c>
      <c r="Z219">
        <v>3</v>
      </c>
    </row>
    <row r="220" spans="1:26" x14ac:dyDescent="0.25">
      <c r="A220" s="2" t="s">
        <v>219</v>
      </c>
      <c r="B220">
        <v>13860</v>
      </c>
      <c r="C220">
        <f>_xlfn.XLOOKUP(Table1[[#This Row],[FSA]],$T$2:$T$889,$W$2:$W$889)</f>
        <v>11098</v>
      </c>
      <c r="D220" s="4">
        <f>Table1[[#This Row],[New Dose 1]]/Table1[[#This Row],[Population]]</f>
        <v>0.80072150072150072</v>
      </c>
      <c r="E220" s="3">
        <v>0.82226049999999995</v>
      </c>
      <c r="F220" s="5">
        <f>Table1[[#This Row],[%]]-Table1[[#This Row],[Old Dose 1]]</f>
        <v>-2.1538999278499227E-2</v>
      </c>
      <c r="I220" s="4"/>
      <c r="K220" s="4"/>
      <c r="M220">
        <f>_xlfn.XLOOKUP(Table1[[#This Row],[FSA]],$T$2:$T$889,$Z$2:$Z$889)</f>
        <v>1881</v>
      </c>
      <c r="N220" s="4">
        <f>Table1[[#This Row],[Dose4]]/Table1[[#This Row],[Population]]</f>
        <v>0.1357142857142857</v>
      </c>
      <c r="O220" s="4">
        <v>0.1395401</v>
      </c>
      <c r="P220" s="5">
        <f>Table1[[#This Row],[4%]]-Table1[[#This Row],[Old Dose 4]]</f>
        <v>-3.8258142857142963E-3</v>
      </c>
      <c r="T220" t="s">
        <v>644</v>
      </c>
      <c r="W220">
        <v>155</v>
      </c>
      <c r="X220">
        <v>135</v>
      </c>
      <c r="Y220">
        <v>99</v>
      </c>
      <c r="Z220">
        <v>84</v>
      </c>
    </row>
    <row r="221" spans="1:26" x14ac:dyDescent="0.25">
      <c r="A221" t="s">
        <v>220</v>
      </c>
      <c r="B221">
        <v>14715</v>
      </c>
      <c r="C221">
        <f>_xlfn.XLOOKUP(Table1[[#This Row],[FSA]],$T$2:$T$889,$W$2:$W$889)</f>
        <v>13304</v>
      </c>
      <c r="D221" s="4">
        <f>Table1[[#This Row],[New Dose 1]]/Table1[[#This Row],[Population]]</f>
        <v>0.90411145090044176</v>
      </c>
      <c r="E221" s="3">
        <v>0.94518869999999999</v>
      </c>
      <c r="F221" s="5">
        <f>Table1[[#This Row],[%]]-Table1[[#This Row],[Old Dose 1]]</f>
        <v>-4.1077249099558233E-2</v>
      </c>
      <c r="I221" s="4"/>
      <c r="K221" s="4"/>
      <c r="M221">
        <f>_xlfn.XLOOKUP(Table1[[#This Row],[FSA]],$T$2:$T$889,$Z$2:$Z$889)</f>
        <v>1849</v>
      </c>
      <c r="N221" s="4">
        <f>Table1[[#This Row],[Dose4]]/Table1[[#This Row],[Population]]</f>
        <v>0.12565409446143391</v>
      </c>
      <c r="O221" s="4">
        <v>0.13087009999999999</v>
      </c>
      <c r="P221" s="5">
        <f>Table1[[#This Row],[4%]]-Table1[[#This Row],[Old Dose 4]]</f>
        <v>-5.2160055385660764E-3</v>
      </c>
      <c r="T221" t="s">
        <v>134</v>
      </c>
      <c r="W221">
        <v>15498</v>
      </c>
      <c r="X221">
        <v>15014</v>
      </c>
      <c r="Y221">
        <v>9446</v>
      </c>
      <c r="Z221">
        <v>3154</v>
      </c>
    </row>
    <row r="222" spans="1:26" x14ac:dyDescent="0.25">
      <c r="A222" s="2" t="s">
        <v>221</v>
      </c>
      <c r="B222">
        <v>23427</v>
      </c>
      <c r="C222">
        <f>_xlfn.XLOOKUP(Table1[[#This Row],[FSA]],$T$2:$T$889,$W$2:$W$889)</f>
        <v>22113</v>
      </c>
      <c r="D222" s="4">
        <f>Table1[[#This Row],[New Dose 1]]/Table1[[#This Row],[Population]]</f>
        <v>0.94391087207068769</v>
      </c>
      <c r="E222" s="3">
        <v>0.96629860000000001</v>
      </c>
      <c r="F222" s="5">
        <f>Table1[[#This Row],[%]]-Table1[[#This Row],[Old Dose 1]]</f>
        <v>-2.2387727929312318E-2</v>
      </c>
      <c r="I222" s="4"/>
      <c r="K222" s="4"/>
      <c r="M222">
        <f>_xlfn.XLOOKUP(Table1[[#This Row],[FSA]],$T$2:$T$889,$Z$2:$Z$889)</f>
        <v>4956</v>
      </c>
      <c r="N222" s="4">
        <f>Table1[[#This Row],[Dose4]]/Table1[[#This Row],[Population]]</f>
        <v>0.2115507747470867</v>
      </c>
      <c r="O222" s="4">
        <v>0.21603359999999999</v>
      </c>
      <c r="P222" s="5">
        <f>Table1[[#This Row],[4%]]-Table1[[#This Row],[Old Dose 4]]</f>
        <v>-4.4828252529132973E-3</v>
      </c>
      <c r="T222" t="s">
        <v>645</v>
      </c>
      <c r="W222">
        <v>283</v>
      </c>
      <c r="X222">
        <v>268</v>
      </c>
      <c r="Y222">
        <v>162</v>
      </c>
      <c r="Z222">
        <v>42</v>
      </c>
    </row>
    <row r="223" spans="1:26" x14ac:dyDescent="0.25">
      <c r="A223" t="s">
        <v>222</v>
      </c>
      <c r="B223">
        <v>12448</v>
      </c>
      <c r="C223">
        <f>_xlfn.XLOOKUP(Table1[[#This Row],[FSA]],$T$2:$T$889,$W$2:$W$889)</f>
        <v>10453</v>
      </c>
      <c r="D223" s="4">
        <f>Table1[[#This Row],[New Dose 1]]/Table1[[#This Row],[Population]]</f>
        <v>0.83973329048843193</v>
      </c>
      <c r="E223" s="3">
        <v>0.86425529999999995</v>
      </c>
      <c r="F223" s="5">
        <f>Table1[[#This Row],[%]]-Table1[[#This Row],[Old Dose 1]]</f>
        <v>-2.4522009511568021E-2</v>
      </c>
      <c r="I223" s="4"/>
      <c r="K223" s="4"/>
      <c r="M223">
        <f>_xlfn.XLOOKUP(Table1[[#This Row],[FSA]],$T$2:$T$889,$Z$2:$Z$889)</f>
        <v>1645</v>
      </c>
      <c r="N223" s="4">
        <f>Table1[[#This Row],[Dose4]]/Table1[[#This Row],[Population]]</f>
        <v>0.13214974293059126</v>
      </c>
      <c r="O223" s="4">
        <v>0.13524349999999999</v>
      </c>
      <c r="P223" s="5">
        <f>Table1[[#This Row],[4%]]-Table1[[#This Row],[Old Dose 4]]</f>
        <v>-3.0937570694087313E-3</v>
      </c>
      <c r="T223" t="s">
        <v>135</v>
      </c>
      <c r="W223">
        <v>24321</v>
      </c>
      <c r="X223">
        <v>23669</v>
      </c>
      <c r="Y223">
        <v>15415</v>
      </c>
      <c r="Z223">
        <v>5162</v>
      </c>
    </row>
    <row r="224" spans="1:26" x14ac:dyDescent="0.25">
      <c r="A224" s="2" t="s">
        <v>223</v>
      </c>
      <c r="B224">
        <v>14191</v>
      </c>
      <c r="C224">
        <f>_xlfn.XLOOKUP(Table1[[#This Row],[FSA]],$T$2:$T$889,$W$2:$W$889)</f>
        <v>14223</v>
      </c>
      <c r="D224" s="4">
        <f>Table1[[#This Row],[New Dose 1]]/Table1[[#This Row],[Population]]</f>
        <v>1.0022549503206257</v>
      </c>
      <c r="E224" s="3">
        <v>1</v>
      </c>
      <c r="F224" s="5">
        <f>Table1[[#This Row],[%]]-Table1[[#This Row],[Old Dose 1]]</f>
        <v>2.254950320625726E-3</v>
      </c>
      <c r="I224" s="4"/>
      <c r="K224" s="4"/>
      <c r="M224">
        <f>_xlfn.XLOOKUP(Table1[[#This Row],[FSA]],$T$2:$T$889,$Z$2:$Z$889)</f>
        <v>2636</v>
      </c>
      <c r="N224" s="4">
        <f>Table1[[#This Row],[Dose4]]/Table1[[#This Row],[Population]]</f>
        <v>0.18575153266154604</v>
      </c>
      <c r="O224" s="4">
        <v>0.18662329999999999</v>
      </c>
      <c r="P224" s="5">
        <f>Table1[[#This Row],[4%]]-Table1[[#This Row],[Old Dose 4]]</f>
        <v>-8.7176733845395482E-4</v>
      </c>
      <c r="T224" t="s">
        <v>646</v>
      </c>
      <c r="W224">
        <v>14</v>
      </c>
      <c r="X224">
        <v>14</v>
      </c>
      <c r="Y224">
        <v>10</v>
      </c>
      <c r="Z224">
        <v>2</v>
      </c>
    </row>
    <row r="225" spans="1:26" x14ac:dyDescent="0.25">
      <c r="A225" t="s">
        <v>224</v>
      </c>
      <c r="B225">
        <v>19846</v>
      </c>
      <c r="C225">
        <f>_xlfn.XLOOKUP(Table1[[#This Row],[FSA]],$T$2:$T$889,$W$2:$W$889)</f>
        <v>16744</v>
      </c>
      <c r="D225" s="4">
        <f>Table1[[#This Row],[New Dose 1]]/Table1[[#This Row],[Population]]</f>
        <v>0.84369646276327726</v>
      </c>
      <c r="E225" s="3">
        <v>0.84682639999999998</v>
      </c>
      <c r="F225" s="5">
        <f>Table1[[#This Row],[%]]-Table1[[#This Row],[Old Dose 1]]</f>
        <v>-3.1299372367227241E-3</v>
      </c>
      <c r="I225" s="4"/>
      <c r="K225" s="4"/>
      <c r="M225">
        <f>_xlfn.XLOOKUP(Table1[[#This Row],[FSA]],$T$2:$T$889,$Z$2:$Z$889)</f>
        <v>3036</v>
      </c>
      <c r="N225" s="4">
        <f>Table1[[#This Row],[Dose4]]/Table1[[#This Row],[Population]]</f>
        <v>0.15297793006147334</v>
      </c>
      <c r="O225" s="4">
        <v>0.15353359999999999</v>
      </c>
      <c r="P225" s="5">
        <f>Table1[[#This Row],[4%]]-Table1[[#This Row],[Old Dose 4]]</f>
        <v>-5.5566993852665392E-4</v>
      </c>
      <c r="T225" t="s">
        <v>140</v>
      </c>
      <c r="W225">
        <v>42705</v>
      </c>
      <c r="X225">
        <v>41085</v>
      </c>
      <c r="Y225">
        <v>27163</v>
      </c>
      <c r="Z225">
        <v>10403</v>
      </c>
    </row>
    <row r="226" spans="1:26" x14ac:dyDescent="0.25">
      <c r="A226" s="2" t="s">
        <v>225</v>
      </c>
      <c r="B226">
        <v>21438</v>
      </c>
      <c r="C226">
        <f>_xlfn.XLOOKUP(Table1[[#This Row],[FSA]],$T$2:$T$889,$W$2:$W$889)</f>
        <v>17630</v>
      </c>
      <c r="D226" s="4">
        <f>Table1[[#This Row],[New Dose 1]]/Table1[[#This Row],[Population]]</f>
        <v>0.82237148987778708</v>
      </c>
      <c r="E226" s="3">
        <v>0.83381459999999996</v>
      </c>
      <c r="F226" s="5">
        <f>Table1[[#This Row],[%]]-Table1[[#This Row],[Old Dose 1]]</f>
        <v>-1.1443110122212885E-2</v>
      </c>
      <c r="I226" s="4"/>
      <c r="K226" s="4"/>
      <c r="M226">
        <f>_xlfn.XLOOKUP(Table1[[#This Row],[FSA]],$T$2:$T$889,$Z$2:$Z$889)</f>
        <v>3163</v>
      </c>
      <c r="N226" s="4">
        <f>Table1[[#This Row],[Dose4]]/Table1[[#This Row],[Population]]</f>
        <v>0.14754174829741581</v>
      </c>
      <c r="O226" s="4">
        <v>0.14987010000000001</v>
      </c>
      <c r="P226" s="5">
        <f>Table1[[#This Row],[4%]]-Table1[[#This Row],[Old Dose 4]]</f>
        <v>-2.3283517025841916E-3</v>
      </c>
      <c r="T226" t="s">
        <v>647</v>
      </c>
      <c r="W226">
        <v>11</v>
      </c>
      <c r="X226">
        <v>10</v>
      </c>
      <c r="Y226">
        <v>8</v>
      </c>
      <c r="Z226">
        <v>1</v>
      </c>
    </row>
    <row r="227" spans="1:26" x14ac:dyDescent="0.25">
      <c r="A227" t="s">
        <v>226</v>
      </c>
      <c r="B227">
        <v>27402</v>
      </c>
      <c r="C227">
        <f>_xlfn.XLOOKUP(Table1[[#This Row],[FSA]],$T$2:$T$889,$W$2:$W$889)</f>
        <v>22642</v>
      </c>
      <c r="D227" s="4">
        <f>Table1[[#This Row],[New Dose 1]]/Table1[[#This Row],[Population]]</f>
        <v>0.82629005182103499</v>
      </c>
      <c r="E227" s="3">
        <v>0.82041070000000005</v>
      </c>
      <c r="F227" s="5">
        <f>Table1[[#This Row],[%]]-Table1[[#This Row],[Old Dose 1]]</f>
        <v>5.8793518210349394E-3</v>
      </c>
      <c r="I227" s="4"/>
      <c r="K227" s="4"/>
      <c r="M227">
        <f>_xlfn.XLOOKUP(Table1[[#This Row],[FSA]],$T$2:$T$889,$Z$2:$Z$889)</f>
        <v>3046</v>
      </c>
      <c r="N227" s="4">
        <f>Table1[[#This Row],[Dose4]]/Table1[[#This Row],[Population]]</f>
        <v>0.11115976935990074</v>
      </c>
      <c r="O227" s="4">
        <v>0.1103123</v>
      </c>
      <c r="P227" s="5">
        <f>Table1[[#This Row],[4%]]-Table1[[#This Row],[Old Dose 4]]</f>
        <v>8.4746935990073768E-4</v>
      </c>
      <c r="T227" t="s">
        <v>141</v>
      </c>
      <c r="W227">
        <v>40743</v>
      </c>
      <c r="X227">
        <v>39264</v>
      </c>
      <c r="Y227">
        <v>23852</v>
      </c>
      <c r="Z227">
        <v>5265</v>
      </c>
    </row>
    <row r="228" spans="1:26" x14ac:dyDescent="0.25">
      <c r="A228" s="2" t="s">
        <v>227</v>
      </c>
      <c r="B228">
        <v>26583</v>
      </c>
      <c r="C228">
        <f>_xlfn.XLOOKUP(Table1[[#This Row],[FSA]],$T$2:$T$889,$W$2:$W$889)</f>
        <v>22286</v>
      </c>
      <c r="D228" s="4">
        <f>Table1[[#This Row],[New Dose 1]]/Table1[[#This Row],[Population]]</f>
        <v>0.83835533987887001</v>
      </c>
      <c r="E228" s="3">
        <v>0.84409239999999996</v>
      </c>
      <c r="F228" s="5">
        <f>Table1[[#This Row],[%]]-Table1[[#This Row],[Old Dose 1]]</f>
        <v>-5.7370601211299554E-3</v>
      </c>
      <c r="I228" s="4"/>
      <c r="K228" s="4"/>
      <c r="M228">
        <f>_xlfn.XLOOKUP(Table1[[#This Row],[FSA]],$T$2:$T$889,$Z$2:$Z$889)</f>
        <v>3592</v>
      </c>
      <c r="N228" s="4">
        <f>Table1[[#This Row],[Dose4]]/Table1[[#This Row],[Population]]</f>
        <v>0.13512395139750968</v>
      </c>
      <c r="O228" s="4">
        <v>0.13545309999999999</v>
      </c>
      <c r="P228" s="5">
        <f>Table1[[#This Row],[4%]]-Table1[[#This Row],[Old Dose 4]]</f>
        <v>-3.2914860249030897E-4</v>
      </c>
      <c r="T228" t="s">
        <v>142</v>
      </c>
      <c r="W228">
        <v>40250</v>
      </c>
      <c r="X228">
        <v>38717</v>
      </c>
      <c r="Y228">
        <v>25179</v>
      </c>
      <c r="Z228">
        <v>8159</v>
      </c>
    </row>
    <row r="229" spans="1:26" x14ac:dyDescent="0.25">
      <c r="A229" t="s">
        <v>228</v>
      </c>
      <c r="B229">
        <v>25892</v>
      </c>
      <c r="C229">
        <f>_xlfn.XLOOKUP(Table1[[#This Row],[FSA]],$T$2:$T$889,$W$2:$W$889)</f>
        <v>22192</v>
      </c>
      <c r="D229" s="4">
        <f>Table1[[#This Row],[New Dose 1]]/Table1[[#This Row],[Population]]</f>
        <v>0.8570987177506566</v>
      </c>
      <c r="E229" s="3">
        <v>0.86051820000000001</v>
      </c>
      <c r="F229" s="5">
        <f>Table1[[#This Row],[%]]-Table1[[#This Row],[Old Dose 1]]</f>
        <v>-3.4194822493434085E-3</v>
      </c>
      <c r="I229" s="4"/>
      <c r="K229" s="4"/>
      <c r="M229">
        <f>_xlfn.XLOOKUP(Table1[[#This Row],[FSA]],$T$2:$T$889,$Z$2:$Z$889)</f>
        <v>4022</v>
      </c>
      <c r="N229" s="4">
        <f>Table1[[#This Row],[Dose4]]/Table1[[#This Row],[Population]]</f>
        <v>0.15533755600185387</v>
      </c>
      <c r="O229" s="4">
        <v>0.1554304</v>
      </c>
      <c r="P229" s="5">
        <f>Table1[[#This Row],[4%]]-Table1[[#This Row],[Old Dose 4]]</f>
        <v>-9.2843998146130424E-5</v>
      </c>
      <c r="T229" t="s">
        <v>143</v>
      </c>
      <c r="W229">
        <v>35008</v>
      </c>
      <c r="X229">
        <v>33603</v>
      </c>
      <c r="Y229">
        <v>17530</v>
      </c>
      <c r="Z229">
        <v>3432</v>
      </c>
    </row>
    <row r="230" spans="1:26" x14ac:dyDescent="0.25">
      <c r="A230" s="2" t="s">
        <v>229</v>
      </c>
      <c r="B230">
        <v>42416</v>
      </c>
      <c r="C230">
        <f>_xlfn.XLOOKUP(Table1[[#This Row],[FSA]],$T$2:$T$889,$W$2:$W$889)</f>
        <v>37272</v>
      </c>
      <c r="D230" s="4">
        <f>Table1[[#This Row],[New Dose 1]]/Table1[[#This Row],[Population]]</f>
        <v>0.87872500943040366</v>
      </c>
      <c r="E230" s="3">
        <v>0.88258340000000002</v>
      </c>
      <c r="F230" s="5">
        <f>Table1[[#This Row],[%]]-Table1[[#This Row],[Old Dose 1]]</f>
        <v>-3.8583905695963594E-3</v>
      </c>
      <c r="I230" s="4"/>
      <c r="K230" s="4"/>
      <c r="M230">
        <f>_xlfn.XLOOKUP(Table1[[#This Row],[FSA]],$T$2:$T$889,$Z$2:$Z$889)</f>
        <v>6473</v>
      </c>
      <c r="N230" s="4">
        <f>Table1[[#This Row],[Dose4]]/Table1[[#This Row],[Population]]</f>
        <v>0.15260750660128253</v>
      </c>
      <c r="O230" s="4">
        <v>0.15277379999999999</v>
      </c>
      <c r="P230" s="5">
        <f>Table1[[#This Row],[4%]]-Table1[[#This Row],[Old Dose 4]]</f>
        <v>-1.6629339871745974E-4</v>
      </c>
      <c r="T230" t="s">
        <v>144</v>
      </c>
      <c r="W230">
        <v>43615</v>
      </c>
      <c r="X230">
        <v>42082</v>
      </c>
      <c r="Y230">
        <v>27190</v>
      </c>
      <c r="Z230">
        <v>7462</v>
      </c>
    </row>
    <row r="231" spans="1:26" x14ac:dyDescent="0.25">
      <c r="A231" t="s">
        <v>230</v>
      </c>
      <c r="B231">
        <v>18789</v>
      </c>
      <c r="C231">
        <f>_xlfn.XLOOKUP(Table1[[#This Row],[FSA]],$T$2:$T$889,$W$2:$W$889)</f>
        <v>14276</v>
      </c>
      <c r="D231" s="4">
        <f>Table1[[#This Row],[New Dose 1]]/Table1[[#This Row],[Population]]</f>
        <v>0.75980626962584485</v>
      </c>
      <c r="E231" s="3">
        <v>0.75802590000000003</v>
      </c>
      <c r="F231" s="5">
        <f>Table1[[#This Row],[%]]-Table1[[#This Row],[Old Dose 1]]</f>
        <v>1.7803696258448243E-3</v>
      </c>
      <c r="I231" s="4"/>
      <c r="K231" s="4"/>
      <c r="M231">
        <f>_xlfn.XLOOKUP(Table1[[#This Row],[FSA]],$T$2:$T$889,$Z$2:$Z$889)</f>
        <v>780</v>
      </c>
      <c r="N231" s="4">
        <f>Table1[[#This Row],[Dose4]]/Table1[[#This Row],[Population]]</f>
        <v>4.1513651604662305E-2</v>
      </c>
      <c r="O231" s="4">
        <v>4.13672E-2</v>
      </c>
      <c r="P231" s="5">
        <f>Table1[[#This Row],[4%]]-Table1[[#This Row],[Old Dose 4]]</f>
        <v>1.4645160466230517E-4</v>
      </c>
      <c r="T231" t="s">
        <v>146</v>
      </c>
      <c r="W231">
        <v>69203</v>
      </c>
      <c r="X231">
        <v>66566</v>
      </c>
      <c r="Y231">
        <v>43022</v>
      </c>
      <c r="Z231">
        <v>12227</v>
      </c>
    </row>
    <row r="232" spans="1:26" x14ac:dyDescent="0.25">
      <c r="A232" s="2" t="s">
        <v>231</v>
      </c>
      <c r="B232">
        <v>26017</v>
      </c>
      <c r="C232">
        <f>_xlfn.XLOOKUP(Table1[[#This Row],[FSA]],$T$2:$T$889,$W$2:$W$889)</f>
        <v>22750</v>
      </c>
      <c r="D232" s="4">
        <f>Table1[[#This Row],[New Dose 1]]/Table1[[#This Row],[Population]]</f>
        <v>0.87442825844640049</v>
      </c>
      <c r="E232" s="3">
        <v>0.87811819999999996</v>
      </c>
      <c r="F232" s="5">
        <f>Table1[[#This Row],[%]]-Table1[[#This Row],[Old Dose 1]]</f>
        <v>-3.689941553599474E-3</v>
      </c>
      <c r="I232" s="4"/>
      <c r="K232" s="4"/>
      <c r="M232">
        <f>_xlfn.XLOOKUP(Table1[[#This Row],[FSA]],$T$2:$T$889,$Z$2:$Z$889)</f>
        <v>5561</v>
      </c>
      <c r="N232" s="4">
        <f>Table1[[#This Row],[Dose4]]/Table1[[#This Row],[Population]]</f>
        <v>0.21374485913056848</v>
      </c>
      <c r="O232" s="4">
        <v>0.2139461</v>
      </c>
      <c r="P232" s="5">
        <f>Table1[[#This Row],[4%]]-Table1[[#This Row],[Old Dose 4]]</f>
        <v>-2.012408694315182E-4</v>
      </c>
      <c r="T232" t="s">
        <v>147</v>
      </c>
      <c r="W232">
        <v>49891</v>
      </c>
      <c r="X232">
        <v>48028</v>
      </c>
      <c r="Y232">
        <v>28551</v>
      </c>
      <c r="Z232">
        <v>5427</v>
      </c>
    </row>
    <row r="233" spans="1:26" x14ac:dyDescent="0.25">
      <c r="A233" t="s">
        <v>232</v>
      </c>
      <c r="B233">
        <v>32196</v>
      </c>
      <c r="C233">
        <f>_xlfn.XLOOKUP(Table1[[#This Row],[FSA]],$T$2:$T$889,$W$2:$W$889)</f>
        <v>28073</v>
      </c>
      <c r="D233" s="4">
        <f>Table1[[#This Row],[New Dose 1]]/Table1[[#This Row],[Population]]</f>
        <v>0.87194061374083742</v>
      </c>
      <c r="E233" s="3">
        <v>0.88610719999999998</v>
      </c>
      <c r="F233" s="5">
        <f>Table1[[#This Row],[%]]-Table1[[#This Row],[Old Dose 1]]</f>
        <v>-1.4166586259162561E-2</v>
      </c>
      <c r="I233" s="4"/>
      <c r="K233" s="4"/>
      <c r="M233">
        <f>_xlfn.XLOOKUP(Table1[[#This Row],[FSA]],$T$2:$T$889,$Z$2:$Z$889)</f>
        <v>8249</v>
      </c>
      <c r="N233" s="4">
        <f>Table1[[#This Row],[Dose4]]/Table1[[#This Row],[Population]]</f>
        <v>0.25621195179525408</v>
      </c>
      <c r="O233" s="4">
        <v>0.25804589999999999</v>
      </c>
      <c r="P233" s="5">
        <f>Table1[[#This Row],[4%]]-Table1[[#This Row],[Old Dose 4]]</f>
        <v>-1.8339482047459166E-3</v>
      </c>
      <c r="T233" t="s">
        <v>148</v>
      </c>
      <c r="W233">
        <v>55800</v>
      </c>
      <c r="X233">
        <v>53979</v>
      </c>
      <c r="Y233">
        <v>35047</v>
      </c>
      <c r="Z233">
        <v>9783</v>
      </c>
    </row>
    <row r="234" spans="1:26" x14ac:dyDescent="0.25">
      <c r="A234" s="2" t="s">
        <v>233</v>
      </c>
      <c r="B234">
        <v>2852</v>
      </c>
      <c r="C234">
        <f>_xlfn.XLOOKUP(Table1[[#This Row],[FSA]],$T$2:$T$889,$W$2:$W$889)</f>
        <v>1646</v>
      </c>
      <c r="D234" s="4">
        <f>Table1[[#This Row],[New Dose 1]]/Table1[[#This Row],[Population]]</f>
        <v>0.57713884992987374</v>
      </c>
      <c r="E234" s="3">
        <v>0.57430289999999995</v>
      </c>
      <c r="F234" s="5">
        <f>Table1[[#This Row],[%]]-Table1[[#This Row],[Old Dose 1]]</f>
        <v>2.8359499298737934E-3</v>
      </c>
      <c r="I234" s="4"/>
      <c r="K234" s="4"/>
      <c r="M234">
        <f>_xlfn.XLOOKUP(Table1[[#This Row],[FSA]],$T$2:$T$889,$Z$2:$Z$889)</f>
        <v>287</v>
      </c>
      <c r="N234" s="4">
        <f>Table1[[#This Row],[Dose4]]/Table1[[#This Row],[Population]]</f>
        <v>0.10063113604488079</v>
      </c>
      <c r="O234" s="4">
        <v>9.98941E-2</v>
      </c>
      <c r="P234" s="5">
        <f>Table1[[#This Row],[4%]]-Table1[[#This Row],[Old Dose 4]]</f>
        <v>7.3703604488079E-4</v>
      </c>
      <c r="T234" t="s">
        <v>153</v>
      </c>
      <c r="W234">
        <v>43206</v>
      </c>
      <c r="X234">
        <v>41418</v>
      </c>
      <c r="Y234">
        <v>24409</v>
      </c>
      <c r="Z234">
        <v>7090</v>
      </c>
    </row>
    <row r="235" spans="1:26" x14ac:dyDescent="0.25">
      <c r="A235" t="s">
        <v>234</v>
      </c>
      <c r="B235">
        <v>17327</v>
      </c>
      <c r="C235">
        <f>_xlfn.XLOOKUP(Table1[[#This Row],[FSA]],$T$2:$T$889,$W$2:$W$889)</f>
        <v>14311</v>
      </c>
      <c r="D235" s="4">
        <f>Table1[[#This Row],[New Dose 1]]/Table1[[#This Row],[Population]]</f>
        <v>0.8259363998384025</v>
      </c>
      <c r="E235" s="3">
        <v>0.82728820000000003</v>
      </c>
      <c r="F235" s="5">
        <f>Table1[[#This Row],[%]]-Table1[[#This Row],[Old Dose 1]]</f>
        <v>-1.3518001615975273E-3</v>
      </c>
      <c r="I235" s="4"/>
      <c r="K235" s="4"/>
      <c r="M235">
        <f>_xlfn.XLOOKUP(Table1[[#This Row],[FSA]],$T$2:$T$889,$Z$2:$Z$889)</f>
        <v>2365</v>
      </c>
      <c r="N235" s="4">
        <f>Table1[[#This Row],[Dose4]]/Table1[[#This Row],[Population]]</f>
        <v>0.13649217983493969</v>
      </c>
      <c r="O235" s="4">
        <v>0.13585659999999999</v>
      </c>
      <c r="P235" s="5">
        <f>Table1[[#This Row],[4%]]-Table1[[#This Row],[Old Dose 4]]</f>
        <v>6.3557983493969794E-4</v>
      </c>
      <c r="T235" t="s">
        <v>154</v>
      </c>
      <c r="W235">
        <v>86693</v>
      </c>
      <c r="X235">
        <v>83347</v>
      </c>
      <c r="Y235">
        <v>48689</v>
      </c>
      <c r="Z235">
        <v>14178</v>
      </c>
    </row>
    <row r="236" spans="1:26" x14ac:dyDescent="0.25">
      <c r="A236" s="2" t="s">
        <v>235</v>
      </c>
      <c r="B236">
        <v>15611</v>
      </c>
      <c r="C236">
        <f>_xlfn.XLOOKUP(Table1[[#This Row],[FSA]],$T$2:$T$889,$W$2:$W$889)</f>
        <v>13440</v>
      </c>
      <c r="D236" s="4">
        <f>Table1[[#This Row],[New Dose 1]]/Table1[[#This Row],[Population]]</f>
        <v>0.86093139452949841</v>
      </c>
      <c r="E236" s="3">
        <v>0.87290570000000001</v>
      </c>
      <c r="F236" s="5">
        <f>Table1[[#This Row],[%]]-Table1[[#This Row],[Old Dose 1]]</f>
        <v>-1.1974305470501601E-2</v>
      </c>
      <c r="I236" s="4"/>
      <c r="K236" s="4"/>
      <c r="M236">
        <f>_xlfn.XLOOKUP(Table1[[#This Row],[FSA]],$T$2:$T$889,$Z$2:$Z$889)</f>
        <v>3232</v>
      </c>
      <c r="N236" s="4">
        <f>Table1[[#This Row],[Dose4]]/Table1[[#This Row],[Population]]</f>
        <v>0.20703350201780796</v>
      </c>
      <c r="O236" s="4">
        <v>0.2097513</v>
      </c>
      <c r="P236" s="5">
        <f>Table1[[#This Row],[4%]]-Table1[[#This Row],[Old Dose 4]]</f>
        <v>-2.7177979821920439E-3</v>
      </c>
      <c r="T236" t="s">
        <v>155</v>
      </c>
      <c r="W236">
        <v>25309</v>
      </c>
      <c r="X236">
        <v>24266</v>
      </c>
      <c r="Y236">
        <v>13847</v>
      </c>
      <c r="Z236">
        <v>3419</v>
      </c>
    </row>
    <row r="237" spans="1:26" x14ac:dyDescent="0.25">
      <c r="A237" t="s">
        <v>236</v>
      </c>
      <c r="B237">
        <v>16688</v>
      </c>
      <c r="C237">
        <f>_xlfn.XLOOKUP(Table1[[#This Row],[FSA]],$T$2:$T$889,$W$2:$W$889)</f>
        <v>13724</v>
      </c>
      <c r="D237" s="4">
        <f>Table1[[#This Row],[New Dose 1]]/Table1[[#This Row],[Population]]</f>
        <v>0.82238734419942472</v>
      </c>
      <c r="E237" s="3">
        <v>0.82567789999999996</v>
      </c>
      <c r="F237" s="5">
        <f>Table1[[#This Row],[%]]-Table1[[#This Row],[Old Dose 1]]</f>
        <v>-3.2905558005752455E-3</v>
      </c>
      <c r="I237" s="4"/>
      <c r="K237" s="4"/>
      <c r="M237">
        <f>_xlfn.XLOOKUP(Table1[[#This Row],[FSA]],$T$2:$T$889,$Z$2:$Z$889)</f>
        <v>3838</v>
      </c>
      <c r="N237" s="4">
        <f>Table1[[#This Row],[Dose4]]/Table1[[#This Row],[Population]]</f>
        <v>0.2299856184084372</v>
      </c>
      <c r="O237" s="4">
        <v>0.22947799999999999</v>
      </c>
      <c r="P237" s="5">
        <f>Table1[[#This Row],[4%]]-Table1[[#This Row],[Old Dose 4]]</f>
        <v>5.0761840843721595E-4</v>
      </c>
      <c r="T237" t="s">
        <v>156</v>
      </c>
      <c r="W237">
        <v>16924</v>
      </c>
      <c r="X237">
        <v>16329</v>
      </c>
      <c r="Y237">
        <v>11090</v>
      </c>
      <c r="Z237">
        <v>4588</v>
      </c>
    </row>
    <row r="238" spans="1:26" x14ac:dyDescent="0.25">
      <c r="A238" s="2" t="s">
        <v>237</v>
      </c>
      <c r="B238">
        <v>23511</v>
      </c>
      <c r="C238">
        <f>_xlfn.XLOOKUP(Table1[[#This Row],[FSA]],$T$2:$T$889,$W$2:$W$889)</f>
        <v>18222</v>
      </c>
      <c r="D238" s="4">
        <f>Table1[[#This Row],[New Dose 1]]/Table1[[#This Row],[Population]]</f>
        <v>0.77504146995023604</v>
      </c>
      <c r="E238" s="3">
        <v>0.77383749999999996</v>
      </c>
      <c r="F238" s="5">
        <f>Table1[[#This Row],[%]]-Table1[[#This Row],[Old Dose 1]]</f>
        <v>1.2039699502360834E-3</v>
      </c>
      <c r="I238" s="4"/>
      <c r="K238" s="4"/>
      <c r="M238">
        <f>_xlfn.XLOOKUP(Table1[[#This Row],[FSA]],$T$2:$T$889,$Z$2:$Z$889)</f>
        <v>2352</v>
      </c>
      <c r="N238" s="4">
        <f>Table1[[#This Row],[Dose4]]/Table1[[#This Row],[Population]]</f>
        <v>0.10003827995406406</v>
      </c>
      <c r="O238" s="4">
        <v>9.9627800000000002E-2</v>
      </c>
      <c r="P238" s="5">
        <f>Table1[[#This Row],[4%]]-Table1[[#This Row],[Old Dose 4]]</f>
        <v>4.1047995406405524E-4</v>
      </c>
      <c r="T238" t="s">
        <v>157</v>
      </c>
      <c r="W238">
        <v>34709</v>
      </c>
      <c r="X238">
        <v>33440</v>
      </c>
      <c r="Y238">
        <v>22076</v>
      </c>
      <c r="Z238">
        <v>5328</v>
      </c>
    </row>
    <row r="239" spans="1:26" x14ac:dyDescent="0.25">
      <c r="A239" t="s">
        <v>238</v>
      </c>
      <c r="B239">
        <v>18408</v>
      </c>
      <c r="C239">
        <f>_xlfn.XLOOKUP(Table1[[#This Row],[FSA]],$T$2:$T$889,$W$2:$W$889)</f>
        <v>15445</v>
      </c>
      <c r="D239" s="4">
        <f>Table1[[#This Row],[New Dose 1]]/Table1[[#This Row],[Population]]</f>
        <v>0.83903737505432419</v>
      </c>
      <c r="E239" s="3">
        <v>0.84611559999999997</v>
      </c>
      <c r="F239" s="5">
        <f>Table1[[#This Row],[%]]-Table1[[#This Row],[Old Dose 1]]</f>
        <v>-7.0782249456757818E-3</v>
      </c>
      <c r="I239" s="4"/>
      <c r="K239" s="4"/>
      <c r="M239">
        <f>_xlfn.XLOOKUP(Table1[[#This Row],[FSA]],$T$2:$T$889,$Z$2:$Z$889)</f>
        <v>3327</v>
      </c>
      <c r="N239" s="4">
        <f>Table1[[#This Row],[Dose4]]/Table1[[#This Row],[Population]]</f>
        <v>0.18073663624511083</v>
      </c>
      <c r="O239" s="4">
        <v>0.18167749999999999</v>
      </c>
      <c r="P239" s="5">
        <f>Table1[[#This Row],[4%]]-Table1[[#This Row],[Old Dose 4]]</f>
        <v>-9.4086375488916518E-4</v>
      </c>
      <c r="T239" t="s">
        <v>159</v>
      </c>
      <c r="W239">
        <v>816</v>
      </c>
      <c r="X239">
        <v>739</v>
      </c>
      <c r="Y239">
        <v>261</v>
      </c>
      <c r="Z239">
        <v>22</v>
      </c>
    </row>
    <row r="240" spans="1:26" x14ac:dyDescent="0.25">
      <c r="A240" s="2" t="s">
        <v>239</v>
      </c>
      <c r="B240">
        <v>27999</v>
      </c>
      <c r="C240">
        <f>_xlfn.XLOOKUP(Table1[[#This Row],[FSA]],$T$2:$T$889,$W$2:$W$889)</f>
        <v>20997</v>
      </c>
      <c r="D240" s="4">
        <f>Table1[[#This Row],[New Dose 1]]/Table1[[#This Row],[Population]]</f>
        <v>0.74991963998714239</v>
      </c>
      <c r="E240" s="3">
        <v>0.75527239999999995</v>
      </c>
      <c r="F240" s="5">
        <f>Table1[[#This Row],[%]]-Table1[[#This Row],[Old Dose 1]]</f>
        <v>-5.3527600128575603E-3</v>
      </c>
      <c r="I240" s="4"/>
      <c r="K240" s="4"/>
      <c r="M240">
        <f>_xlfn.XLOOKUP(Table1[[#This Row],[FSA]],$T$2:$T$889,$Z$2:$Z$889)</f>
        <v>4032</v>
      </c>
      <c r="N240" s="4">
        <f>Table1[[#This Row],[Dose4]]/Table1[[#This Row],[Population]]</f>
        <v>0.14400514304082287</v>
      </c>
      <c r="O240" s="4">
        <v>0.14457880000000001</v>
      </c>
      <c r="P240" s="5">
        <f>Table1[[#This Row],[4%]]-Table1[[#This Row],[Old Dose 4]]</f>
        <v>-5.7365695917713233E-4</v>
      </c>
      <c r="T240" t="s">
        <v>160</v>
      </c>
      <c r="W240">
        <v>17240</v>
      </c>
      <c r="X240">
        <v>16724</v>
      </c>
      <c r="Y240">
        <v>10278</v>
      </c>
      <c r="Z240">
        <v>3380</v>
      </c>
    </row>
    <row r="241" spans="1:26" x14ac:dyDescent="0.25">
      <c r="A241" t="s">
        <v>240</v>
      </c>
      <c r="B241">
        <v>35339</v>
      </c>
      <c r="C241">
        <f>_xlfn.XLOOKUP(Table1[[#This Row],[FSA]],$T$2:$T$889,$W$2:$W$889)</f>
        <v>26545</v>
      </c>
      <c r="D241" s="4">
        <f>Table1[[#This Row],[New Dose 1]]/Table1[[#This Row],[Population]]</f>
        <v>0.75115311695294151</v>
      </c>
      <c r="E241" s="3">
        <v>0.75505809999999995</v>
      </c>
      <c r="F241" s="5">
        <f>Table1[[#This Row],[%]]-Table1[[#This Row],[Old Dose 1]]</f>
        <v>-3.9049830470584412E-3</v>
      </c>
      <c r="I241" s="4"/>
      <c r="K241" s="4"/>
      <c r="M241">
        <f>_xlfn.XLOOKUP(Table1[[#This Row],[FSA]],$T$2:$T$889,$Z$2:$Z$889)</f>
        <v>4102</v>
      </c>
      <c r="N241" s="4">
        <f>Table1[[#This Row],[Dose4]]/Table1[[#This Row],[Population]]</f>
        <v>0.11607572370468887</v>
      </c>
      <c r="O241" s="4">
        <v>0.1164873</v>
      </c>
      <c r="P241" s="5">
        <f>Table1[[#This Row],[4%]]-Table1[[#This Row],[Old Dose 4]]</f>
        <v>-4.1157629531113349E-4</v>
      </c>
      <c r="T241" t="s">
        <v>162</v>
      </c>
      <c r="W241">
        <v>19519</v>
      </c>
      <c r="X241">
        <v>18843</v>
      </c>
      <c r="Y241">
        <v>11154</v>
      </c>
      <c r="Z241">
        <v>3316</v>
      </c>
    </row>
    <row r="242" spans="1:26" x14ac:dyDescent="0.25">
      <c r="A242" s="2" t="s">
        <v>241</v>
      </c>
      <c r="B242">
        <v>119464</v>
      </c>
      <c r="C242">
        <f>_xlfn.XLOOKUP(Table1[[#This Row],[FSA]],$T$2:$T$889,$W$2:$W$889)</f>
        <v>101976</v>
      </c>
      <c r="D242" s="4">
        <f>Table1[[#This Row],[New Dose 1]]/Table1[[#This Row],[Population]]</f>
        <v>0.85361280385722893</v>
      </c>
      <c r="E242" s="3">
        <v>0.85339030000000005</v>
      </c>
      <c r="F242" s="5">
        <f>Table1[[#This Row],[%]]-Table1[[#This Row],[Old Dose 1]]</f>
        <v>2.2250385722888399E-4</v>
      </c>
      <c r="I242" s="4"/>
      <c r="K242" s="4"/>
      <c r="M242">
        <f>_xlfn.XLOOKUP(Table1[[#This Row],[FSA]],$T$2:$T$889,$Z$2:$Z$889)</f>
        <v>10857</v>
      </c>
      <c r="N242" s="4">
        <f>Table1[[#This Row],[Dose4]]/Table1[[#This Row],[Population]]</f>
        <v>9.0880934842295591E-2</v>
      </c>
      <c r="O242" s="4">
        <v>9.0456300000000003E-2</v>
      </c>
      <c r="P242" s="5">
        <f>Table1[[#This Row],[4%]]-Table1[[#This Row],[Old Dose 4]]</f>
        <v>4.2463484229558757E-4</v>
      </c>
      <c r="T242" t="s">
        <v>164</v>
      </c>
      <c r="W242">
        <v>38900</v>
      </c>
      <c r="X242">
        <v>37449</v>
      </c>
      <c r="Y242">
        <v>20211</v>
      </c>
      <c r="Z242">
        <v>4995</v>
      </c>
    </row>
    <row r="243" spans="1:26" x14ac:dyDescent="0.25">
      <c r="A243" t="s">
        <v>242</v>
      </c>
      <c r="B243">
        <v>19452</v>
      </c>
      <c r="C243">
        <f>_xlfn.XLOOKUP(Table1[[#This Row],[FSA]],$T$2:$T$889,$W$2:$W$889)</f>
        <v>13695</v>
      </c>
      <c r="D243" s="4">
        <f>Table1[[#This Row],[New Dose 1]]/Table1[[#This Row],[Population]]</f>
        <v>0.70404071560764958</v>
      </c>
      <c r="E243" s="3">
        <v>0.69661410000000001</v>
      </c>
      <c r="F243" s="5">
        <f>Table1[[#This Row],[%]]-Table1[[#This Row],[Old Dose 1]]</f>
        <v>7.4266156076495671E-3</v>
      </c>
      <c r="I243" s="4"/>
      <c r="K243" s="4"/>
      <c r="M243">
        <f>_xlfn.XLOOKUP(Table1[[#This Row],[FSA]],$T$2:$T$889,$Z$2:$Z$889)</f>
        <v>1819</v>
      </c>
      <c r="N243" s="4">
        <f>Table1[[#This Row],[Dose4]]/Table1[[#This Row],[Population]]</f>
        <v>9.3512235245733086E-2</v>
      </c>
      <c r="O243" s="4">
        <v>9.21685E-2</v>
      </c>
      <c r="P243" s="5">
        <f>Table1[[#This Row],[4%]]-Table1[[#This Row],[Old Dose 4]]</f>
        <v>1.3437352457330853E-3</v>
      </c>
      <c r="T243" t="s">
        <v>167</v>
      </c>
      <c r="W243">
        <v>10821</v>
      </c>
      <c r="X243">
        <v>10457</v>
      </c>
      <c r="Y243">
        <v>6551</v>
      </c>
      <c r="Z243">
        <v>1996</v>
      </c>
    </row>
    <row r="244" spans="1:26" x14ac:dyDescent="0.25">
      <c r="A244" s="2" t="s">
        <v>243</v>
      </c>
      <c r="B244">
        <v>52569</v>
      </c>
      <c r="C244">
        <f>_xlfn.XLOOKUP(Table1[[#This Row],[FSA]],$T$2:$T$889,$W$2:$W$889)</f>
        <v>41522</v>
      </c>
      <c r="D244" s="4">
        <f>Table1[[#This Row],[New Dose 1]]/Table1[[#This Row],[Population]]</f>
        <v>0.78985714013962605</v>
      </c>
      <c r="E244" s="3">
        <v>0.79397130000000005</v>
      </c>
      <c r="F244" s="5">
        <f>Table1[[#This Row],[%]]-Table1[[#This Row],[Old Dose 1]]</f>
        <v>-4.1141598603740004E-3</v>
      </c>
      <c r="I244" s="4"/>
      <c r="K244" s="4"/>
      <c r="M244">
        <f>_xlfn.XLOOKUP(Table1[[#This Row],[FSA]],$T$2:$T$889,$Z$2:$Z$889)</f>
        <v>6713</v>
      </c>
      <c r="N244" s="4">
        <f>Table1[[#This Row],[Dose4]]/Table1[[#This Row],[Population]]</f>
        <v>0.12769883391352319</v>
      </c>
      <c r="O244" s="4">
        <v>0.12770960000000001</v>
      </c>
      <c r="P244" s="5">
        <f>Table1[[#This Row],[4%]]-Table1[[#This Row],[Old Dose 4]]</f>
        <v>-1.0766086476821091E-5</v>
      </c>
      <c r="T244" t="s">
        <v>168</v>
      </c>
      <c r="W244">
        <v>17929</v>
      </c>
      <c r="X244">
        <v>17420</v>
      </c>
      <c r="Y244">
        <v>11268</v>
      </c>
      <c r="Z244">
        <v>3601</v>
      </c>
    </row>
    <row r="245" spans="1:26" x14ac:dyDescent="0.25">
      <c r="A245" t="s">
        <v>244</v>
      </c>
      <c r="B245">
        <v>30234</v>
      </c>
      <c r="C245">
        <f>_xlfn.XLOOKUP(Table1[[#This Row],[FSA]],$T$2:$T$889,$W$2:$W$889)</f>
        <v>25143</v>
      </c>
      <c r="D245" s="4">
        <f>Table1[[#This Row],[New Dose 1]]/Table1[[#This Row],[Population]]</f>
        <v>0.83161341536019051</v>
      </c>
      <c r="E245" s="3">
        <v>0.84300240000000004</v>
      </c>
      <c r="F245" s="5">
        <f>Table1[[#This Row],[%]]-Table1[[#This Row],[Old Dose 1]]</f>
        <v>-1.138898463980953E-2</v>
      </c>
      <c r="I245" s="4"/>
      <c r="K245" s="4"/>
      <c r="M245">
        <f>_xlfn.XLOOKUP(Table1[[#This Row],[FSA]],$T$2:$T$889,$Z$2:$Z$889)</f>
        <v>7750</v>
      </c>
      <c r="N245" s="4">
        <f>Table1[[#This Row],[Dose4]]/Table1[[#This Row],[Population]]</f>
        <v>0.25633392868955479</v>
      </c>
      <c r="O245" s="4">
        <v>0.25981019999999999</v>
      </c>
      <c r="P245" s="5">
        <f>Table1[[#This Row],[4%]]-Table1[[#This Row],[Old Dose 4]]</f>
        <v>-3.4762713104452003E-3</v>
      </c>
      <c r="T245" t="s">
        <v>169</v>
      </c>
      <c r="W245">
        <v>15543</v>
      </c>
      <c r="X245">
        <v>15097</v>
      </c>
      <c r="Y245">
        <v>10298</v>
      </c>
      <c r="Z245">
        <v>3367</v>
      </c>
    </row>
    <row r="246" spans="1:26" x14ac:dyDescent="0.25">
      <c r="A246" s="2" t="s">
        <v>245</v>
      </c>
      <c r="B246">
        <v>25853</v>
      </c>
      <c r="C246">
        <f>_xlfn.XLOOKUP(Table1[[#This Row],[FSA]],$T$2:$T$889,$W$2:$W$889)</f>
        <v>20560</v>
      </c>
      <c r="D246" s="4">
        <f>Table1[[#This Row],[New Dose 1]]/Table1[[#This Row],[Population]]</f>
        <v>0.79526553978261716</v>
      </c>
      <c r="E246" s="3">
        <v>0.80239190000000005</v>
      </c>
      <c r="F246" s="5">
        <f>Table1[[#This Row],[%]]-Table1[[#This Row],[Old Dose 1]]</f>
        <v>-7.1263602173828877E-3</v>
      </c>
      <c r="I246" s="4"/>
      <c r="K246" s="4"/>
      <c r="M246">
        <f>_xlfn.XLOOKUP(Table1[[#This Row],[FSA]],$T$2:$T$889,$Z$2:$Z$889)</f>
        <v>6225</v>
      </c>
      <c r="N246" s="4">
        <f>Table1[[#This Row],[Dose4]]/Table1[[#This Row],[Population]]</f>
        <v>0.24078443507523306</v>
      </c>
      <c r="O246" s="4">
        <v>0.24269250000000001</v>
      </c>
      <c r="P246" s="5">
        <f>Table1[[#This Row],[4%]]-Table1[[#This Row],[Old Dose 4]]</f>
        <v>-1.9080649247669446E-3</v>
      </c>
      <c r="T246" t="s">
        <v>170</v>
      </c>
      <c r="W246">
        <v>24488</v>
      </c>
      <c r="X246">
        <v>23676</v>
      </c>
      <c r="Y246">
        <v>15345</v>
      </c>
      <c r="Z246">
        <v>4993</v>
      </c>
    </row>
    <row r="247" spans="1:26" x14ac:dyDescent="0.25">
      <c r="A247" t="s">
        <v>246</v>
      </c>
      <c r="B247">
        <v>66760</v>
      </c>
      <c r="C247">
        <f>_xlfn.XLOOKUP(Table1[[#This Row],[FSA]],$T$2:$T$889,$W$2:$W$889)</f>
        <v>59564</v>
      </c>
      <c r="D247" s="4">
        <f>Table1[[#This Row],[New Dose 1]]/Table1[[#This Row],[Population]]</f>
        <v>0.89221090473337328</v>
      </c>
      <c r="E247" s="3">
        <v>0.89091209999999998</v>
      </c>
      <c r="F247" s="5">
        <f>Table1[[#This Row],[%]]-Table1[[#This Row],[Old Dose 1]]</f>
        <v>1.2988047333732933E-3</v>
      </c>
      <c r="I247" s="4"/>
      <c r="K247" s="4"/>
      <c r="M247">
        <f>_xlfn.XLOOKUP(Table1[[#This Row],[FSA]],$T$2:$T$889,$Z$2:$Z$889)</f>
        <v>6571</v>
      </c>
      <c r="N247" s="4">
        <f>Table1[[#This Row],[Dose4]]/Table1[[#This Row],[Population]]</f>
        <v>9.8427201917315757E-2</v>
      </c>
      <c r="O247" s="4">
        <v>9.8628599999999997E-2</v>
      </c>
      <c r="P247" s="5">
        <f>Table1[[#This Row],[4%]]-Table1[[#This Row],[Old Dose 4]]</f>
        <v>-2.0139808268423987E-4</v>
      </c>
      <c r="T247" t="s">
        <v>648</v>
      </c>
      <c r="W247">
        <v>1037</v>
      </c>
      <c r="X247">
        <v>718</v>
      </c>
      <c r="Y247">
        <v>530</v>
      </c>
      <c r="Z247">
        <v>22</v>
      </c>
    </row>
    <row r="248" spans="1:26" x14ac:dyDescent="0.25">
      <c r="A248" s="2" t="s">
        <v>247</v>
      </c>
      <c r="B248">
        <v>37168</v>
      </c>
      <c r="C248">
        <f>_xlfn.XLOOKUP(Table1[[#This Row],[FSA]],$T$2:$T$889,$W$2:$W$889)</f>
        <v>34488</v>
      </c>
      <c r="D248" s="4">
        <f>Table1[[#This Row],[New Dose 1]]/Table1[[#This Row],[Population]]</f>
        <v>0.92789496340938438</v>
      </c>
      <c r="E248" s="3">
        <v>0.93327870000000002</v>
      </c>
      <c r="F248" s="5">
        <f>Table1[[#This Row],[%]]-Table1[[#This Row],[Old Dose 1]]</f>
        <v>-5.3837365906156398E-3</v>
      </c>
      <c r="I248" s="4"/>
      <c r="K248" s="4"/>
      <c r="M248">
        <f>_xlfn.XLOOKUP(Table1[[#This Row],[FSA]],$T$2:$T$889,$Z$2:$Z$889)</f>
        <v>6513</v>
      </c>
      <c r="N248" s="4">
        <f>Table1[[#This Row],[Dose4]]/Table1[[#This Row],[Population]]</f>
        <v>0.17523138183383555</v>
      </c>
      <c r="O248" s="4">
        <v>0.17546729999999999</v>
      </c>
      <c r="P248" s="5">
        <f>Table1[[#This Row],[4%]]-Table1[[#This Row],[Old Dose 4]]</f>
        <v>-2.3591816616444494E-4</v>
      </c>
      <c r="T248" t="s">
        <v>176</v>
      </c>
      <c r="W248">
        <v>315</v>
      </c>
      <c r="X248">
        <v>256</v>
      </c>
      <c r="Y248">
        <v>99</v>
      </c>
      <c r="Z248">
        <v>6</v>
      </c>
    </row>
    <row r="249" spans="1:26" x14ac:dyDescent="0.25">
      <c r="A249" t="s">
        <v>248</v>
      </c>
      <c r="B249">
        <v>49376</v>
      </c>
      <c r="C249">
        <f>_xlfn.XLOOKUP(Table1[[#This Row],[FSA]],$T$2:$T$889,$W$2:$W$889)</f>
        <v>42833</v>
      </c>
      <c r="D249" s="4">
        <f>Table1[[#This Row],[New Dose 1]]/Table1[[#This Row],[Population]]</f>
        <v>0.86748622812702525</v>
      </c>
      <c r="E249" s="3">
        <v>0.87582349999999998</v>
      </c>
      <c r="F249" s="5">
        <f>Table1[[#This Row],[%]]-Table1[[#This Row],[Old Dose 1]]</f>
        <v>-8.3372718729747275E-3</v>
      </c>
      <c r="I249" s="4"/>
      <c r="K249" s="4"/>
      <c r="M249">
        <f>_xlfn.XLOOKUP(Table1[[#This Row],[FSA]],$T$2:$T$889,$Z$2:$Z$889)</f>
        <v>6767</v>
      </c>
      <c r="N249" s="4">
        <f>Table1[[#This Row],[Dose4]]/Table1[[#This Row],[Population]]</f>
        <v>0.13705038885288398</v>
      </c>
      <c r="O249" s="4">
        <v>0.13865759999999999</v>
      </c>
      <c r="P249" s="5">
        <f>Table1[[#This Row],[4%]]-Table1[[#This Row],[Old Dose 4]]</f>
        <v>-1.6072111471160111E-3</v>
      </c>
      <c r="T249" t="s">
        <v>177</v>
      </c>
      <c r="W249">
        <v>162</v>
      </c>
      <c r="X249">
        <v>150</v>
      </c>
      <c r="Y249">
        <v>68</v>
      </c>
      <c r="Z249">
        <v>9</v>
      </c>
    </row>
    <row r="250" spans="1:26" x14ac:dyDescent="0.25">
      <c r="A250" s="2" t="s">
        <v>249</v>
      </c>
      <c r="B250">
        <v>30560</v>
      </c>
      <c r="C250">
        <f>_xlfn.XLOOKUP(Table1[[#This Row],[FSA]],$T$2:$T$889,$W$2:$W$889)</f>
        <v>31399</v>
      </c>
      <c r="D250" s="4">
        <v>1</v>
      </c>
      <c r="E250" s="3">
        <v>1</v>
      </c>
      <c r="F250" s="5">
        <f>Table1[[#This Row],[%]]-Table1[[#This Row],[Old Dose 1]]</f>
        <v>0</v>
      </c>
      <c r="I250" s="4"/>
      <c r="K250" s="4"/>
      <c r="M250">
        <f>_xlfn.XLOOKUP(Table1[[#This Row],[FSA]],$T$2:$T$889,$Z$2:$Z$889)</f>
        <v>2932</v>
      </c>
      <c r="N250" s="4">
        <f>Table1[[#This Row],[Dose4]]/Table1[[#This Row],[Population]]</f>
        <v>9.5942408376963356E-2</v>
      </c>
      <c r="O250" s="4">
        <v>9.6480999999999997E-2</v>
      </c>
      <c r="P250" s="5">
        <f>Table1[[#This Row],[4%]]-Table1[[#This Row],[Old Dose 4]]</f>
        <v>-5.385916230366411E-4</v>
      </c>
      <c r="T250" t="s">
        <v>649</v>
      </c>
      <c r="W250">
        <v>13</v>
      </c>
      <c r="X250">
        <v>13</v>
      </c>
      <c r="Y250">
        <v>8</v>
      </c>
      <c r="Z250">
        <v>1</v>
      </c>
    </row>
    <row r="251" spans="1:26" x14ac:dyDescent="0.25">
      <c r="A251" t="s">
        <v>250</v>
      </c>
      <c r="B251">
        <v>23832</v>
      </c>
      <c r="C251">
        <f>_xlfn.XLOOKUP(Table1[[#This Row],[FSA]],$T$2:$T$889,$W$2:$W$889)</f>
        <v>22521</v>
      </c>
      <c r="D251" s="4">
        <f>Table1[[#This Row],[New Dose 1]]/Table1[[#This Row],[Population]]</f>
        <v>0.94498992950654581</v>
      </c>
      <c r="E251" s="3">
        <v>0.9575053</v>
      </c>
      <c r="F251" s="5">
        <f>Table1[[#This Row],[%]]-Table1[[#This Row],[Old Dose 1]]</f>
        <v>-1.2515370493454192E-2</v>
      </c>
      <c r="I251" s="4"/>
      <c r="K251" s="4"/>
      <c r="M251">
        <f>_xlfn.XLOOKUP(Table1[[#This Row],[FSA]],$T$2:$T$889,$Z$2:$Z$889)</f>
        <v>2818</v>
      </c>
      <c r="N251" s="4">
        <f>Table1[[#This Row],[Dose4]]/Table1[[#This Row],[Population]]</f>
        <v>0.11824437730782142</v>
      </c>
      <c r="O251" s="4">
        <v>0.1195862</v>
      </c>
      <c r="P251" s="5">
        <f>Table1[[#This Row],[4%]]-Table1[[#This Row],[Old Dose 4]]</f>
        <v>-1.3418226921785847E-3</v>
      </c>
      <c r="T251" t="s">
        <v>650</v>
      </c>
      <c r="W251">
        <v>18</v>
      </c>
      <c r="X251">
        <v>18</v>
      </c>
      <c r="Y251">
        <v>11</v>
      </c>
      <c r="Z251">
        <v>3</v>
      </c>
    </row>
    <row r="252" spans="1:26" x14ac:dyDescent="0.25">
      <c r="A252" s="2" t="s">
        <v>251</v>
      </c>
      <c r="B252">
        <v>37546</v>
      </c>
      <c r="C252">
        <f>_xlfn.XLOOKUP(Table1[[#This Row],[FSA]],$T$2:$T$889,$W$2:$W$889)</f>
        <v>33168</v>
      </c>
      <c r="D252" s="4">
        <f>Table1[[#This Row],[New Dose 1]]/Table1[[#This Row],[Population]]</f>
        <v>0.88339636712299574</v>
      </c>
      <c r="E252" s="3">
        <v>0.88829499999999995</v>
      </c>
      <c r="F252" s="5">
        <f>Table1[[#This Row],[%]]-Table1[[#This Row],[Old Dose 1]]</f>
        <v>-4.8986328770042054E-3</v>
      </c>
      <c r="I252" s="4"/>
      <c r="K252" s="4"/>
      <c r="M252">
        <f>_xlfn.XLOOKUP(Table1[[#This Row],[FSA]],$T$2:$T$889,$Z$2:$Z$889)</f>
        <v>3466</v>
      </c>
      <c r="N252" s="4">
        <f>Table1[[#This Row],[Dose4]]/Table1[[#This Row],[Population]]</f>
        <v>9.2313428860597666E-2</v>
      </c>
      <c r="O252" s="4">
        <v>9.3010599999999999E-2</v>
      </c>
      <c r="P252" s="5">
        <f>Table1[[#This Row],[4%]]-Table1[[#This Row],[Old Dose 4]]</f>
        <v>-6.9717113940233333E-4</v>
      </c>
      <c r="T252" t="s">
        <v>651</v>
      </c>
      <c r="W252">
        <v>15</v>
      </c>
      <c r="X252">
        <v>14</v>
      </c>
      <c r="Y252">
        <v>9</v>
      </c>
      <c r="Z252">
        <v>2</v>
      </c>
    </row>
    <row r="253" spans="1:26" x14ac:dyDescent="0.25">
      <c r="A253" t="s">
        <v>252</v>
      </c>
      <c r="B253">
        <v>49882</v>
      </c>
      <c r="C253">
        <f>_xlfn.XLOOKUP(Table1[[#This Row],[FSA]],$T$2:$T$889,$W$2:$W$889)</f>
        <v>44466</v>
      </c>
      <c r="D253" s="4">
        <f>Table1[[#This Row],[New Dose 1]]/Table1[[#This Row],[Population]]</f>
        <v>0.89142376007377411</v>
      </c>
      <c r="E253" s="3">
        <v>0.89393140000000004</v>
      </c>
      <c r="F253" s="5">
        <f>Table1[[#This Row],[%]]-Table1[[#This Row],[Old Dose 1]]</f>
        <v>-2.5076399262259352E-3</v>
      </c>
      <c r="I253" s="4"/>
      <c r="K253" s="4"/>
      <c r="M253">
        <f>_xlfn.XLOOKUP(Table1[[#This Row],[FSA]],$T$2:$T$889,$Z$2:$Z$889)</f>
        <v>5267</v>
      </c>
      <c r="N253" s="4">
        <f>Table1[[#This Row],[Dose4]]/Table1[[#This Row],[Population]]</f>
        <v>0.10558919048955535</v>
      </c>
      <c r="O253" s="4">
        <v>0.10602789999999999</v>
      </c>
      <c r="P253" s="5">
        <f>Table1[[#This Row],[4%]]-Table1[[#This Row],[Old Dose 4]]</f>
        <v>-4.3870951044464035E-4</v>
      </c>
      <c r="T253" t="s">
        <v>182</v>
      </c>
      <c r="W253">
        <v>48738</v>
      </c>
      <c r="X253">
        <v>47260</v>
      </c>
      <c r="Y253">
        <v>33547</v>
      </c>
      <c r="Z253">
        <v>8119</v>
      </c>
    </row>
    <row r="254" spans="1:26" x14ac:dyDescent="0.25">
      <c r="A254" s="2" t="s">
        <v>253</v>
      </c>
      <c r="B254">
        <v>36464</v>
      </c>
      <c r="C254">
        <f>_xlfn.XLOOKUP(Table1[[#This Row],[FSA]],$T$2:$T$889,$W$2:$W$889)</f>
        <v>32851</v>
      </c>
      <c r="D254" s="4">
        <f>Table1[[#This Row],[New Dose 1]]/Table1[[#This Row],[Population]]</f>
        <v>0.90091597191750772</v>
      </c>
      <c r="E254" s="3">
        <v>0.90957619999999995</v>
      </c>
      <c r="F254" s="5">
        <f>Table1[[#This Row],[%]]-Table1[[#This Row],[Old Dose 1]]</f>
        <v>-8.6602280824922273E-3</v>
      </c>
      <c r="I254" s="4"/>
      <c r="K254" s="4"/>
      <c r="M254">
        <f>_xlfn.XLOOKUP(Table1[[#This Row],[FSA]],$T$2:$T$889,$Z$2:$Z$889)</f>
        <v>4307</v>
      </c>
      <c r="N254" s="4">
        <f>Table1[[#This Row],[Dose4]]/Table1[[#This Row],[Population]]</f>
        <v>0.1181164984642387</v>
      </c>
      <c r="O254" s="4">
        <v>0.1195494</v>
      </c>
      <c r="P254" s="5">
        <f>Table1[[#This Row],[4%]]-Table1[[#This Row],[Old Dose 4]]</f>
        <v>-1.4329015357612968E-3</v>
      </c>
      <c r="T254" t="s">
        <v>183</v>
      </c>
      <c r="W254">
        <v>35844</v>
      </c>
      <c r="X254">
        <v>34651</v>
      </c>
      <c r="Y254">
        <v>23244</v>
      </c>
      <c r="Z254">
        <v>5094</v>
      </c>
    </row>
    <row r="255" spans="1:26" x14ac:dyDescent="0.25">
      <c r="A255" t="s">
        <v>254</v>
      </c>
      <c r="B255">
        <v>24361</v>
      </c>
      <c r="C255">
        <f>_xlfn.XLOOKUP(Table1[[#This Row],[FSA]],$T$2:$T$889,$W$2:$W$889)</f>
        <v>21634</v>
      </c>
      <c r="D255" s="4">
        <f>Table1[[#This Row],[New Dose 1]]/Table1[[#This Row],[Population]]</f>
        <v>0.88805878248019376</v>
      </c>
      <c r="E255" s="3">
        <v>0.89879100000000001</v>
      </c>
      <c r="F255" s="5">
        <f>Table1[[#This Row],[%]]-Table1[[#This Row],[Old Dose 1]]</f>
        <v>-1.0732217519806242E-2</v>
      </c>
      <c r="I255" s="4"/>
      <c r="K255" s="4"/>
      <c r="M255">
        <f>_xlfn.XLOOKUP(Table1[[#This Row],[FSA]],$T$2:$T$889,$Z$2:$Z$889)</f>
        <v>3871</v>
      </c>
      <c r="N255" s="4">
        <f>Table1[[#This Row],[Dose4]]/Table1[[#This Row],[Population]]</f>
        <v>0.15890152292598825</v>
      </c>
      <c r="O255" s="4">
        <v>0.1606078</v>
      </c>
      <c r="P255" s="5">
        <f>Table1[[#This Row],[4%]]-Table1[[#This Row],[Old Dose 4]]</f>
        <v>-1.7062770740117472E-3</v>
      </c>
      <c r="T255" t="s">
        <v>185</v>
      </c>
      <c r="W255">
        <v>67913</v>
      </c>
      <c r="X255">
        <v>65470</v>
      </c>
      <c r="Y255">
        <v>42237</v>
      </c>
      <c r="Z255">
        <v>11125</v>
      </c>
    </row>
    <row r="256" spans="1:26" x14ac:dyDescent="0.25">
      <c r="A256" s="2" t="s">
        <v>255</v>
      </c>
      <c r="B256">
        <v>23138</v>
      </c>
      <c r="C256">
        <f>_xlfn.XLOOKUP(Table1[[#This Row],[FSA]],$T$2:$T$889,$W$2:$W$889)</f>
        <v>20498</v>
      </c>
      <c r="D256" s="4">
        <f>Table1[[#This Row],[New Dose 1]]/Table1[[#This Row],[Population]]</f>
        <v>0.88590197942778115</v>
      </c>
      <c r="E256" s="3">
        <v>0.91048850000000003</v>
      </c>
      <c r="F256" s="5">
        <f>Table1[[#This Row],[%]]-Table1[[#This Row],[Old Dose 1]]</f>
        <v>-2.4586520572218884E-2</v>
      </c>
      <c r="I256" s="4"/>
      <c r="K256" s="4"/>
      <c r="M256">
        <f>_xlfn.XLOOKUP(Table1[[#This Row],[FSA]],$T$2:$T$889,$Z$2:$Z$889)</f>
        <v>4353</v>
      </c>
      <c r="N256" s="4">
        <f>Table1[[#This Row],[Dose4]]/Table1[[#This Row],[Population]]</f>
        <v>0.18813207710260177</v>
      </c>
      <c r="O256" s="4">
        <v>0.19359029999999999</v>
      </c>
      <c r="P256" s="5">
        <f>Table1[[#This Row],[4%]]-Table1[[#This Row],[Old Dose 4]]</f>
        <v>-5.4582228973982239E-3</v>
      </c>
      <c r="T256" t="s">
        <v>186</v>
      </c>
      <c r="W256">
        <v>23591</v>
      </c>
      <c r="X256">
        <v>22860</v>
      </c>
      <c r="Y256">
        <v>16104</v>
      </c>
      <c r="Z256">
        <v>5485</v>
      </c>
    </row>
    <row r="257" spans="1:26" x14ac:dyDescent="0.25">
      <c r="A257" t="s">
        <v>256</v>
      </c>
      <c r="B257">
        <v>44229</v>
      </c>
      <c r="C257">
        <f>_xlfn.XLOOKUP(Table1[[#This Row],[FSA]],$T$2:$T$889,$W$2:$W$889)</f>
        <v>40868</v>
      </c>
      <c r="D257" s="4">
        <f>Table1[[#This Row],[New Dose 1]]/Table1[[#This Row],[Population]]</f>
        <v>0.92400913427841458</v>
      </c>
      <c r="E257" s="3">
        <v>0.94105859999999997</v>
      </c>
      <c r="F257" s="5">
        <f>Table1[[#This Row],[%]]-Table1[[#This Row],[Old Dose 1]]</f>
        <v>-1.7049465721585388E-2</v>
      </c>
      <c r="I257" s="4"/>
      <c r="K257" s="4"/>
      <c r="M257">
        <f>_xlfn.XLOOKUP(Table1[[#This Row],[FSA]],$T$2:$T$889,$Z$2:$Z$889)</f>
        <v>5084</v>
      </c>
      <c r="N257" s="4">
        <f>Table1[[#This Row],[Dose4]]/Table1[[#This Row],[Population]]</f>
        <v>0.11494720658391554</v>
      </c>
      <c r="O257" s="4">
        <v>0.11706759999999999</v>
      </c>
      <c r="P257" s="5">
        <f>Table1[[#This Row],[4%]]-Table1[[#This Row],[Old Dose 4]]</f>
        <v>-2.1203934160844568E-3</v>
      </c>
      <c r="T257" t="s">
        <v>187</v>
      </c>
      <c r="W257">
        <v>12970</v>
      </c>
      <c r="X257">
        <v>12489</v>
      </c>
      <c r="Y257">
        <v>8183</v>
      </c>
      <c r="Z257">
        <v>2759</v>
      </c>
    </row>
    <row r="258" spans="1:26" x14ac:dyDescent="0.25">
      <c r="A258" s="2" t="s">
        <v>257</v>
      </c>
      <c r="B258">
        <v>31221</v>
      </c>
      <c r="C258">
        <f>_xlfn.XLOOKUP(Table1[[#This Row],[FSA]],$T$2:$T$889,$W$2:$W$889)</f>
        <v>27347</v>
      </c>
      <c r="D258" s="4">
        <f>Table1[[#This Row],[New Dose 1]]/Table1[[#This Row],[Population]]</f>
        <v>0.87591685083757731</v>
      </c>
      <c r="E258" s="3">
        <v>0.88265819999999995</v>
      </c>
      <c r="F258" s="5">
        <f>Table1[[#This Row],[%]]-Table1[[#This Row],[Old Dose 1]]</f>
        <v>-6.7413491624226385E-3</v>
      </c>
      <c r="I258" s="4"/>
      <c r="K258" s="4"/>
      <c r="M258">
        <f>_xlfn.XLOOKUP(Table1[[#This Row],[FSA]],$T$2:$T$889,$Z$2:$Z$889)</f>
        <v>3755</v>
      </c>
      <c r="N258" s="4">
        <f>Table1[[#This Row],[Dose4]]/Table1[[#This Row],[Population]]</f>
        <v>0.12027161205598795</v>
      </c>
      <c r="O258" s="4">
        <v>0.11959400000000001</v>
      </c>
      <c r="P258" s="5">
        <f>Table1[[#This Row],[4%]]-Table1[[#This Row],[Old Dose 4]]</f>
        <v>6.7761205598794449E-4</v>
      </c>
      <c r="T258" t="s">
        <v>188</v>
      </c>
      <c r="W258">
        <v>28111</v>
      </c>
      <c r="X258">
        <v>27252</v>
      </c>
      <c r="Y258">
        <v>18928</v>
      </c>
      <c r="Z258">
        <v>6916</v>
      </c>
    </row>
    <row r="259" spans="1:26" x14ac:dyDescent="0.25">
      <c r="A259" t="s">
        <v>258</v>
      </c>
      <c r="B259">
        <v>37343</v>
      </c>
      <c r="C259">
        <f>_xlfn.XLOOKUP(Table1[[#This Row],[FSA]],$T$2:$T$889,$W$2:$W$889)</f>
        <v>36449</v>
      </c>
      <c r="D259" s="4">
        <f>Table1[[#This Row],[New Dose 1]]/Table1[[#This Row],[Population]]</f>
        <v>0.97605977023806334</v>
      </c>
      <c r="E259" s="3">
        <v>0.98007040000000001</v>
      </c>
      <c r="F259" s="5">
        <f>Table1[[#This Row],[%]]-Table1[[#This Row],[Old Dose 1]]</f>
        <v>-4.0106297619366682E-3</v>
      </c>
      <c r="I259" s="4"/>
      <c r="K259" s="4"/>
      <c r="M259">
        <f>_xlfn.XLOOKUP(Table1[[#This Row],[FSA]],$T$2:$T$889,$Z$2:$Z$889)</f>
        <v>5697</v>
      </c>
      <c r="N259" s="4">
        <f>Table1[[#This Row],[Dose4]]/Table1[[#This Row],[Population]]</f>
        <v>0.15255871247623384</v>
      </c>
      <c r="O259" s="4">
        <v>0.1476153</v>
      </c>
      <c r="P259" s="5">
        <f>Table1[[#This Row],[4%]]-Table1[[#This Row],[Old Dose 4]]</f>
        <v>4.9434124762338383E-3</v>
      </c>
      <c r="T259" t="s">
        <v>189</v>
      </c>
      <c r="W259">
        <v>68415</v>
      </c>
      <c r="X259">
        <v>66012</v>
      </c>
      <c r="Y259">
        <v>41884</v>
      </c>
      <c r="Z259">
        <v>10037</v>
      </c>
    </row>
    <row r="260" spans="1:26" x14ac:dyDescent="0.25">
      <c r="A260" s="2" t="s">
        <v>259</v>
      </c>
      <c r="B260">
        <v>34568</v>
      </c>
      <c r="C260">
        <f>_xlfn.XLOOKUP(Table1[[#This Row],[FSA]],$T$2:$T$889,$W$2:$W$889)</f>
        <v>30926</v>
      </c>
      <c r="D260" s="4">
        <f>Table1[[#This Row],[New Dose 1]]/Table1[[#This Row],[Population]]</f>
        <v>0.89464244387873182</v>
      </c>
      <c r="E260" s="3">
        <v>0.91449199999999997</v>
      </c>
      <c r="F260" s="5">
        <f>Table1[[#This Row],[%]]-Table1[[#This Row],[Old Dose 1]]</f>
        <v>-1.9849556121268153E-2</v>
      </c>
      <c r="I260" s="4"/>
      <c r="K260" s="4"/>
      <c r="M260">
        <f>_xlfn.XLOOKUP(Table1[[#This Row],[FSA]],$T$2:$T$889,$Z$2:$Z$889)</f>
        <v>5249</v>
      </c>
      <c r="N260" s="4">
        <f>Table1[[#This Row],[Dose4]]/Table1[[#This Row],[Population]]</f>
        <v>0.15184563758389261</v>
      </c>
      <c r="O260" s="4">
        <v>0.1552984</v>
      </c>
      <c r="P260" s="5">
        <f>Table1[[#This Row],[4%]]-Table1[[#This Row],[Old Dose 4]]</f>
        <v>-3.4527624161073966E-3</v>
      </c>
      <c r="T260" t="s">
        <v>652</v>
      </c>
      <c r="W260">
        <v>55</v>
      </c>
      <c r="X260">
        <v>55</v>
      </c>
      <c r="Y260">
        <v>39</v>
      </c>
      <c r="Z260">
        <v>3</v>
      </c>
    </row>
    <row r="261" spans="1:26" x14ac:dyDescent="0.25">
      <c r="A261" t="s">
        <v>260</v>
      </c>
      <c r="B261">
        <v>50717</v>
      </c>
      <c r="C261">
        <f>_xlfn.XLOOKUP(Table1[[#This Row],[FSA]],$T$2:$T$889,$W$2:$W$889)</f>
        <v>48875</v>
      </c>
      <c r="D261" s="4">
        <f>Table1[[#This Row],[New Dose 1]]/Table1[[#This Row],[Population]]</f>
        <v>0.96368081708302933</v>
      </c>
      <c r="E261" s="3">
        <v>0.96733639999999999</v>
      </c>
      <c r="F261" s="5">
        <f>Table1[[#This Row],[%]]-Table1[[#This Row],[Old Dose 1]]</f>
        <v>-3.6555829169706566E-3</v>
      </c>
      <c r="I261" s="4"/>
      <c r="K261" s="4"/>
      <c r="M261">
        <f>_xlfn.XLOOKUP(Table1[[#This Row],[FSA]],$T$2:$T$889,$Z$2:$Z$889)</f>
        <v>7794</v>
      </c>
      <c r="N261" s="4">
        <f>Table1[[#This Row],[Dose4]]/Table1[[#This Row],[Population]]</f>
        <v>0.15367628211447837</v>
      </c>
      <c r="O261" s="4">
        <v>0.15064569999999999</v>
      </c>
      <c r="P261" s="5">
        <f>Table1[[#This Row],[4%]]-Table1[[#This Row],[Old Dose 4]]</f>
        <v>3.0305821144783751E-3</v>
      </c>
      <c r="T261" t="s">
        <v>200</v>
      </c>
      <c r="W261">
        <v>14597</v>
      </c>
      <c r="X261">
        <v>14104</v>
      </c>
      <c r="Y261">
        <v>7674</v>
      </c>
      <c r="Z261">
        <v>1814</v>
      </c>
    </row>
    <row r="262" spans="1:26" x14ac:dyDescent="0.25">
      <c r="A262" s="2" t="s">
        <v>261</v>
      </c>
      <c r="B262">
        <v>47476</v>
      </c>
      <c r="C262">
        <f>_xlfn.XLOOKUP(Table1[[#This Row],[FSA]],$T$2:$T$889,$W$2:$W$889)</f>
        <v>43719</v>
      </c>
      <c r="D262" s="4">
        <f>Table1[[#This Row],[New Dose 1]]/Table1[[#This Row],[Population]]</f>
        <v>0.92086527929901418</v>
      </c>
      <c r="E262" s="3">
        <v>0.93634050000000002</v>
      </c>
      <c r="F262" s="5">
        <f>Table1[[#This Row],[%]]-Table1[[#This Row],[Old Dose 1]]</f>
        <v>-1.5475220700985837E-2</v>
      </c>
      <c r="I262" s="4"/>
      <c r="K262" s="4"/>
      <c r="M262">
        <f>_xlfn.XLOOKUP(Table1[[#This Row],[FSA]],$T$2:$T$889,$Z$2:$Z$889)</f>
        <v>7962</v>
      </c>
      <c r="N262" s="4">
        <f>Table1[[#This Row],[Dose4]]/Table1[[#This Row],[Population]]</f>
        <v>0.16770578818771589</v>
      </c>
      <c r="O262" s="4">
        <v>0.17069580000000001</v>
      </c>
      <c r="P262" s="5">
        <f>Table1[[#This Row],[4%]]-Table1[[#This Row],[Old Dose 4]]</f>
        <v>-2.9900118122841157E-3</v>
      </c>
      <c r="T262" t="s">
        <v>202</v>
      </c>
      <c r="W262">
        <v>30169</v>
      </c>
      <c r="X262">
        <v>29193</v>
      </c>
      <c r="Y262">
        <v>15356</v>
      </c>
      <c r="Z262">
        <v>3412</v>
      </c>
    </row>
    <row r="263" spans="1:26" x14ac:dyDescent="0.25">
      <c r="A263" t="s">
        <v>262</v>
      </c>
      <c r="B263">
        <v>15360</v>
      </c>
      <c r="C263">
        <f>_xlfn.XLOOKUP(Table1[[#This Row],[FSA]],$T$2:$T$889,$W$2:$W$889)</f>
        <v>14258</v>
      </c>
      <c r="D263" s="4">
        <f>Table1[[#This Row],[New Dose 1]]/Table1[[#This Row],[Population]]</f>
        <v>0.9282552083333333</v>
      </c>
      <c r="E263" s="3">
        <v>0.92392719999999995</v>
      </c>
      <c r="F263" s="5">
        <f>Table1[[#This Row],[%]]-Table1[[#This Row],[Old Dose 1]]</f>
        <v>4.3280083333333552E-3</v>
      </c>
      <c r="I263" s="4"/>
      <c r="K263" s="4"/>
      <c r="M263">
        <f>_xlfn.XLOOKUP(Table1[[#This Row],[FSA]],$T$2:$T$889,$Z$2:$Z$889)</f>
        <v>1102</v>
      </c>
      <c r="N263" s="4">
        <f>Table1[[#This Row],[Dose4]]/Table1[[#This Row],[Population]]</f>
        <v>7.1744791666666669E-2</v>
      </c>
      <c r="O263" s="4">
        <v>7.1232299999999998E-2</v>
      </c>
      <c r="P263" s="5">
        <f>Table1[[#This Row],[4%]]-Table1[[#This Row],[Old Dose 4]]</f>
        <v>5.1249166666667012E-4</v>
      </c>
      <c r="T263" t="s">
        <v>203</v>
      </c>
      <c r="W263">
        <v>43441</v>
      </c>
      <c r="X263">
        <v>42205</v>
      </c>
      <c r="Y263">
        <v>26797</v>
      </c>
      <c r="Z263">
        <v>7196</v>
      </c>
    </row>
    <row r="264" spans="1:26" x14ac:dyDescent="0.25">
      <c r="A264" s="2" t="s">
        <v>263</v>
      </c>
      <c r="B264">
        <v>24159</v>
      </c>
      <c r="C264">
        <f>_xlfn.XLOOKUP(Table1[[#This Row],[FSA]],$T$2:$T$889,$W$2:$W$889)</f>
        <v>21531</v>
      </c>
      <c r="D264" s="4">
        <f>Table1[[#This Row],[New Dose 1]]/Table1[[#This Row],[Population]]</f>
        <v>0.89122066310691672</v>
      </c>
      <c r="E264" s="3">
        <v>0.90719939999999999</v>
      </c>
      <c r="F264" s="5">
        <f>Table1[[#This Row],[%]]-Table1[[#This Row],[Old Dose 1]]</f>
        <v>-1.5978736893083267E-2</v>
      </c>
      <c r="I264" s="4"/>
      <c r="K264" s="4"/>
      <c r="M264">
        <f>_xlfn.XLOOKUP(Table1[[#This Row],[FSA]],$T$2:$T$889,$Z$2:$Z$889)</f>
        <v>4659</v>
      </c>
      <c r="N264" s="4">
        <f>Table1[[#This Row],[Dose4]]/Table1[[#This Row],[Population]]</f>
        <v>0.19284738606730412</v>
      </c>
      <c r="O264" s="4">
        <v>0.19606760000000001</v>
      </c>
      <c r="P264" s="5">
        <f>Table1[[#This Row],[4%]]-Table1[[#This Row],[Old Dose 4]]</f>
        <v>-3.2202139326958923E-3</v>
      </c>
      <c r="T264" t="s">
        <v>653</v>
      </c>
      <c r="W264">
        <v>9</v>
      </c>
      <c r="X264">
        <v>9</v>
      </c>
      <c r="Y264">
        <v>6</v>
      </c>
      <c r="Z264">
        <v>3</v>
      </c>
    </row>
    <row r="265" spans="1:26" x14ac:dyDescent="0.25">
      <c r="A265" t="s">
        <v>264</v>
      </c>
      <c r="B265">
        <v>62180</v>
      </c>
      <c r="C265">
        <f>_xlfn.XLOOKUP(Table1[[#This Row],[FSA]],$T$2:$T$889,$W$2:$W$889)</f>
        <v>56551</v>
      </c>
      <c r="D265" s="4">
        <f>Table1[[#This Row],[New Dose 1]]/Table1[[#This Row],[Population]]</f>
        <v>0.90947249919588291</v>
      </c>
      <c r="E265" s="3">
        <v>0.91344420000000004</v>
      </c>
      <c r="F265" s="5">
        <f>Table1[[#This Row],[%]]-Table1[[#This Row],[Old Dose 1]]</f>
        <v>-3.9717008041171287E-3</v>
      </c>
      <c r="I265" s="4"/>
      <c r="K265" s="4"/>
      <c r="M265">
        <f>_xlfn.XLOOKUP(Table1[[#This Row],[FSA]],$T$2:$T$889,$Z$2:$Z$889)</f>
        <v>8388</v>
      </c>
      <c r="N265" s="4">
        <f>Table1[[#This Row],[Dose4]]/Table1[[#This Row],[Population]]</f>
        <v>0.1348986812479897</v>
      </c>
      <c r="O265" s="4">
        <v>0.1353847</v>
      </c>
      <c r="P265" s="5">
        <f>Table1[[#This Row],[4%]]-Table1[[#This Row],[Old Dose 4]]</f>
        <v>-4.860187520102921E-4</v>
      </c>
      <c r="T265" t="s">
        <v>204</v>
      </c>
      <c r="W265">
        <v>12162</v>
      </c>
      <c r="X265">
        <v>11770</v>
      </c>
      <c r="Y265">
        <v>7158</v>
      </c>
      <c r="Z265">
        <v>1881</v>
      </c>
    </row>
    <row r="266" spans="1:26" x14ac:dyDescent="0.25">
      <c r="A266" s="2" t="s">
        <v>265</v>
      </c>
      <c r="B266">
        <v>25246</v>
      </c>
      <c r="C266">
        <f>_xlfn.XLOOKUP(Table1[[#This Row],[FSA]],$T$2:$T$889,$W$2:$W$889)</f>
        <v>24058</v>
      </c>
      <c r="D266" s="4">
        <f>Table1[[#This Row],[New Dose 1]]/Table1[[#This Row],[Population]]</f>
        <v>0.95294304048166045</v>
      </c>
      <c r="E266" s="3">
        <v>0.96687699999999999</v>
      </c>
      <c r="F266" s="5">
        <f>Table1[[#This Row],[%]]-Table1[[#This Row],[Old Dose 1]]</f>
        <v>-1.3933959518339534E-2</v>
      </c>
      <c r="I266" s="4"/>
      <c r="K266" s="4"/>
      <c r="M266">
        <f>_xlfn.XLOOKUP(Table1[[#This Row],[FSA]],$T$2:$T$889,$Z$2:$Z$889)</f>
        <v>5071</v>
      </c>
      <c r="N266" s="4">
        <f>Table1[[#This Row],[Dose4]]/Table1[[#This Row],[Population]]</f>
        <v>0.20086350312920859</v>
      </c>
      <c r="O266" s="4">
        <v>0.20342959999999999</v>
      </c>
      <c r="P266" s="5">
        <f>Table1[[#This Row],[4%]]-Table1[[#This Row],[Old Dose 4]]</f>
        <v>-2.5660968707914011E-3</v>
      </c>
      <c r="T266" t="s">
        <v>205</v>
      </c>
      <c r="W266">
        <v>7256</v>
      </c>
      <c r="X266">
        <v>7077</v>
      </c>
      <c r="Y266">
        <v>4317</v>
      </c>
      <c r="Z266">
        <v>1411</v>
      </c>
    </row>
    <row r="267" spans="1:26" x14ac:dyDescent="0.25">
      <c r="A267" t="s">
        <v>266</v>
      </c>
      <c r="B267">
        <v>12045</v>
      </c>
      <c r="C267">
        <f>_xlfn.XLOOKUP(Table1[[#This Row],[FSA]],$T$2:$T$889,$W$2:$W$889)</f>
        <v>10352</v>
      </c>
      <c r="D267" s="4">
        <f>Table1[[#This Row],[New Dose 1]]/Table1[[#This Row],[Population]]</f>
        <v>0.8594437525944375</v>
      </c>
      <c r="E267" s="3">
        <v>0.86001510000000003</v>
      </c>
      <c r="F267" s="5">
        <f>Table1[[#This Row],[%]]-Table1[[#This Row],[Old Dose 1]]</f>
        <v>-5.7134740556252783E-4</v>
      </c>
      <c r="I267" s="4"/>
      <c r="K267" s="4"/>
      <c r="M267">
        <f>_xlfn.XLOOKUP(Table1[[#This Row],[FSA]],$T$2:$T$889,$Z$2:$Z$889)</f>
        <v>2399</v>
      </c>
      <c r="N267" s="4">
        <f>Table1[[#This Row],[Dose4]]/Table1[[#This Row],[Population]]</f>
        <v>0.1991697799916978</v>
      </c>
      <c r="O267" s="4">
        <v>0.199045</v>
      </c>
      <c r="P267" s="5">
        <f>Table1[[#This Row],[4%]]-Table1[[#This Row],[Old Dose 4]]</f>
        <v>1.2477999169779874E-4</v>
      </c>
      <c r="T267" t="s">
        <v>206</v>
      </c>
      <c r="W267">
        <v>43378</v>
      </c>
      <c r="X267">
        <v>42148</v>
      </c>
      <c r="Y267">
        <v>28522</v>
      </c>
      <c r="Z267">
        <v>8625</v>
      </c>
    </row>
    <row r="268" spans="1:26" x14ac:dyDescent="0.25">
      <c r="A268" s="2" t="s">
        <v>267</v>
      </c>
      <c r="B268">
        <v>32754</v>
      </c>
      <c r="C268">
        <f>_xlfn.XLOOKUP(Table1[[#This Row],[FSA]],$T$2:$T$889,$W$2:$W$889)</f>
        <v>30968</v>
      </c>
      <c r="D268" s="4">
        <f>Table1[[#This Row],[New Dose 1]]/Table1[[#This Row],[Population]]</f>
        <v>0.9454723087256518</v>
      </c>
      <c r="E268" s="3">
        <v>0.96063920000000003</v>
      </c>
      <c r="F268" s="5">
        <f>Table1[[#This Row],[%]]-Table1[[#This Row],[Old Dose 1]]</f>
        <v>-1.5166891274348226E-2</v>
      </c>
      <c r="I268" s="4"/>
      <c r="K268" s="4"/>
      <c r="M268">
        <f>_xlfn.XLOOKUP(Table1[[#This Row],[FSA]],$T$2:$T$889,$Z$2:$Z$889)</f>
        <v>5715</v>
      </c>
      <c r="N268" s="4">
        <f>Table1[[#This Row],[Dose4]]/Table1[[#This Row],[Population]]</f>
        <v>0.17448250595347134</v>
      </c>
      <c r="O268" s="4">
        <v>0.17713889999999999</v>
      </c>
      <c r="P268" s="5">
        <f>Table1[[#This Row],[4%]]-Table1[[#This Row],[Old Dose 4]]</f>
        <v>-2.6563940465286484E-3</v>
      </c>
      <c r="T268" t="s">
        <v>207</v>
      </c>
      <c r="W268">
        <v>45324</v>
      </c>
      <c r="X268">
        <v>44058</v>
      </c>
      <c r="Y268">
        <v>29653</v>
      </c>
      <c r="Z268">
        <v>9137</v>
      </c>
    </row>
    <row r="269" spans="1:26" x14ac:dyDescent="0.25">
      <c r="A269" t="s">
        <v>268</v>
      </c>
      <c r="B269">
        <v>76703</v>
      </c>
      <c r="C269">
        <f>_xlfn.XLOOKUP(Table1[[#This Row],[FSA]],$T$2:$T$889,$W$2:$W$889)</f>
        <v>68914</v>
      </c>
      <c r="D269" s="4">
        <f>Table1[[#This Row],[New Dose 1]]/Table1[[#This Row],[Population]]</f>
        <v>0.89845247252389082</v>
      </c>
      <c r="E269" s="3">
        <v>0.904223</v>
      </c>
      <c r="F269" s="5">
        <f>Table1[[#This Row],[%]]-Table1[[#This Row],[Old Dose 1]]</f>
        <v>-5.7705274761091774E-3</v>
      </c>
      <c r="I269" s="4"/>
      <c r="K269" s="4"/>
      <c r="M269">
        <f>_xlfn.XLOOKUP(Table1[[#This Row],[FSA]],$T$2:$T$889,$Z$2:$Z$889)</f>
        <v>12943</v>
      </c>
      <c r="N269" s="4">
        <f>Table1[[#This Row],[Dose4]]/Table1[[#This Row],[Population]]</f>
        <v>0.16874177020455522</v>
      </c>
      <c r="O269" s="4">
        <v>0.1696423</v>
      </c>
      <c r="P269" s="5">
        <f>Table1[[#This Row],[4%]]-Table1[[#This Row],[Old Dose 4]]</f>
        <v>-9.0052979544477663E-4</v>
      </c>
      <c r="T269" t="s">
        <v>208</v>
      </c>
      <c r="W269">
        <v>12287</v>
      </c>
      <c r="X269">
        <v>11955</v>
      </c>
      <c r="Y269">
        <v>8573</v>
      </c>
      <c r="Z269">
        <v>3356</v>
      </c>
    </row>
    <row r="270" spans="1:26" x14ac:dyDescent="0.25">
      <c r="A270" s="2" t="s">
        <v>269</v>
      </c>
      <c r="B270">
        <v>8143</v>
      </c>
      <c r="C270">
        <f>_xlfn.XLOOKUP(Table1[[#This Row],[FSA]],$T$2:$T$889,$W$2:$W$889)</f>
        <v>6923</v>
      </c>
      <c r="D270" s="4">
        <f>Table1[[#This Row],[New Dose 1]]/Table1[[#This Row],[Population]]</f>
        <v>0.85017806705145527</v>
      </c>
      <c r="E270" s="3">
        <v>0.85057470000000002</v>
      </c>
      <c r="F270" s="5">
        <f>Table1[[#This Row],[%]]-Table1[[#This Row],[Old Dose 1]]</f>
        <v>-3.9663294854475062E-4</v>
      </c>
      <c r="I270" s="4"/>
      <c r="K270" s="4"/>
      <c r="M270">
        <f>_xlfn.XLOOKUP(Table1[[#This Row],[FSA]],$T$2:$T$889,$Z$2:$Z$889)</f>
        <v>1777</v>
      </c>
      <c r="N270" s="4">
        <f>Table1[[#This Row],[Dose4]]/Table1[[#This Row],[Population]]</f>
        <v>0.21822424167997054</v>
      </c>
      <c r="O270" s="4">
        <v>0.21690770000000001</v>
      </c>
      <c r="P270" s="5">
        <f>Table1[[#This Row],[4%]]-Table1[[#This Row],[Old Dose 4]]</f>
        <v>1.3165416799705287E-3</v>
      </c>
      <c r="T270" t="s">
        <v>209</v>
      </c>
      <c r="W270">
        <v>26966</v>
      </c>
      <c r="X270">
        <v>26158</v>
      </c>
      <c r="Y270">
        <v>17576</v>
      </c>
      <c r="Z270">
        <v>6117</v>
      </c>
    </row>
    <row r="271" spans="1:26" x14ac:dyDescent="0.25">
      <c r="A271" t="s">
        <v>270</v>
      </c>
      <c r="B271">
        <v>41827</v>
      </c>
      <c r="C271">
        <f>_xlfn.XLOOKUP(Table1[[#This Row],[FSA]],$T$2:$T$889,$W$2:$W$889)</f>
        <v>35914</v>
      </c>
      <c r="D271" s="4">
        <f>Table1[[#This Row],[New Dose 1]]/Table1[[#This Row],[Population]]</f>
        <v>0.85863198412508668</v>
      </c>
      <c r="E271" s="3">
        <v>0.8696429</v>
      </c>
      <c r="F271" s="5">
        <f>Table1[[#This Row],[%]]-Table1[[#This Row],[Old Dose 1]]</f>
        <v>-1.1010915874913318E-2</v>
      </c>
      <c r="I271" s="4"/>
      <c r="K271" s="4"/>
      <c r="M271">
        <f>_xlfn.XLOOKUP(Table1[[#This Row],[FSA]],$T$2:$T$889,$Z$2:$Z$889)</f>
        <v>5205</v>
      </c>
      <c r="N271" s="4">
        <f>Table1[[#This Row],[Dose4]]/Table1[[#This Row],[Population]]</f>
        <v>0.12444115045305663</v>
      </c>
      <c r="O271" s="4">
        <v>0.12595149999999999</v>
      </c>
      <c r="P271" s="5">
        <f>Table1[[#This Row],[4%]]-Table1[[#This Row],[Old Dose 4]]</f>
        <v>-1.5103495469433598E-3</v>
      </c>
      <c r="T271" t="s">
        <v>210</v>
      </c>
      <c r="W271">
        <v>15738</v>
      </c>
      <c r="X271">
        <v>15284</v>
      </c>
      <c r="Y271">
        <v>10633</v>
      </c>
      <c r="Z271">
        <v>3970</v>
      </c>
    </row>
    <row r="272" spans="1:26" x14ac:dyDescent="0.25">
      <c r="A272" s="2" t="s">
        <v>271</v>
      </c>
      <c r="B272">
        <v>35040</v>
      </c>
      <c r="C272">
        <f>_xlfn.XLOOKUP(Table1[[#This Row],[FSA]],$T$2:$T$889,$W$2:$W$889)</f>
        <v>29616</v>
      </c>
      <c r="D272" s="4">
        <f>Table1[[#This Row],[New Dose 1]]/Table1[[#This Row],[Population]]</f>
        <v>0.84520547945205482</v>
      </c>
      <c r="E272" s="3">
        <v>0.84993640000000004</v>
      </c>
      <c r="F272" s="5">
        <f>Table1[[#This Row],[%]]-Table1[[#This Row],[Old Dose 1]]</f>
        <v>-4.7309205479452165E-3</v>
      </c>
      <c r="I272" s="4"/>
      <c r="K272" s="4"/>
      <c r="M272">
        <f>_xlfn.XLOOKUP(Table1[[#This Row],[FSA]],$T$2:$T$889,$Z$2:$Z$889)</f>
        <v>4873</v>
      </c>
      <c r="N272" s="4">
        <f>Table1[[#This Row],[Dose4]]/Table1[[#This Row],[Population]]</f>
        <v>0.13906963470319636</v>
      </c>
      <c r="O272" s="4">
        <v>0.13971439999999999</v>
      </c>
      <c r="P272" s="5">
        <f>Table1[[#This Row],[4%]]-Table1[[#This Row],[Old Dose 4]]</f>
        <v>-6.4476529680362882E-4</v>
      </c>
      <c r="T272" t="s">
        <v>211</v>
      </c>
      <c r="W272">
        <v>10835</v>
      </c>
      <c r="X272">
        <v>10576</v>
      </c>
      <c r="Y272">
        <v>7805</v>
      </c>
      <c r="Z272">
        <v>3357</v>
      </c>
    </row>
    <row r="273" spans="1:26" x14ac:dyDescent="0.25">
      <c r="A273" t="s">
        <v>272</v>
      </c>
      <c r="B273">
        <v>13806</v>
      </c>
      <c r="C273">
        <f>_xlfn.XLOOKUP(Table1[[#This Row],[FSA]],$T$2:$T$889,$W$2:$W$889)</f>
        <v>11938</v>
      </c>
      <c r="D273" s="4">
        <f>Table1[[#This Row],[New Dose 1]]/Table1[[#This Row],[Population]]</f>
        <v>0.86469650876430537</v>
      </c>
      <c r="E273" s="3">
        <v>0.86910339999999997</v>
      </c>
      <c r="F273" s="5">
        <f>Table1[[#This Row],[%]]-Table1[[#This Row],[Old Dose 1]]</f>
        <v>-4.4068912356945988E-3</v>
      </c>
      <c r="I273" s="4"/>
      <c r="K273" s="4"/>
      <c r="M273">
        <f>_xlfn.XLOOKUP(Table1[[#This Row],[FSA]],$T$2:$T$889,$Z$2:$Z$889)</f>
        <v>3240</v>
      </c>
      <c r="N273" s="4">
        <f>Table1[[#This Row],[Dose4]]/Table1[[#This Row],[Population]]</f>
        <v>0.23468057366362452</v>
      </c>
      <c r="O273" s="4">
        <v>0.2355699</v>
      </c>
      <c r="P273" s="5">
        <f>Table1[[#This Row],[4%]]-Table1[[#This Row],[Old Dose 4]]</f>
        <v>-8.8932633637547887E-4</v>
      </c>
      <c r="T273" t="s">
        <v>212</v>
      </c>
      <c r="W273">
        <v>16911</v>
      </c>
      <c r="X273">
        <v>16423</v>
      </c>
      <c r="Y273">
        <v>11588</v>
      </c>
      <c r="Z273">
        <v>4825</v>
      </c>
    </row>
    <row r="274" spans="1:26" x14ac:dyDescent="0.25">
      <c r="A274" s="2" t="s">
        <v>273</v>
      </c>
      <c r="B274">
        <v>40257</v>
      </c>
      <c r="C274">
        <f>_xlfn.XLOOKUP(Table1[[#This Row],[FSA]],$T$2:$T$889,$W$2:$W$889)</f>
        <v>34948</v>
      </c>
      <c r="D274" s="4">
        <f>Table1[[#This Row],[New Dose 1]]/Table1[[#This Row],[Population]]</f>
        <v>0.86812231413170382</v>
      </c>
      <c r="E274" s="3">
        <v>0.87852719999999995</v>
      </c>
      <c r="F274" s="5">
        <f>Table1[[#This Row],[%]]-Table1[[#This Row],[Old Dose 1]]</f>
        <v>-1.0404885868296132E-2</v>
      </c>
      <c r="I274" s="4"/>
      <c r="K274" s="4"/>
      <c r="M274">
        <f>_xlfn.XLOOKUP(Table1[[#This Row],[FSA]],$T$2:$T$889,$Z$2:$Z$889)</f>
        <v>6219</v>
      </c>
      <c r="N274" s="4">
        <f>Table1[[#This Row],[Dose4]]/Table1[[#This Row],[Population]]</f>
        <v>0.15448245025709814</v>
      </c>
      <c r="O274" s="4">
        <v>0.1562192</v>
      </c>
      <c r="P274" s="5">
        <f>Table1[[#This Row],[4%]]-Table1[[#This Row],[Old Dose 4]]</f>
        <v>-1.7367497429018608E-3</v>
      </c>
      <c r="T274" t="s">
        <v>654</v>
      </c>
      <c r="W274">
        <v>6</v>
      </c>
      <c r="X274">
        <v>6</v>
      </c>
      <c r="Y274">
        <v>3</v>
      </c>
      <c r="Z274">
        <v>0</v>
      </c>
    </row>
    <row r="275" spans="1:26" x14ac:dyDescent="0.25">
      <c r="A275" t="s">
        <v>274</v>
      </c>
      <c r="B275">
        <v>39517</v>
      </c>
      <c r="C275">
        <f>_xlfn.XLOOKUP(Table1[[#This Row],[FSA]],$T$2:$T$889,$W$2:$W$889)</f>
        <v>34709</v>
      </c>
      <c r="D275" s="4">
        <f>Table1[[#This Row],[New Dose 1]]/Table1[[#This Row],[Population]]</f>
        <v>0.87833084495280511</v>
      </c>
      <c r="E275" s="3">
        <v>0.88405049999999996</v>
      </c>
      <c r="F275" s="5">
        <f>Table1[[#This Row],[%]]-Table1[[#This Row],[Old Dose 1]]</f>
        <v>-5.7196550471948493E-3</v>
      </c>
      <c r="I275" s="4"/>
      <c r="K275" s="4"/>
      <c r="M275">
        <f>_xlfn.XLOOKUP(Table1[[#This Row],[FSA]],$T$2:$T$889,$Z$2:$Z$889)</f>
        <v>5440</v>
      </c>
      <c r="N275" s="4">
        <f>Table1[[#This Row],[Dose4]]/Table1[[#This Row],[Population]]</f>
        <v>0.1376622719335982</v>
      </c>
      <c r="O275" s="4">
        <v>0.13828689999999999</v>
      </c>
      <c r="P275" s="5">
        <f>Table1[[#This Row],[4%]]-Table1[[#This Row],[Old Dose 4]]</f>
        <v>-6.2462806640178892E-4</v>
      </c>
      <c r="T275" t="s">
        <v>655</v>
      </c>
      <c r="W275">
        <v>4</v>
      </c>
      <c r="X275">
        <v>3</v>
      </c>
      <c r="Y275">
        <v>2</v>
      </c>
      <c r="Z275">
        <v>0</v>
      </c>
    </row>
    <row r="276" spans="1:26" x14ac:dyDescent="0.25">
      <c r="A276" s="2" t="s">
        <v>275</v>
      </c>
      <c r="B276">
        <v>27112</v>
      </c>
      <c r="C276">
        <f>_xlfn.XLOOKUP(Table1[[#This Row],[FSA]],$T$2:$T$889,$W$2:$W$889)</f>
        <v>28490</v>
      </c>
      <c r="D276" s="4">
        <v>1</v>
      </c>
      <c r="E276" s="3">
        <v>1</v>
      </c>
      <c r="F276" s="5">
        <f>Table1[[#This Row],[%]]-Table1[[#This Row],[Old Dose 1]]</f>
        <v>0</v>
      </c>
      <c r="I276" s="4"/>
      <c r="K276" s="4"/>
      <c r="M276">
        <f>_xlfn.XLOOKUP(Table1[[#This Row],[FSA]],$T$2:$T$889,$Z$2:$Z$889)</f>
        <v>2165</v>
      </c>
      <c r="N276" s="4">
        <f>Table1[[#This Row],[Dose4]]/Table1[[#This Row],[Population]]</f>
        <v>7.9853939215107708E-2</v>
      </c>
      <c r="O276" s="4">
        <v>8.0753800000000001E-2</v>
      </c>
      <c r="P276" s="5">
        <f>Table1[[#This Row],[4%]]-Table1[[#This Row],[Old Dose 4]]</f>
        <v>-8.9986078489229238E-4</v>
      </c>
      <c r="T276" t="s">
        <v>656</v>
      </c>
      <c r="W276">
        <v>2</v>
      </c>
      <c r="X276">
        <v>2</v>
      </c>
      <c r="Y276">
        <v>1</v>
      </c>
      <c r="Z276">
        <v>0</v>
      </c>
    </row>
    <row r="277" spans="1:26" x14ac:dyDescent="0.25">
      <c r="A277" t="s">
        <v>276</v>
      </c>
      <c r="B277">
        <v>8241</v>
      </c>
      <c r="C277">
        <f>_xlfn.XLOOKUP(Table1[[#This Row],[FSA]],$T$2:$T$889,$W$2:$W$889)</f>
        <v>7521</v>
      </c>
      <c r="D277" s="4">
        <f>Table1[[#This Row],[New Dose 1]]/Table1[[#This Row],[Population]]</f>
        <v>0.91263196214051689</v>
      </c>
      <c r="E277" s="3">
        <v>0.91547909999999999</v>
      </c>
      <c r="F277" s="5">
        <f>Table1[[#This Row],[%]]-Table1[[#This Row],[Old Dose 1]]</f>
        <v>-2.8471378594830954E-3</v>
      </c>
      <c r="I277" s="4"/>
      <c r="K277" s="4"/>
      <c r="M277">
        <f>_xlfn.XLOOKUP(Table1[[#This Row],[FSA]],$T$2:$T$889,$Z$2:$Z$889)</f>
        <v>690</v>
      </c>
      <c r="N277" s="4">
        <f>Table1[[#This Row],[Dose4]]/Table1[[#This Row],[Population]]</f>
        <v>8.3727702948671281E-2</v>
      </c>
      <c r="O277" s="4">
        <v>8.3415199999999995E-2</v>
      </c>
      <c r="P277" s="5">
        <f>Table1[[#This Row],[4%]]-Table1[[#This Row],[Old Dose 4]]</f>
        <v>3.1250294867128658E-4</v>
      </c>
      <c r="T277" t="s">
        <v>657</v>
      </c>
      <c r="W277">
        <v>4</v>
      </c>
      <c r="X277">
        <v>4</v>
      </c>
      <c r="Y277">
        <v>2</v>
      </c>
      <c r="Z277">
        <v>0</v>
      </c>
    </row>
    <row r="278" spans="1:26" x14ac:dyDescent="0.25">
      <c r="A278" s="2" t="s">
        <v>277</v>
      </c>
      <c r="B278">
        <v>19492</v>
      </c>
      <c r="C278">
        <f>_xlfn.XLOOKUP(Table1[[#This Row],[FSA]],$T$2:$T$889,$W$2:$W$889)</f>
        <v>17590</v>
      </c>
      <c r="D278" s="4">
        <f>Table1[[#This Row],[New Dose 1]]/Table1[[#This Row],[Population]]</f>
        <v>0.90242150625897799</v>
      </c>
      <c r="E278" s="3">
        <v>0.9053871</v>
      </c>
      <c r="F278" s="5">
        <f>Table1[[#This Row],[%]]-Table1[[#This Row],[Old Dose 1]]</f>
        <v>-2.9655937410220101E-3</v>
      </c>
      <c r="I278" s="4"/>
      <c r="K278" s="4"/>
      <c r="M278">
        <f>_xlfn.XLOOKUP(Table1[[#This Row],[FSA]],$T$2:$T$889,$Z$2:$Z$889)</f>
        <v>1364</v>
      </c>
      <c r="N278" s="4">
        <f>Table1[[#This Row],[Dose4]]/Table1[[#This Row],[Population]]</f>
        <v>6.9977426636568849E-2</v>
      </c>
      <c r="O278" s="4">
        <v>7.0542900000000006E-2</v>
      </c>
      <c r="P278" s="5">
        <f>Table1[[#This Row],[4%]]-Table1[[#This Row],[Old Dose 4]]</f>
        <v>-5.6547336343115706E-4</v>
      </c>
      <c r="T278" t="s">
        <v>658</v>
      </c>
      <c r="W278">
        <v>14</v>
      </c>
      <c r="X278">
        <v>14</v>
      </c>
      <c r="Y278">
        <v>6</v>
      </c>
      <c r="Z278">
        <v>2</v>
      </c>
    </row>
    <row r="279" spans="1:26" x14ac:dyDescent="0.25">
      <c r="A279" t="s">
        <v>278</v>
      </c>
      <c r="B279">
        <v>24954</v>
      </c>
      <c r="C279">
        <f>_xlfn.XLOOKUP(Table1[[#This Row],[FSA]],$T$2:$T$889,$W$2:$W$889)</f>
        <v>22071</v>
      </c>
      <c r="D279" s="4">
        <f>Table1[[#This Row],[New Dose 1]]/Table1[[#This Row],[Population]]</f>
        <v>0.88446742005289736</v>
      </c>
      <c r="E279" s="3">
        <v>0.88776710000000003</v>
      </c>
      <c r="F279" s="5">
        <f>Table1[[#This Row],[%]]-Table1[[#This Row],[Old Dose 1]]</f>
        <v>-3.2996799471026739E-3</v>
      </c>
      <c r="I279" s="4"/>
      <c r="K279" s="4"/>
      <c r="M279">
        <f>_xlfn.XLOOKUP(Table1[[#This Row],[FSA]],$T$2:$T$889,$Z$2:$Z$889)</f>
        <v>1969</v>
      </c>
      <c r="N279" s="4">
        <f>Table1[[#This Row],[Dose4]]/Table1[[#This Row],[Population]]</f>
        <v>7.8905185541396167E-2</v>
      </c>
      <c r="O279" s="4">
        <v>7.9096299999999994E-2</v>
      </c>
      <c r="P279" s="5">
        <f>Table1[[#This Row],[4%]]-Table1[[#This Row],[Old Dose 4]]</f>
        <v>-1.911144586038277E-4</v>
      </c>
      <c r="T279" t="s">
        <v>659</v>
      </c>
      <c r="W279">
        <v>20</v>
      </c>
      <c r="X279">
        <v>20</v>
      </c>
      <c r="Y279">
        <v>14</v>
      </c>
      <c r="Z279">
        <v>2</v>
      </c>
    </row>
    <row r="280" spans="1:26" x14ac:dyDescent="0.25">
      <c r="A280" s="2" t="s">
        <v>279</v>
      </c>
      <c r="B280">
        <v>41446</v>
      </c>
      <c r="C280">
        <f>_xlfn.XLOOKUP(Table1[[#This Row],[FSA]],$T$2:$T$889,$W$2:$W$889)</f>
        <v>35828</v>
      </c>
      <c r="D280" s="4">
        <f>Table1[[#This Row],[New Dose 1]]/Table1[[#This Row],[Population]]</f>
        <v>0.86445012787723785</v>
      </c>
      <c r="E280" s="3">
        <v>0.87322180000000005</v>
      </c>
      <c r="F280" s="5">
        <f>Table1[[#This Row],[%]]-Table1[[#This Row],[Old Dose 1]]</f>
        <v>-8.7716721227621974E-3</v>
      </c>
      <c r="I280" s="4"/>
      <c r="K280" s="4"/>
      <c r="M280">
        <f>_xlfn.XLOOKUP(Table1[[#This Row],[FSA]],$T$2:$T$889,$Z$2:$Z$889)</f>
        <v>2504</v>
      </c>
      <c r="N280" s="4">
        <f>Table1[[#This Row],[Dose4]]/Table1[[#This Row],[Population]]</f>
        <v>6.0415962939728805E-2</v>
      </c>
      <c r="O280" s="4">
        <v>6.09156E-2</v>
      </c>
      <c r="P280" s="5">
        <f>Table1[[#This Row],[4%]]-Table1[[#This Row],[Old Dose 4]]</f>
        <v>-4.9963706027119498E-4</v>
      </c>
      <c r="T280" t="s">
        <v>660</v>
      </c>
      <c r="W280">
        <v>18077</v>
      </c>
      <c r="X280">
        <v>17439</v>
      </c>
      <c r="Y280">
        <v>11336</v>
      </c>
      <c r="Z280">
        <v>3092</v>
      </c>
    </row>
    <row r="281" spans="1:26" x14ac:dyDescent="0.25">
      <c r="A281" t="s">
        <v>280</v>
      </c>
      <c r="B281">
        <v>14700</v>
      </c>
      <c r="C281">
        <f>_xlfn.XLOOKUP(Table1[[#This Row],[FSA]],$T$2:$T$889,$W$2:$W$889)</f>
        <v>12629</v>
      </c>
      <c r="D281" s="4">
        <f>Table1[[#This Row],[New Dose 1]]/Table1[[#This Row],[Population]]</f>
        <v>0.85911564625850345</v>
      </c>
      <c r="E281" s="3">
        <v>0.86337390000000003</v>
      </c>
      <c r="F281" s="5">
        <f>Table1[[#This Row],[%]]-Table1[[#This Row],[Old Dose 1]]</f>
        <v>-4.258253741496576E-3</v>
      </c>
      <c r="I281" s="4"/>
      <c r="K281" s="4"/>
      <c r="M281">
        <f>_xlfn.XLOOKUP(Table1[[#This Row],[FSA]],$T$2:$T$889,$Z$2:$Z$889)</f>
        <v>2435</v>
      </c>
      <c r="N281" s="4">
        <f>Table1[[#This Row],[Dose4]]/Table1[[#This Row],[Population]]</f>
        <v>0.16564625850340137</v>
      </c>
      <c r="O281" s="4">
        <v>0.16354779999999999</v>
      </c>
      <c r="P281" s="5">
        <f>Table1[[#This Row],[4%]]-Table1[[#This Row],[Old Dose 4]]</f>
        <v>2.0984585034013736E-3</v>
      </c>
      <c r="T281" t="s">
        <v>661</v>
      </c>
      <c r="W281">
        <v>7</v>
      </c>
      <c r="X281">
        <v>6</v>
      </c>
      <c r="Y281">
        <v>4</v>
      </c>
      <c r="Z281">
        <v>1</v>
      </c>
    </row>
    <row r="282" spans="1:26" x14ac:dyDescent="0.25">
      <c r="A282" s="2" t="s">
        <v>281</v>
      </c>
      <c r="B282">
        <v>18938</v>
      </c>
      <c r="C282">
        <f>_xlfn.XLOOKUP(Table1[[#This Row],[FSA]],$T$2:$T$889,$W$2:$W$889)</f>
        <v>15814</v>
      </c>
      <c r="D282" s="4">
        <f>Table1[[#This Row],[New Dose 1]]/Table1[[#This Row],[Population]]</f>
        <v>0.83504065899250179</v>
      </c>
      <c r="E282" s="3">
        <v>0.83673359999999997</v>
      </c>
      <c r="F282" s="5">
        <f>Table1[[#This Row],[%]]-Table1[[#This Row],[Old Dose 1]]</f>
        <v>-1.6929410074981721E-3</v>
      </c>
      <c r="I282" s="4"/>
      <c r="K282" s="4"/>
      <c r="M282">
        <f>_xlfn.XLOOKUP(Table1[[#This Row],[FSA]],$T$2:$T$889,$Z$2:$Z$889)</f>
        <v>2963</v>
      </c>
      <c r="N282" s="4">
        <f>Table1[[#This Row],[Dose4]]/Table1[[#This Row],[Population]]</f>
        <v>0.15645791530256628</v>
      </c>
      <c r="O282" s="4">
        <v>0.15365619999999999</v>
      </c>
      <c r="P282" s="5">
        <f>Table1[[#This Row],[4%]]-Table1[[#This Row],[Old Dose 4]]</f>
        <v>2.8017153025662878E-3</v>
      </c>
      <c r="T282" t="s">
        <v>213</v>
      </c>
      <c r="W282">
        <v>35355</v>
      </c>
      <c r="X282">
        <v>34003</v>
      </c>
      <c r="Y282">
        <v>18735</v>
      </c>
      <c r="Z282">
        <v>4659</v>
      </c>
    </row>
    <row r="283" spans="1:26" x14ac:dyDescent="0.25">
      <c r="A283" t="s">
        <v>282</v>
      </c>
      <c r="B283">
        <v>51861</v>
      </c>
      <c r="C283">
        <f>_xlfn.XLOOKUP(Table1[[#This Row],[FSA]],$T$2:$T$889,$W$2:$W$889)</f>
        <v>43779</v>
      </c>
      <c r="D283" s="4">
        <f>Table1[[#This Row],[New Dose 1]]/Table1[[#This Row],[Population]]</f>
        <v>0.84416035170937698</v>
      </c>
      <c r="E283" s="3">
        <v>0.85225830000000002</v>
      </c>
      <c r="F283" s="5">
        <f>Table1[[#This Row],[%]]-Table1[[#This Row],[Old Dose 1]]</f>
        <v>-8.0979482906230471E-3</v>
      </c>
      <c r="I283" s="4"/>
      <c r="K283" s="4"/>
      <c r="M283">
        <f>_xlfn.XLOOKUP(Table1[[#This Row],[FSA]],$T$2:$T$889,$Z$2:$Z$889)</f>
        <v>8116</v>
      </c>
      <c r="N283" s="4">
        <f>Table1[[#This Row],[Dose4]]/Table1[[#This Row],[Population]]</f>
        <v>0.15649524691000946</v>
      </c>
      <c r="O283" s="4">
        <v>0.15761729999999999</v>
      </c>
      <c r="P283" s="5">
        <f>Table1[[#This Row],[4%]]-Table1[[#This Row],[Old Dose 4]]</f>
        <v>-1.1220530899905268E-3</v>
      </c>
      <c r="T283" t="s">
        <v>214</v>
      </c>
      <c r="W283">
        <v>18531</v>
      </c>
      <c r="X283">
        <v>17965</v>
      </c>
      <c r="Y283">
        <v>11218</v>
      </c>
      <c r="Z283">
        <v>3781</v>
      </c>
    </row>
    <row r="284" spans="1:26" x14ac:dyDescent="0.25">
      <c r="A284" s="2" t="s">
        <v>283</v>
      </c>
      <c r="B284">
        <v>26871</v>
      </c>
      <c r="C284">
        <f>_xlfn.XLOOKUP(Table1[[#This Row],[FSA]],$T$2:$T$889,$W$2:$W$889)</f>
        <v>23256</v>
      </c>
      <c r="D284" s="4">
        <f>Table1[[#This Row],[New Dose 1]]/Table1[[#This Row],[Population]]</f>
        <v>0.86546834877749246</v>
      </c>
      <c r="E284" s="3">
        <v>0.8705794</v>
      </c>
      <c r="F284" s="5">
        <f>Table1[[#This Row],[%]]-Table1[[#This Row],[Old Dose 1]]</f>
        <v>-5.1110512225075455E-3</v>
      </c>
      <c r="I284" s="4"/>
      <c r="K284" s="4"/>
      <c r="M284">
        <f>_xlfn.XLOOKUP(Table1[[#This Row],[FSA]],$T$2:$T$889,$Z$2:$Z$889)</f>
        <v>5716</v>
      </c>
      <c r="N284" s="4">
        <f>Table1[[#This Row],[Dose4]]/Table1[[#This Row],[Population]]</f>
        <v>0.21272003274906032</v>
      </c>
      <c r="O284" s="4">
        <v>0.21358160000000001</v>
      </c>
      <c r="P284" s="5">
        <f>Table1[[#This Row],[4%]]-Table1[[#This Row],[Old Dose 4]]</f>
        <v>-8.6156725093969322E-4</v>
      </c>
      <c r="T284" t="s">
        <v>215</v>
      </c>
      <c r="W284">
        <v>21030</v>
      </c>
      <c r="X284">
        <v>19990</v>
      </c>
      <c r="Y284">
        <v>10937</v>
      </c>
      <c r="Z284">
        <v>2438</v>
      </c>
    </row>
    <row r="285" spans="1:26" x14ac:dyDescent="0.25">
      <c r="A285" t="s">
        <v>284</v>
      </c>
      <c r="B285">
        <v>20513</v>
      </c>
      <c r="C285">
        <f>_xlfn.XLOOKUP(Table1[[#This Row],[FSA]],$T$2:$T$889,$W$2:$W$889)</f>
        <v>18191</v>
      </c>
      <c r="D285" s="4">
        <f>Table1[[#This Row],[New Dose 1]]/Table1[[#This Row],[Population]]</f>
        <v>0.88680349046945839</v>
      </c>
      <c r="E285" s="3">
        <v>0.89237290000000002</v>
      </c>
      <c r="F285" s="5">
        <f>Table1[[#This Row],[%]]-Table1[[#This Row],[Old Dose 1]]</f>
        <v>-5.5694095305416358E-3</v>
      </c>
      <c r="I285" s="4"/>
      <c r="K285" s="4"/>
      <c r="M285">
        <f>_xlfn.XLOOKUP(Table1[[#This Row],[FSA]],$T$2:$T$889,$Z$2:$Z$889)</f>
        <v>5121</v>
      </c>
      <c r="N285" s="4">
        <f>Table1[[#This Row],[Dose4]]/Table1[[#This Row],[Population]]</f>
        <v>0.24964656559255108</v>
      </c>
      <c r="O285" s="4">
        <v>0.25050539999999999</v>
      </c>
      <c r="P285" s="5">
        <f>Table1[[#This Row],[4%]]-Table1[[#This Row],[Old Dose 4]]</f>
        <v>-8.5883440744891071E-4</v>
      </c>
      <c r="T285" t="s">
        <v>216</v>
      </c>
      <c r="W285">
        <v>24321</v>
      </c>
      <c r="X285">
        <v>23346</v>
      </c>
      <c r="Y285">
        <v>12553</v>
      </c>
      <c r="Z285">
        <v>2694</v>
      </c>
    </row>
    <row r="286" spans="1:26" x14ac:dyDescent="0.25">
      <c r="A286" s="2" t="s">
        <v>285</v>
      </c>
      <c r="B286">
        <v>19881</v>
      </c>
      <c r="C286">
        <f>_xlfn.XLOOKUP(Table1[[#This Row],[FSA]],$T$2:$T$889,$W$2:$W$889)</f>
        <v>16841</v>
      </c>
      <c r="D286" s="4">
        <f>Table1[[#This Row],[New Dose 1]]/Table1[[#This Row],[Population]]</f>
        <v>0.84709018661033142</v>
      </c>
      <c r="E286" s="3">
        <v>0.85800449999999995</v>
      </c>
      <c r="F286" s="5">
        <f>Table1[[#This Row],[%]]-Table1[[#This Row],[Old Dose 1]]</f>
        <v>-1.0914313389668528E-2</v>
      </c>
      <c r="I286" s="4"/>
      <c r="K286" s="4"/>
      <c r="M286">
        <f>_xlfn.XLOOKUP(Table1[[#This Row],[FSA]],$T$2:$T$889,$Z$2:$Z$889)</f>
        <v>1637</v>
      </c>
      <c r="N286" s="4">
        <f>Table1[[#This Row],[Dose4]]/Table1[[#This Row],[Population]]</f>
        <v>8.2339922539107685E-2</v>
      </c>
      <c r="O286" s="4">
        <v>8.3060700000000001E-2</v>
      </c>
      <c r="P286" s="5">
        <f>Table1[[#This Row],[4%]]-Table1[[#This Row],[Old Dose 4]]</f>
        <v>-7.207774608923162E-4</v>
      </c>
      <c r="T286" t="s">
        <v>217</v>
      </c>
      <c r="W286">
        <v>26652</v>
      </c>
      <c r="X286">
        <v>25577</v>
      </c>
      <c r="Y286">
        <v>15244</v>
      </c>
      <c r="Z286">
        <v>4366</v>
      </c>
    </row>
    <row r="287" spans="1:26" x14ac:dyDescent="0.25">
      <c r="A287" t="s">
        <v>286</v>
      </c>
      <c r="B287">
        <v>36663</v>
      </c>
      <c r="C287">
        <f>_xlfn.XLOOKUP(Table1[[#This Row],[FSA]],$T$2:$T$889,$W$2:$W$889)</f>
        <v>31542</v>
      </c>
      <c r="D287" s="4">
        <f>Table1[[#This Row],[New Dose 1]]/Table1[[#This Row],[Population]]</f>
        <v>0.86032239587595127</v>
      </c>
      <c r="E287" s="3">
        <v>0.86716769999999999</v>
      </c>
      <c r="F287" s="5">
        <f>Table1[[#This Row],[%]]-Table1[[#This Row],[Old Dose 1]]</f>
        <v>-6.8453041240487122E-3</v>
      </c>
      <c r="I287" s="4"/>
      <c r="K287" s="4"/>
      <c r="M287">
        <f>_xlfn.XLOOKUP(Table1[[#This Row],[FSA]],$T$2:$T$889,$Z$2:$Z$889)</f>
        <v>6690</v>
      </c>
      <c r="N287" s="4">
        <f>Table1[[#This Row],[Dose4]]/Table1[[#This Row],[Population]]</f>
        <v>0.18247279273381883</v>
      </c>
      <c r="O287" s="4">
        <v>0.18380479999999999</v>
      </c>
      <c r="P287" s="5">
        <f>Table1[[#This Row],[4%]]-Table1[[#This Row],[Old Dose 4]]</f>
        <v>-1.3320072661811566E-3</v>
      </c>
      <c r="T287" t="s">
        <v>218</v>
      </c>
      <c r="W287">
        <v>25986</v>
      </c>
      <c r="X287">
        <v>24339</v>
      </c>
      <c r="Y287">
        <v>12980</v>
      </c>
      <c r="Z287">
        <v>2699</v>
      </c>
    </row>
    <row r="288" spans="1:26" x14ac:dyDescent="0.25">
      <c r="A288" s="2" t="s">
        <v>287</v>
      </c>
      <c r="B288">
        <v>31791</v>
      </c>
      <c r="C288">
        <f>_xlfn.XLOOKUP(Table1[[#This Row],[FSA]],$T$2:$T$889,$W$2:$W$889)</f>
        <v>27467</v>
      </c>
      <c r="D288" s="4">
        <f>Table1[[#This Row],[New Dose 1]]/Table1[[#This Row],[Population]]</f>
        <v>0.86398666289201342</v>
      </c>
      <c r="E288" s="3">
        <v>0.86892769999999997</v>
      </c>
      <c r="F288" s="5">
        <f>Table1[[#This Row],[%]]-Table1[[#This Row],[Old Dose 1]]</f>
        <v>-4.9410371079865456E-3</v>
      </c>
      <c r="I288" s="4"/>
      <c r="K288" s="4"/>
      <c r="M288">
        <f>_xlfn.XLOOKUP(Table1[[#This Row],[FSA]],$T$2:$T$889,$Z$2:$Z$889)</f>
        <v>6936</v>
      </c>
      <c r="N288" s="4">
        <f>Table1[[#This Row],[Dose4]]/Table1[[#This Row],[Population]]</f>
        <v>0.2181749551759932</v>
      </c>
      <c r="O288" s="4">
        <v>0.21786939999999999</v>
      </c>
      <c r="P288" s="5">
        <f>Table1[[#This Row],[4%]]-Table1[[#This Row],[Old Dose 4]]</f>
        <v>3.0555517599320514E-4</v>
      </c>
      <c r="T288" t="s">
        <v>219</v>
      </c>
      <c r="W288">
        <v>11098</v>
      </c>
      <c r="X288">
        <v>10435</v>
      </c>
      <c r="Y288">
        <v>6341</v>
      </c>
      <c r="Z288">
        <v>1881</v>
      </c>
    </row>
    <row r="289" spans="1:26" x14ac:dyDescent="0.25">
      <c r="A289" t="s">
        <v>288</v>
      </c>
      <c r="B289">
        <v>34027</v>
      </c>
      <c r="C289">
        <f>_xlfn.XLOOKUP(Table1[[#This Row],[FSA]],$T$2:$T$889,$W$2:$W$889)</f>
        <v>28878</v>
      </c>
      <c r="D289" s="4">
        <f>Table1[[#This Row],[New Dose 1]]/Table1[[#This Row],[Population]]</f>
        <v>0.84867899021365389</v>
      </c>
      <c r="E289" s="3">
        <v>0.85519109999999998</v>
      </c>
      <c r="F289" s="5">
        <f>Table1[[#This Row],[%]]-Table1[[#This Row],[Old Dose 1]]</f>
        <v>-6.5121097863460875E-3</v>
      </c>
      <c r="I289" s="4"/>
      <c r="K289" s="4"/>
      <c r="M289">
        <f>_xlfn.XLOOKUP(Table1[[#This Row],[FSA]],$T$2:$T$889,$Z$2:$Z$889)</f>
        <v>6349</v>
      </c>
      <c r="N289" s="4">
        <f>Table1[[#This Row],[Dose4]]/Table1[[#This Row],[Population]]</f>
        <v>0.18658712199135979</v>
      </c>
      <c r="O289" s="4">
        <v>0.18731400000000001</v>
      </c>
      <c r="P289" s="5">
        <f>Table1[[#This Row],[4%]]-Table1[[#This Row],[Old Dose 4]]</f>
        <v>-7.2687800864021379E-4</v>
      </c>
      <c r="T289" t="s">
        <v>220</v>
      </c>
      <c r="W289">
        <v>13304</v>
      </c>
      <c r="X289">
        <v>12614</v>
      </c>
      <c r="Y289">
        <v>7385</v>
      </c>
      <c r="Z289">
        <v>1849</v>
      </c>
    </row>
    <row r="290" spans="1:26" x14ac:dyDescent="0.25">
      <c r="A290" s="2" t="s">
        <v>289</v>
      </c>
      <c r="B290">
        <v>25384</v>
      </c>
      <c r="C290">
        <f>_xlfn.XLOOKUP(Table1[[#This Row],[FSA]],$T$2:$T$889,$W$2:$W$889)</f>
        <v>22526</v>
      </c>
      <c r="D290" s="4">
        <f>Table1[[#This Row],[New Dose 1]]/Table1[[#This Row],[Population]]</f>
        <v>0.88740939174283018</v>
      </c>
      <c r="E290" s="3">
        <v>0.90185899999999997</v>
      </c>
      <c r="F290" s="5">
        <f>Table1[[#This Row],[%]]-Table1[[#This Row],[Old Dose 1]]</f>
        <v>-1.4449608257169788E-2</v>
      </c>
      <c r="I290" s="4"/>
      <c r="K290" s="4"/>
      <c r="M290">
        <f>_xlfn.XLOOKUP(Table1[[#This Row],[FSA]],$T$2:$T$889,$Z$2:$Z$889)</f>
        <v>4432</v>
      </c>
      <c r="N290" s="4">
        <f>Table1[[#This Row],[Dose4]]/Table1[[#This Row],[Population]]</f>
        <v>0.17459817207689884</v>
      </c>
      <c r="O290" s="4">
        <v>0.17692740000000001</v>
      </c>
      <c r="P290" s="5">
        <f>Table1[[#This Row],[4%]]-Table1[[#This Row],[Old Dose 4]]</f>
        <v>-2.3292279231011681E-3</v>
      </c>
      <c r="T290" t="s">
        <v>221</v>
      </c>
      <c r="W290">
        <v>22113</v>
      </c>
      <c r="X290">
        <v>20914</v>
      </c>
      <c r="Y290">
        <v>14416</v>
      </c>
      <c r="Z290">
        <v>4956</v>
      </c>
    </row>
    <row r="291" spans="1:26" x14ac:dyDescent="0.25">
      <c r="A291" t="s">
        <v>290</v>
      </c>
      <c r="B291">
        <v>16459</v>
      </c>
      <c r="C291">
        <f>_xlfn.XLOOKUP(Table1[[#This Row],[FSA]],$T$2:$T$889,$W$2:$W$889)</f>
        <v>15114</v>
      </c>
      <c r="D291" s="4">
        <f>Table1[[#This Row],[New Dose 1]]/Table1[[#This Row],[Population]]</f>
        <v>0.91828179111732178</v>
      </c>
      <c r="E291" s="3">
        <v>0.92580260000000003</v>
      </c>
      <c r="F291" s="5">
        <f>Table1[[#This Row],[%]]-Table1[[#This Row],[Old Dose 1]]</f>
        <v>-7.5208088826782538E-3</v>
      </c>
      <c r="I291" s="4"/>
      <c r="K291" s="4"/>
      <c r="M291">
        <f>_xlfn.XLOOKUP(Table1[[#This Row],[FSA]],$T$2:$T$889,$Z$2:$Z$889)</f>
        <v>4270</v>
      </c>
      <c r="N291" s="4">
        <f>Table1[[#This Row],[Dose4]]/Table1[[#This Row],[Population]]</f>
        <v>0.25943252931526822</v>
      </c>
      <c r="O291" s="4">
        <v>0.2612313</v>
      </c>
      <c r="P291" s="5">
        <f>Table1[[#This Row],[4%]]-Table1[[#This Row],[Old Dose 4]]</f>
        <v>-1.7987706847317764E-3</v>
      </c>
      <c r="T291" t="s">
        <v>222</v>
      </c>
      <c r="W291">
        <v>10453</v>
      </c>
      <c r="X291">
        <v>9827</v>
      </c>
      <c r="Y291">
        <v>5772</v>
      </c>
      <c r="Z291">
        <v>1645</v>
      </c>
    </row>
    <row r="292" spans="1:26" x14ac:dyDescent="0.25">
      <c r="A292" s="2" t="s">
        <v>291</v>
      </c>
      <c r="B292">
        <v>23685</v>
      </c>
      <c r="C292">
        <f>_xlfn.XLOOKUP(Table1[[#This Row],[FSA]],$T$2:$T$889,$W$2:$W$889)</f>
        <v>21346</v>
      </c>
      <c r="D292" s="4">
        <f>Table1[[#This Row],[New Dose 1]]/Table1[[#This Row],[Population]]</f>
        <v>0.9012455140384209</v>
      </c>
      <c r="E292" s="3">
        <v>0.90602879999999997</v>
      </c>
      <c r="F292" s="5">
        <f>Table1[[#This Row],[%]]-Table1[[#This Row],[Old Dose 1]]</f>
        <v>-4.7832859615790646E-3</v>
      </c>
      <c r="I292" s="4"/>
      <c r="K292" s="4"/>
      <c r="M292">
        <f>_xlfn.XLOOKUP(Table1[[#This Row],[FSA]],$T$2:$T$889,$Z$2:$Z$889)</f>
        <v>4418</v>
      </c>
      <c r="N292" s="4">
        <f>Table1[[#This Row],[Dose4]]/Table1[[#This Row],[Population]]</f>
        <v>0.18653156005910915</v>
      </c>
      <c r="O292" s="4">
        <v>0.18721750000000001</v>
      </c>
      <c r="P292" s="5">
        <f>Table1[[#This Row],[4%]]-Table1[[#This Row],[Old Dose 4]]</f>
        <v>-6.8593994089086174E-4</v>
      </c>
      <c r="T292" t="s">
        <v>223</v>
      </c>
      <c r="W292">
        <v>14223</v>
      </c>
      <c r="X292">
        <v>13631</v>
      </c>
      <c r="Y292">
        <v>9206</v>
      </c>
      <c r="Z292">
        <v>2636</v>
      </c>
    </row>
    <row r="293" spans="1:26" x14ac:dyDescent="0.25">
      <c r="A293" t="s">
        <v>292</v>
      </c>
      <c r="B293">
        <v>12397</v>
      </c>
      <c r="C293">
        <f>_xlfn.XLOOKUP(Table1[[#This Row],[FSA]],$T$2:$T$889,$W$2:$W$889)</f>
        <v>11233</v>
      </c>
      <c r="D293" s="4">
        <f>Table1[[#This Row],[New Dose 1]]/Table1[[#This Row],[Population]]</f>
        <v>0.90610631604420422</v>
      </c>
      <c r="E293" s="3">
        <v>0.90944559999999997</v>
      </c>
      <c r="F293" s="5">
        <f>Table1[[#This Row],[%]]-Table1[[#This Row],[Old Dose 1]]</f>
        <v>-3.3392839557957466E-3</v>
      </c>
      <c r="I293" s="4"/>
      <c r="K293" s="4"/>
      <c r="M293">
        <f>_xlfn.XLOOKUP(Table1[[#This Row],[FSA]],$T$2:$T$889,$Z$2:$Z$889)</f>
        <v>2783</v>
      </c>
      <c r="N293" s="4">
        <f>Table1[[#This Row],[Dose4]]/Table1[[#This Row],[Population]]</f>
        <v>0.22448979591836735</v>
      </c>
      <c r="O293" s="4">
        <v>0.22492280000000001</v>
      </c>
      <c r="P293" s="5">
        <f>Table1[[#This Row],[4%]]-Table1[[#This Row],[Old Dose 4]]</f>
        <v>-4.3300408163265969E-4</v>
      </c>
      <c r="T293" t="s">
        <v>224</v>
      </c>
      <c r="W293">
        <v>16744</v>
      </c>
      <c r="X293">
        <v>16142</v>
      </c>
      <c r="Y293">
        <v>9808</v>
      </c>
      <c r="Z293">
        <v>3036</v>
      </c>
    </row>
    <row r="294" spans="1:26" x14ac:dyDescent="0.25">
      <c r="A294" s="2" t="s">
        <v>293</v>
      </c>
      <c r="B294">
        <v>31119</v>
      </c>
      <c r="C294">
        <f>_xlfn.XLOOKUP(Table1[[#This Row],[FSA]],$T$2:$T$889,$W$2:$W$889)</f>
        <v>27352</v>
      </c>
      <c r="D294" s="4">
        <f>Table1[[#This Row],[New Dose 1]]/Table1[[#This Row],[Population]]</f>
        <v>0.87894855233137315</v>
      </c>
      <c r="E294" s="3">
        <v>0.88386849999999995</v>
      </c>
      <c r="F294" s="5">
        <f>Table1[[#This Row],[%]]-Table1[[#This Row],[Old Dose 1]]</f>
        <v>-4.9199476686268007E-3</v>
      </c>
      <c r="I294" s="4"/>
      <c r="K294" s="4"/>
      <c r="M294">
        <f>_xlfn.XLOOKUP(Table1[[#This Row],[FSA]],$T$2:$T$889,$Z$2:$Z$889)</f>
        <v>6428</v>
      </c>
      <c r="N294" s="4">
        <f>Table1[[#This Row],[Dose4]]/Table1[[#This Row],[Population]]</f>
        <v>0.20656190751630837</v>
      </c>
      <c r="O294" s="4">
        <v>0.20623920000000001</v>
      </c>
      <c r="P294" s="5">
        <f>Table1[[#This Row],[4%]]-Table1[[#This Row],[Old Dose 4]]</f>
        <v>3.2270751630836259E-4</v>
      </c>
      <c r="T294" t="s">
        <v>225</v>
      </c>
      <c r="W294">
        <v>17630</v>
      </c>
      <c r="X294">
        <v>17014</v>
      </c>
      <c r="Y294">
        <v>10355</v>
      </c>
      <c r="Z294">
        <v>3163</v>
      </c>
    </row>
    <row r="295" spans="1:26" x14ac:dyDescent="0.25">
      <c r="A295" t="s">
        <v>294</v>
      </c>
      <c r="B295">
        <v>11006</v>
      </c>
      <c r="C295">
        <f>_xlfn.XLOOKUP(Table1[[#This Row],[FSA]],$T$2:$T$889,$W$2:$W$889)</f>
        <v>9640</v>
      </c>
      <c r="D295" s="4">
        <f>Table1[[#This Row],[New Dose 1]]/Table1[[#This Row],[Population]]</f>
        <v>0.87588588042885696</v>
      </c>
      <c r="E295" s="3">
        <v>0.87911280000000003</v>
      </c>
      <c r="F295" s="5">
        <f>Table1[[#This Row],[%]]-Table1[[#This Row],[Old Dose 1]]</f>
        <v>-3.226919571143072E-3</v>
      </c>
      <c r="I295" s="4"/>
      <c r="K295" s="4"/>
      <c r="M295">
        <f>_xlfn.XLOOKUP(Table1[[#This Row],[FSA]],$T$2:$T$889,$Z$2:$Z$889)</f>
        <v>3139</v>
      </c>
      <c r="N295" s="4">
        <f>Table1[[#This Row],[Dose4]]/Table1[[#This Row],[Population]]</f>
        <v>0.28520806832636741</v>
      </c>
      <c r="O295" s="4">
        <v>0.28594989999999998</v>
      </c>
      <c r="P295" s="5">
        <f>Table1[[#This Row],[4%]]-Table1[[#This Row],[Old Dose 4]]</f>
        <v>-7.4183167363256475E-4</v>
      </c>
      <c r="T295" t="s">
        <v>226</v>
      </c>
      <c r="W295">
        <v>22642</v>
      </c>
      <c r="X295">
        <v>21804</v>
      </c>
      <c r="Y295">
        <v>12331</v>
      </c>
      <c r="Z295">
        <v>3046</v>
      </c>
    </row>
    <row r="296" spans="1:26" x14ac:dyDescent="0.25">
      <c r="A296" s="2" t="s">
        <v>295</v>
      </c>
      <c r="B296">
        <v>19490</v>
      </c>
      <c r="C296">
        <f>_xlfn.XLOOKUP(Table1[[#This Row],[FSA]],$T$2:$T$889,$W$2:$W$889)</f>
        <v>16916</v>
      </c>
      <c r="D296" s="4">
        <f>Table1[[#This Row],[New Dose 1]]/Table1[[#This Row],[Population]]</f>
        <v>0.86793227296049258</v>
      </c>
      <c r="E296" s="3">
        <v>0.87186249999999998</v>
      </c>
      <c r="F296" s="5">
        <f>Table1[[#This Row],[%]]-Table1[[#This Row],[Old Dose 1]]</f>
        <v>-3.9302270395074057E-3</v>
      </c>
      <c r="I296" s="4"/>
      <c r="K296" s="4"/>
      <c r="M296">
        <f>_xlfn.XLOOKUP(Table1[[#This Row],[FSA]],$T$2:$T$889,$Z$2:$Z$889)</f>
        <v>5554</v>
      </c>
      <c r="N296" s="4">
        <f>Table1[[#This Row],[Dose4]]/Table1[[#This Row],[Population]]</f>
        <v>0.2849666495638789</v>
      </c>
      <c r="O296" s="4">
        <v>0.28598040000000002</v>
      </c>
      <c r="P296" s="5">
        <f>Table1[[#This Row],[4%]]-Table1[[#This Row],[Old Dose 4]]</f>
        <v>-1.0137504361211191E-3</v>
      </c>
      <c r="T296" t="s">
        <v>662</v>
      </c>
      <c r="W296">
        <v>7</v>
      </c>
      <c r="X296">
        <v>7</v>
      </c>
      <c r="Y296">
        <v>4</v>
      </c>
      <c r="Z296">
        <v>0</v>
      </c>
    </row>
    <row r="297" spans="1:26" x14ac:dyDescent="0.25">
      <c r="A297" t="s">
        <v>296</v>
      </c>
      <c r="B297">
        <v>16011</v>
      </c>
      <c r="C297">
        <f>_xlfn.XLOOKUP(Table1[[#This Row],[FSA]],$T$2:$T$889,$W$2:$W$889)</f>
        <v>14623</v>
      </c>
      <c r="D297" s="4">
        <f>Table1[[#This Row],[New Dose 1]]/Table1[[#This Row],[Population]]</f>
        <v>0.9133095996502405</v>
      </c>
      <c r="E297" s="3">
        <v>0.92261420000000005</v>
      </c>
      <c r="F297" s="5">
        <f>Table1[[#This Row],[%]]-Table1[[#This Row],[Old Dose 1]]</f>
        <v>-9.3046003497595509E-3</v>
      </c>
      <c r="I297" s="4"/>
      <c r="K297" s="4"/>
      <c r="M297">
        <f>_xlfn.XLOOKUP(Table1[[#This Row],[FSA]],$T$2:$T$889,$Z$2:$Z$889)</f>
        <v>4153</v>
      </c>
      <c r="N297" s="4">
        <f>Table1[[#This Row],[Dose4]]/Table1[[#This Row],[Population]]</f>
        <v>0.25938417338080072</v>
      </c>
      <c r="O297" s="4">
        <v>0.2617314</v>
      </c>
      <c r="P297" s="5">
        <f>Table1[[#This Row],[4%]]-Table1[[#This Row],[Old Dose 4]]</f>
        <v>-2.347226619199283E-3</v>
      </c>
      <c r="T297" t="s">
        <v>663</v>
      </c>
      <c r="W297">
        <v>6</v>
      </c>
      <c r="X297">
        <v>4</v>
      </c>
      <c r="Y297">
        <v>2</v>
      </c>
      <c r="Z297">
        <v>0</v>
      </c>
    </row>
    <row r="298" spans="1:26" x14ac:dyDescent="0.25">
      <c r="A298" s="2" t="s">
        <v>297</v>
      </c>
      <c r="B298">
        <v>20444</v>
      </c>
      <c r="C298">
        <f>_xlfn.XLOOKUP(Table1[[#This Row],[FSA]],$T$2:$T$889,$W$2:$W$889)</f>
        <v>18565</v>
      </c>
      <c r="D298" s="4">
        <f>Table1[[#This Row],[New Dose 1]]/Table1[[#This Row],[Population]]</f>
        <v>0.90809039326941887</v>
      </c>
      <c r="E298" s="3">
        <v>0.91690369999999999</v>
      </c>
      <c r="F298" s="5">
        <f>Table1[[#This Row],[%]]-Table1[[#This Row],[Old Dose 1]]</f>
        <v>-8.8133067305811164E-3</v>
      </c>
      <c r="I298" s="4"/>
      <c r="K298" s="4"/>
      <c r="M298">
        <f>_xlfn.XLOOKUP(Table1[[#This Row],[FSA]],$T$2:$T$889,$Z$2:$Z$889)</f>
        <v>3134</v>
      </c>
      <c r="N298" s="4">
        <f>Table1[[#This Row],[Dose4]]/Table1[[#This Row],[Population]]</f>
        <v>0.1532968108002348</v>
      </c>
      <c r="O298" s="4">
        <v>0.15501319999999999</v>
      </c>
      <c r="P298" s="5">
        <f>Table1[[#This Row],[4%]]-Table1[[#This Row],[Old Dose 4]]</f>
        <v>-1.7163891997651892E-3</v>
      </c>
      <c r="T298" t="s">
        <v>664</v>
      </c>
      <c r="W298">
        <v>3</v>
      </c>
      <c r="X298">
        <v>3</v>
      </c>
      <c r="Y298">
        <v>2</v>
      </c>
      <c r="Z298">
        <v>0</v>
      </c>
    </row>
    <row r="299" spans="1:26" x14ac:dyDescent="0.25">
      <c r="A299" t="s">
        <v>298</v>
      </c>
      <c r="B299">
        <v>34227</v>
      </c>
      <c r="C299">
        <f>_xlfn.XLOOKUP(Table1[[#This Row],[FSA]],$T$2:$T$889,$W$2:$W$889)</f>
        <v>34690</v>
      </c>
      <c r="D299" s="4">
        <v>1</v>
      </c>
      <c r="E299" s="3">
        <v>1</v>
      </c>
      <c r="F299" s="5">
        <f>Table1[[#This Row],[%]]-Table1[[#This Row],[Old Dose 1]]</f>
        <v>0</v>
      </c>
      <c r="I299" s="4"/>
      <c r="K299" s="4"/>
      <c r="M299">
        <f>_xlfn.XLOOKUP(Table1[[#This Row],[FSA]],$T$2:$T$889,$Z$2:$Z$889)</f>
        <v>6818</v>
      </c>
      <c r="N299" s="4">
        <f>Table1[[#This Row],[Dose4]]/Table1[[#This Row],[Population]]</f>
        <v>0.19919946241271511</v>
      </c>
      <c r="O299" s="4">
        <v>0.2001829</v>
      </c>
      <c r="P299" s="5">
        <f>Table1[[#This Row],[4%]]-Table1[[#This Row],[Old Dose 4]]</f>
        <v>-9.8343758728489106E-4</v>
      </c>
      <c r="T299" t="s">
        <v>227</v>
      </c>
      <c r="W299">
        <v>22286</v>
      </c>
      <c r="X299">
        <v>21509</v>
      </c>
      <c r="Y299">
        <v>12745</v>
      </c>
      <c r="Z299">
        <v>3592</v>
      </c>
    </row>
    <row r="300" spans="1:26" x14ac:dyDescent="0.25">
      <c r="A300" s="2" t="s">
        <v>299</v>
      </c>
      <c r="B300">
        <v>49052</v>
      </c>
      <c r="C300">
        <f>_xlfn.XLOOKUP(Table1[[#This Row],[FSA]],$T$2:$T$889,$W$2:$W$889)</f>
        <v>44274</v>
      </c>
      <c r="D300" s="4">
        <f>Table1[[#This Row],[New Dose 1]]/Table1[[#This Row],[Population]]</f>
        <v>0.90259316643561938</v>
      </c>
      <c r="E300" s="3">
        <v>0.90787010000000001</v>
      </c>
      <c r="F300" s="5">
        <f>Table1[[#This Row],[%]]-Table1[[#This Row],[Old Dose 1]]</f>
        <v>-5.276933564380637E-3</v>
      </c>
      <c r="I300" s="4"/>
      <c r="K300" s="4"/>
      <c r="M300">
        <f>_xlfn.XLOOKUP(Table1[[#This Row],[FSA]],$T$2:$T$889,$Z$2:$Z$889)</f>
        <v>8216</v>
      </c>
      <c r="N300" s="4">
        <f>Table1[[#This Row],[Dose4]]/Table1[[#This Row],[Population]]</f>
        <v>0.1674957188289978</v>
      </c>
      <c r="O300" s="4">
        <v>0.16835900000000001</v>
      </c>
      <c r="P300" s="5">
        <f>Table1[[#This Row],[4%]]-Table1[[#This Row],[Old Dose 4]]</f>
        <v>-8.6328117100220592E-4</v>
      </c>
      <c r="T300" t="s">
        <v>228</v>
      </c>
      <c r="W300">
        <v>22192</v>
      </c>
      <c r="X300">
        <v>21433</v>
      </c>
      <c r="Y300">
        <v>13194</v>
      </c>
      <c r="Z300">
        <v>4022</v>
      </c>
    </row>
    <row r="301" spans="1:26" x14ac:dyDescent="0.25">
      <c r="A301" t="s">
        <v>300</v>
      </c>
      <c r="B301">
        <v>15713</v>
      </c>
      <c r="C301">
        <f>_xlfn.XLOOKUP(Table1[[#This Row],[FSA]],$T$2:$T$889,$W$2:$W$889)</f>
        <v>18751</v>
      </c>
      <c r="D301" s="4">
        <v>1</v>
      </c>
      <c r="E301" s="3">
        <v>1</v>
      </c>
      <c r="F301" s="5">
        <f>Table1[[#This Row],[%]]-Table1[[#This Row],[Old Dose 1]]</f>
        <v>0</v>
      </c>
      <c r="I301" s="4"/>
      <c r="K301" s="4"/>
      <c r="M301">
        <f>_xlfn.XLOOKUP(Table1[[#This Row],[FSA]],$T$2:$T$889,$Z$2:$Z$889)</f>
        <v>2778</v>
      </c>
      <c r="N301" s="4">
        <f>Table1[[#This Row],[Dose4]]/Table1[[#This Row],[Population]]</f>
        <v>0.17679628333227265</v>
      </c>
      <c r="O301" s="4">
        <v>0.17810609999999999</v>
      </c>
      <c r="P301" s="5">
        <f>Table1[[#This Row],[4%]]-Table1[[#This Row],[Old Dose 4]]</f>
        <v>-1.3098166677273371E-3</v>
      </c>
      <c r="T301" t="s">
        <v>229</v>
      </c>
      <c r="W301">
        <v>37272</v>
      </c>
      <c r="X301">
        <v>35982</v>
      </c>
      <c r="Y301">
        <v>21961</v>
      </c>
      <c r="Z301">
        <v>6473</v>
      </c>
    </row>
    <row r="302" spans="1:26" x14ac:dyDescent="0.25">
      <c r="A302" s="2" t="s">
        <v>301</v>
      </c>
      <c r="B302">
        <v>3352</v>
      </c>
      <c r="C302">
        <f>_xlfn.XLOOKUP(Table1[[#This Row],[FSA]],$T$2:$T$889,$W$2:$W$889)</f>
        <v>3639</v>
      </c>
      <c r="D302" s="4">
        <v>1</v>
      </c>
      <c r="E302" s="3">
        <v>1</v>
      </c>
      <c r="F302" s="5">
        <f>Table1[[#This Row],[%]]-Table1[[#This Row],[Old Dose 1]]</f>
        <v>0</v>
      </c>
      <c r="I302" s="4"/>
      <c r="K302" s="4"/>
      <c r="M302">
        <f>_xlfn.XLOOKUP(Table1[[#This Row],[FSA]],$T$2:$T$889,$Z$2:$Z$889)</f>
        <v>678</v>
      </c>
      <c r="N302" s="4">
        <f>Table1[[#This Row],[Dose4]]/Table1[[#This Row],[Population]]</f>
        <v>0.20226730310262531</v>
      </c>
      <c r="O302" s="4">
        <v>0.20198379999999999</v>
      </c>
      <c r="P302" s="5">
        <f>Table1[[#This Row],[4%]]-Table1[[#This Row],[Old Dose 4]]</f>
        <v>2.8350310262531542E-4</v>
      </c>
      <c r="T302" t="s">
        <v>230</v>
      </c>
      <c r="W302">
        <v>14276</v>
      </c>
      <c r="X302">
        <v>13540</v>
      </c>
      <c r="Y302">
        <v>6671</v>
      </c>
      <c r="Z302">
        <v>780</v>
      </c>
    </row>
    <row r="303" spans="1:26" x14ac:dyDescent="0.25">
      <c r="A303" t="s">
        <v>302</v>
      </c>
      <c r="B303">
        <v>11515</v>
      </c>
      <c r="C303">
        <f>_xlfn.XLOOKUP(Table1[[#This Row],[FSA]],$T$2:$T$889,$W$2:$W$889)</f>
        <v>10327</v>
      </c>
      <c r="D303" s="4">
        <f>Table1[[#This Row],[New Dose 1]]/Table1[[#This Row],[Population]]</f>
        <v>0.89683022145028224</v>
      </c>
      <c r="E303" s="3">
        <v>0.89915310000000004</v>
      </c>
      <c r="F303" s="5">
        <f>Table1[[#This Row],[%]]-Table1[[#This Row],[Old Dose 1]]</f>
        <v>-2.3228785497177995E-3</v>
      </c>
      <c r="I303" s="4"/>
      <c r="K303" s="4"/>
      <c r="M303">
        <f>_xlfn.XLOOKUP(Table1[[#This Row],[FSA]],$T$2:$T$889,$Z$2:$Z$889)</f>
        <v>2155</v>
      </c>
      <c r="N303" s="4">
        <f>Table1[[#This Row],[Dose4]]/Table1[[#This Row],[Population]]</f>
        <v>0.187147199305254</v>
      </c>
      <c r="O303" s="4">
        <v>0.1871999</v>
      </c>
      <c r="P303" s="5">
        <f>Table1[[#This Row],[4%]]-Table1[[#This Row],[Old Dose 4]]</f>
        <v>-5.2700694745999588E-5</v>
      </c>
      <c r="T303" t="s">
        <v>231</v>
      </c>
      <c r="W303">
        <v>22750</v>
      </c>
      <c r="X303">
        <v>22063</v>
      </c>
      <c r="Y303">
        <v>15389</v>
      </c>
      <c r="Z303">
        <v>5561</v>
      </c>
    </row>
    <row r="304" spans="1:26" x14ac:dyDescent="0.25">
      <c r="A304" s="2" t="s">
        <v>303</v>
      </c>
      <c r="B304">
        <v>11580</v>
      </c>
      <c r="C304">
        <f>_xlfn.XLOOKUP(Table1[[#This Row],[FSA]],$T$2:$T$889,$W$2:$W$889)</f>
        <v>10211</v>
      </c>
      <c r="D304" s="4">
        <f>Table1[[#This Row],[New Dose 1]]/Table1[[#This Row],[Population]]</f>
        <v>0.88177892918825562</v>
      </c>
      <c r="E304" s="3">
        <v>0.8948064</v>
      </c>
      <c r="F304" s="5">
        <f>Table1[[#This Row],[%]]-Table1[[#This Row],[Old Dose 1]]</f>
        <v>-1.3027470811744379E-2</v>
      </c>
      <c r="I304" s="4"/>
      <c r="K304" s="4"/>
      <c r="M304">
        <f>_xlfn.XLOOKUP(Table1[[#This Row],[FSA]],$T$2:$T$889,$Z$2:$Z$889)</f>
        <v>1604</v>
      </c>
      <c r="N304" s="4">
        <f>Table1[[#This Row],[Dose4]]/Table1[[#This Row],[Population]]</f>
        <v>0.13851468048359239</v>
      </c>
      <c r="O304" s="4">
        <v>0.14055200000000001</v>
      </c>
      <c r="P304" s="5">
        <f>Table1[[#This Row],[4%]]-Table1[[#This Row],[Old Dose 4]]</f>
        <v>-2.0373195164076208E-3</v>
      </c>
      <c r="T304" t="s">
        <v>232</v>
      </c>
      <c r="W304">
        <v>28073</v>
      </c>
      <c r="X304">
        <v>27309</v>
      </c>
      <c r="Y304">
        <v>20178</v>
      </c>
      <c r="Z304">
        <v>8249</v>
      </c>
    </row>
    <row r="305" spans="1:26" x14ac:dyDescent="0.25">
      <c r="A305" t="s">
        <v>304</v>
      </c>
      <c r="B305">
        <v>3021</v>
      </c>
      <c r="C305">
        <f>_xlfn.XLOOKUP(Table1[[#This Row],[FSA]],$T$2:$T$889,$W$2:$W$889)</f>
        <v>2820</v>
      </c>
      <c r="D305" s="4">
        <f>Table1[[#This Row],[New Dose 1]]/Table1[[#This Row],[Population]]</f>
        <v>0.93346573982125125</v>
      </c>
      <c r="E305" s="3">
        <v>0.93706290000000003</v>
      </c>
      <c r="F305" s="5">
        <f>Table1[[#This Row],[%]]-Table1[[#This Row],[Old Dose 1]]</f>
        <v>-3.5971601787487817E-3</v>
      </c>
      <c r="I305" s="4"/>
      <c r="K305" s="4"/>
      <c r="M305">
        <f>_xlfn.XLOOKUP(Table1[[#This Row],[FSA]],$T$2:$T$889,$Z$2:$Z$889)</f>
        <v>378</v>
      </c>
      <c r="N305" s="4">
        <f>Table1[[#This Row],[Dose4]]/Table1[[#This Row],[Population]]</f>
        <v>0.12512413108242304</v>
      </c>
      <c r="O305" s="4">
        <v>0.12554109999999999</v>
      </c>
      <c r="P305" s="5">
        <f>Table1[[#This Row],[4%]]-Table1[[#This Row],[Old Dose 4]]</f>
        <v>-4.1696891757694865E-4</v>
      </c>
      <c r="T305" t="s">
        <v>233</v>
      </c>
      <c r="W305">
        <v>1646</v>
      </c>
      <c r="X305">
        <v>1596</v>
      </c>
      <c r="Y305">
        <v>962</v>
      </c>
      <c r="Z305">
        <v>287</v>
      </c>
    </row>
    <row r="306" spans="1:26" x14ac:dyDescent="0.25">
      <c r="A306" s="2" t="s">
        <v>305</v>
      </c>
      <c r="B306">
        <v>16151</v>
      </c>
      <c r="C306">
        <f>_xlfn.XLOOKUP(Table1[[#This Row],[FSA]],$T$2:$T$889,$W$2:$W$889)</f>
        <v>14216</v>
      </c>
      <c r="D306" s="4">
        <f>Table1[[#This Row],[New Dose 1]]/Table1[[#This Row],[Population]]</f>
        <v>0.88019317689307164</v>
      </c>
      <c r="E306" s="3">
        <v>0.88003229999999999</v>
      </c>
      <c r="F306" s="5">
        <f>Table1[[#This Row],[%]]-Table1[[#This Row],[Old Dose 1]]</f>
        <v>1.6087689307164865E-4</v>
      </c>
      <c r="I306" s="4"/>
      <c r="K306" s="4"/>
      <c r="M306">
        <f>_xlfn.XLOOKUP(Table1[[#This Row],[FSA]],$T$2:$T$889,$Z$2:$Z$889)</f>
        <v>2678</v>
      </c>
      <c r="N306" s="4">
        <f>Table1[[#This Row],[Dose4]]/Table1[[#This Row],[Population]]</f>
        <v>0.16581016655315461</v>
      </c>
      <c r="O306" s="4">
        <v>0.1654448</v>
      </c>
      <c r="P306" s="5">
        <f>Table1[[#This Row],[4%]]-Table1[[#This Row],[Old Dose 4]]</f>
        <v>3.6536655315461131E-4</v>
      </c>
      <c r="T306" t="s">
        <v>234</v>
      </c>
      <c r="W306">
        <v>14311</v>
      </c>
      <c r="X306">
        <v>13838</v>
      </c>
      <c r="Y306">
        <v>8765</v>
      </c>
      <c r="Z306">
        <v>2365</v>
      </c>
    </row>
    <row r="307" spans="1:26" x14ac:dyDescent="0.25">
      <c r="A307" t="s">
        <v>306</v>
      </c>
      <c r="B307">
        <v>27</v>
      </c>
      <c r="C307">
        <f>_xlfn.XLOOKUP(Table1[[#This Row],[FSA]],$T$2:$T$889,$W$2:$W$889)</f>
        <v>37</v>
      </c>
      <c r="D307" s="4">
        <v>1</v>
      </c>
      <c r="E307" s="3">
        <v>1</v>
      </c>
      <c r="F307" s="5">
        <f>Table1[[#This Row],[%]]-Table1[[#This Row],[Old Dose 1]]</f>
        <v>0</v>
      </c>
      <c r="I307" s="4"/>
      <c r="K307" s="4"/>
      <c r="M307">
        <f>_xlfn.XLOOKUP(Table1[[#This Row],[FSA]],$T$2:$T$889,$Z$2:$Z$889)</f>
        <v>8</v>
      </c>
      <c r="N307" s="4">
        <f>Table1[[#This Row],[Dose4]]/Table1[[#This Row],[Population]]</f>
        <v>0.29629629629629628</v>
      </c>
      <c r="O307" s="4">
        <v>0.36363640000000003</v>
      </c>
      <c r="P307" s="5">
        <f>Table1[[#This Row],[4%]]-Table1[[#This Row],[Old Dose 4]]</f>
        <v>-6.7340103703703746E-2</v>
      </c>
      <c r="T307" t="s">
        <v>235</v>
      </c>
      <c r="W307">
        <v>13440</v>
      </c>
      <c r="X307">
        <v>13130</v>
      </c>
      <c r="Y307">
        <v>8988</v>
      </c>
      <c r="Z307">
        <v>3232</v>
      </c>
    </row>
    <row r="308" spans="1:26" x14ac:dyDescent="0.25">
      <c r="A308" s="2" t="s">
        <v>307</v>
      </c>
      <c r="B308">
        <v>0</v>
      </c>
      <c r="C308">
        <f>_xlfn.XLOOKUP(Table1[[#This Row],[FSA]],$T$2:$T$889,$W$2:$W$889)</f>
        <v>20</v>
      </c>
      <c r="D308" s="4">
        <v>0</v>
      </c>
      <c r="E308" s="3"/>
      <c r="F308" s="5">
        <f>Table1[[#This Row],[%]]-Table1[[#This Row],[Old Dose 1]]</f>
        <v>0</v>
      </c>
      <c r="M308">
        <f>_xlfn.XLOOKUP(Table1[[#This Row],[FSA]],$T$2:$T$889,$Z$2:$Z$889)</f>
        <v>7</v>
      </c>
      <c r="N308" s="4">
        <v>0</v>
      </c>
      <c r="O308" s="4"/>
      <c r="P308" s="5">
        <f>Table1[[#This Row],[4%]]-Table1[[#This Row],[Old Dose 4]]</f>
        <v>0</v>
      </c>
      <c r="T308" t="s">
        <v>236</v>
      </c>
      <c r="W308">
        <v>13724</v>
      </c>
      <c r="X308">
        <v>13290</v>
      </c>
      <c r="Y308">
        <v>9205</v>
      </c>
      <c r="Z308">
        <v>3838</v>
      </c>
    </row>
    <row r="309" spans="1:26" x14ac:dyDescent="0.25">
      <c r="A309" t="s">
        <v>308</v>
      </c>
      <c r="B309">
        <v>27433</v>
      </c>
      <c r="C309">
        <f>_xlfn.XLOOKUP(Table1[[#This Row],[FSA]],$T$2:$T$889,$W$2:$W$889)</f>
        <v>23887</v>
      </c>
      <c r="D309" s="4">
        <f>Table1[[#This Row],[New Dose 1]]/Table1[[#This Row],[Population]]</f>
        <v>0.87073962016549411</v>
      </c>
      <c r="E309" s="3">
        <v>0.87264909999999996</v>
      </c>
      <c r="F309" s="5">
        <f>Table1[[#This Row],[%]]-Table1[[#This Row],[Old Dose 1]]</f>
        <v>-1.909479834505845E-3</v>
      </c>
      <c r="M309">
        <f>_xlfn.XLOOKUP(Table1[[#This Row],[FSA]],$T$2:$T$889,$Z$2:$Z$889)</f>
        <v>6030</v>
      </c>
      <c r="N309" s="4">
        <f>Table1[[#This Row],[Dose4]]/Table1[[#This Row],[Population]]</f>
        <v>0.21980826012466737</v>
      </c>
      <c r="O309" s="4">
        <v>0.2198061</v>
      </c>
      <c r="P309" s="5">
        <f>Table1[[#This Row],[4%]]-Table1[[#This Row],[Old Dose 4]]</f>
        <v>2.1601246673608188E-6</v>
      </c>
      <c r="T309" t="s">
        <v>237</v>
      </c>
      <c r="W309">
        <v>18222</v>
      </c>
      <c r="X309">
        <v>17489</v>
      </c>
      <c r="Y309">
        <v>10308</v>
      </c>
      <c r="Z309">
        <v>2352</v>
      </c>
    </row>
    <row r="310" spans="1:26" x14ac:dyDescent="0.25">
      <c r="A310" s="2" t="s">
        <v>309</v>
      </c>
      <c r="B310">
        <v>18021</v>
      </c>
      <c r="C310">
        <f>_xlfn.XLOOKUP(Table1[[#This Row],[FSA]],$T$2:$T$889,$W$2:$W$889)</f>
        <v>14901</v>
      </c>
      <c r="D310" s="4">
        <f>Table1[[#This Row],[New Dose 1]]/Table1[[#This Row],[Population]]</f>
        <v>0.82686865323788916</v>
      </c>
      <c r="E310" s="3">
        <v>0.82923420000000003</v>
      </c>
      <c r="F310" s="5">
        <f>Table1[[#This Row],[%]]-Table1[[#This Row],[Old Dose 1]]</f>
        <v>-2.3655467621108706E-3</v>
      </c>
      <c r="M310">
        <f>_xlfn.XLOOKUP(Table1[[#This Row],[FSA]],$T$2:$T$889,$Z$2:$Z$889)</f>
        <v>3487</v>
      </c>
      <c r="N310" s="4">
        <f>Table1[[#This Row],[Dose4]]/Table1[[#This Row],[Population]]</f>
        <v>0.19349647633316686</v>
      </c>
      <c r="O310" s="4">
        <v>0.1938513</v>
      </c>
      <c r="P310" s="5">
        <f>Table1[[#This Row],[4%]]-Table1[[#This Row],[Old Dose 4]]</f>
        <v>-3.5482366683314837E-4</v>
      </c>
      <c r="T310" t="s">
        <v>238</v>
      </c>
      <c r="W310">
        <v>15445</v>
      </c>
      <c r="X310">
        <v>14987</v>
      </c>
      <c r="Y310">
        <v>10096</v>
      </c>
      <c r="Z310">
        <v>3327</v>
      </c>
    </row>
    <row r="311" spans="1:26" x14ac:dyDescent="0.25">
      <c r="A311" t="s">
        <v>310</v>
      </c>
      <c r="B311">
        <v>20231</v>
      </c>
      <c r="C311">
        <f>_xlfn.XLOOKUP(Table1[[#This Row],[FSA]],$T$2:$T$889,$W$2:$W$889)</f>
        <v>17507</v>
      </c>
      <c r="D311" s="4">
        <f>Table1[[#This Row],[New Dose 1]]/Table1[[#This Row],[Population]]</f>
        <v>0.86535514804013647</v>
      </c>
      <c r="E311" s="3">
        <v>0.87181410000000004</v>
      </c>
      <c r="F311" s="5">
        <f>Table1[[#This Row],[%]]-Table1[[#This Row],[Old Dose 1]]</f>
        <v>-6.4589519598635681E-3</v>
      </c>
      <c r="M311">
        <f>_xlfn.XLOOKUP(Table1[[#This Row],[FSA]],$T$2:$T$889,$Z$2:$Z$889)</f>
        <v>5246</v>
      </c>
      <c r="N311" s="4">
        <f>Table1[[#This Row],[Dose4]]/Table1[[#This Row],[Population]]</f>
        <v>0.25930502693885621</v>
      </c>
      <c r="O311" s="4">
        <v>0.26147910000000002</v>
      </c>
      <c r="P311" s="5">
        <f>Table1[[#This Row],[4%]]-Table1[[#This Row],[Old Dose 4]]</f>
        <v>-2.1740730611438108E-3</v>
      </c>
      <c r="T311" t="s">
        <v>239</v>
      </c>
      <c r="W311">
        <v>20997</v>
      </c>
      <c r="X311">
        <v>20277</v>
      </c>
      <c r="Y311">
        <v>11607</v>
      </c>
      <c r="Z311">
        <v>4032</v>
      </c>
    </row>
    <row r="312" spans="1:26" x14ac:dyDescent="0.25">
      <c r="A312" s="2" t="s">
        <v>311</v>
      </c>
      <c r="B312">
        <v>26013</v>
      </c>
      <c r="C312">
        <f>_xlfn.XLOOKUP(Table1[[#This Row],[FSA]],$T$2:$T$889,$W$2:$W$889)</f>
        <v>22343</v>
      </c>
      <c r="D312" s="4">
        <f>Table1[[#This Row],[New Dose 1]]/Table1[[#This Row],[Population]]</f>
        <v>0.85891669549840466</v>
      </c>
      <c r="E312" s="3">
        <v>0.87040169999999994</v>
      </c>
      <c r="F312" s="5">
        <f>Table1[[#This Row],[%]]-Table1[[#This Row],[Old Dose 1]]</f>
        <v>-1.1485004501595286E-2</v>
      </c>
      <c r="M312">
        <f>_xlfn.XLOOKUP(Table1[[#This Row],[FSA]],$T$2:$T$889,$Z$2:$Z$889)</f>
        <v>6477</v>
      </c>
      <c r="N312" s="4">
        <f>Table1[[#This Row],[Dose4]]/Table1[[#This Row],[Population]]</f>
        <v>0.24899088917079923</v>
      </c>
      <c r="O312" s="4">
        <v>0.25187860000000001</v>
      </c>
      <c r="P312" s="5">
        <f>Table1[[#This Row],[4%]]-Table1[[#This Row],[Old Dose 4]]</f>
        <v>-2.8877108292007792E-3</v>
      </c>
      <c r="T312" t="s">
        <v>240</v>
      </c>
      <c r="W312">
        <v>26545</v>
      </c>
      <c r="X312">
        <v>25591</v>
      </c>
      <c r="Y312">
        <v>14259</v>
      </c>
      <c r="Z312">
        <v>4102</v>
      </c>
    </row>
    <row r="313" spans="1:26" x14ac:dyDescent="0.25">
      <c r="A313" t="s">
        <v>312</v>
      </c>
      <c r="B313">
        <v>16239</v>
      </c>
      <c r="C313">
        <f>_xlfn.XLOOKUP(Table1[[#This Row],[FSA]],$T$2:$T$889,$W$2:$W$889)</f>
        <v>17332</v>
      </c>
      <c r="D313" s="4">
        <v>1</v>
      </c>
      <c r="E313" s="3">
        <v>1</v>
      </c>
      <c r="F313" s="5">
        <f>Table1[[#This Row],[%]]-Table1[[#This Row],[Old Dose 1]]</f>
        <v>0</v>
      </c>
      <c r="M313">
        <f>_xlfn.XLOOKUP(Table1[[#This Row],[FSA]],$T$2:$T$889,$Z$2:$Z$889)</f>
        <v>3353</v>
      </c>
      <c r="N313" s="4">
        <f>Table1[[#This Row],[Dose4]]/Table1[[#This Row],[Population]]</f>
        <v>0.20647823141819077</v>
      </c>
      <c r="O313" s="4">
        <v>0.2078998</v>
      </c>
      <c r="P313" s="5">
        <f>Table1[[#This Row],[4%]]-Table1[[#This Row],[Old Dose 4]]</f>
        <v>-1.4215685818092239E-3</v>
      </c>
      <c r="T313" t="s">
        <v>241</v>
      </c>
      <c r="W313">
        <v>101976</v>
      </c>
      <c r="X313">
        <v>97818</v>
      </c>
      <c r="Y313">
        <v>54063</v>
      </c>
      <c r="Z313">
        <v>10857</v>
      </c>
    </row>
    <row r="314" spans="1:26" x14ac:dyDescent="0.25">
      <c r="A314" s="2" t="s">
        <v>313</v>
      </c>
      <c r="B314">
        <v>17839</v>
      </c>
      <c r="C314">
        <f>_xlfn.XLOOKUP(Table1[[#This Row],[FSA]],$T$2:$T$889,$W$2:$W$889)</f>
        <v>17878</v>
      </c>
      <c r="D314" s="4">
        <f>Table1[[#This Row],[New Dose 1]]/Table1[[#This Row],[Population]]</f>
        <v>1.00218622120074</v>
      </c>
      <c r="E314" s="3">
        <v>1</v>
      </c>
      <c r="F314" s="5">
        <f>Table1[[#This Row],[%]]-Table1[[#This Row],[Old Dose 1]]</f>
        <v>2.1862212007399684E-3</v>
      </c>
      <c r="M314">
        <f>_xlfn.XLOOKUP(Table1[[#This Row],[FSA]],$T$2:$T$889,$Z$2:$Z$889)</f>
        <v>3005</v>
      </c>
      <c r="N314" s="4">
        <f>Table1[[#This Row],[Dose4]]/Table1[[#This Row],[Population]]</f>
        <v>0.16845114636470654</v>
      </c>
      <c r="O314" s="4">
        <v>0.1694253</v>
      </c>
      <c r="P314" s="5">
        <f>Table1[[#This Row],[4%]]-Table1[[#This Row],[Old Dose 4]]</f>
        <v>-9.7415363529346211E-4</v>
      </c>
      <c r="T314" t="s">
        <v>242</v>
      </c>
      <c r="W314">
        <v>13695</v>
      </c>
      <c r="X314">
        <v>13185</v>
      </c>
      <c r="Y314">
        <v>6871</v>
      </c>
      <c r="Z314">
        <v>1819</v>
      </c>
    </row>
    <row r="315" spans="1:26" x14ac:dyDescent="0.25">
      <c r="A315" t="s">
        <v>314</v>
      </c>
      <c r="B315">
        <v>57211</v>
      </c>
      <c r="C315">
        <f>_xlfn.XLOOKUP(Table1[[#This Row],[FSA]],$T$2:$T$889,$W$2:$W$889)</f>
        <v>54748</v>
      </c>
      <c r="D315" s="4">
        <f>Table1[[#This Row],[New Dose 1]]/Table1[[#This Row],[Population]]</f>
        <v>0.95694883851007673</v>
      </c>
      <c r="E315" s="3">
        <v>0.95613729999999997</v>
      </c>
      <c r="F315" s="5">
        <f>Table1[[#This Row],[%]]-Table1[[#This Row],[Old Dose 1]]</f>
        <v>8.1153851007675915E-4</v>
      </c>
      <c r="M315">
        <f>_xlfn.XLOOKUP(Table1[[#This Row],[FSA]],$T$2:$T$889,$Z$2:$Z$889)</f>
        <v>6797</v>
      </c>
      <c r="N315" s="4">
        <f>Table1[[#This Row],[Dose4]]/Table1[[#This Row],[Population]]</f>
        <v>0.11880582405481463</v>
      </c>
      <c r="O315" s="4">
        <v>0.1185257</v>
      </c>
      <c r="P315" s="5">
        <f>Table1[[#This Row],[4%]]-Table1[[#This Row],[Old Dose 4]]</f>
        <v>2.8012405481463165E-4</v>
      </c>
      <c r="T315" t="s">
        <v>243</v>
      </c>
      <c r="W315">
        <v>41522</v>
      </c>
      <c r="X315">
        <v>40231</v>
      </c>
      <c r="Y315">
        <v>23117</v>
      </c>
      <c r="Z315">
        <v>6713</v>
      </c>
    </row>
    <row r="316" spans="1:26" x14ac:dyDescent="0.25">
      <c r="A316" s="2" t="s">
        <v>315</v>
      </c>
      <c r="B316">
        <v>29</v>
      </c>
      <c r="C316">
        <f>_xlfn.XLOOKUP(Table1[[#This Row],[FSA]],$T$2:$T$889,$W$2:$W$889)</f>
        <v>63</v>
      </c>
      <c r="D316" s="4">
        <v>1</v>
      </c>
      <c r="E316" s="3">
        <v>1</v>
      </c>
      <c r="F316" s="5">
        <f>Table1[[#This Row],[%]]-Table1[[#This Row],[Old Dose 1]]</f>
        <v>0</v>
      </c>
      <c r="M316">
        <f>_xlfn.XLOOKUP(Table1[[#This Row],[FSA]],$T$2:$T$889,$Z$2:$Z$889)</f>
        <v>20</v>
      </c>
      <c r="N316" s="4">
        <f>Table1[[#This Row],[Dose4]]/Table1[[#This Row],[Population]]</f>
        <v>0.68965517241379315</v>
      </c>
      <c r="O316" s="4">
        <v>0.83333330000000005</v>
      </c>
      <c r="P316" s="5">
        <f>Table1[[#This Row],[4%]]-Table1[[#This Row],[Old Dose 4]]</f>
        <v>-0.14367812758620691</v>
      </c>
      <c r="T316" t="s">
        <v>665</v>
      </c>
      <c r="W316">
        <v>9752</v>
      </c>
      <c r="X316">
        <v>9486</v>
      </c>
      <c r="Y316">
        <v>6122</v>
      </c>
      <c r="Z316">
        <v>1906</v>
      </c>
    </row>
    <row r="317" spans="1:26" x14ac:dyDescent="0.25">
      <c r="A317" t="s">
        <v>316</v>
      </c>
      <c r="B317">
        <v>26</v>
      </c>
      <c r="C317">
        <f>_xlfn.XLOOKUP(Table1[[#This Row],[FSA]],$T$2:$T$889,$W$2:$W$889)</f>
        <v>52</v>
      </c>
      <c r="D317" s="4">
        <v>1</v>
      </c>
      <c r="E317" s="3">
        <v>1</v>
      </c>
      <c r="F317" s="5">
        <f>Table1[[#This Row],[%]]-Table1[[#This Row],[Old Dose 1]]</f>
        <v>0</v>
      </c>
      <c r="M317">
        <f>_xlfn.XLOOKUP(Table1[[#This Row],[FSA]],$T$2:$T$889,$Z$2:$Z$889)</f>
        <v>14</v>
      </c>
      <c r="N317" s="4">
        <f>Table1[[#This Row],[Dose4]]/Table1[[#This Row],[Population]]</f>
        <v>0.53846153846153844</v>
      </c>
      <c r="O317" s="4">
        <v>0.53846159999999998</v>
      </c>
      <c r="P317" s="5">
        <f>Table1[[#This Row],[4%]]-Table1[[#This Row],[Old Dose 4]]</f>
        <v>-6.1538461548771295E-8</v>
      </c>
      <c r="T317" t="s">
        <v>244</v>
      </c>
      <c r="W317">
        <v>25143</v>
      </c>
      <c r="X317">
        <v>24410</v>
      </c>
      <c r="Y317">
        <v>17340</v>
      </c>
      <c r="Z317">
        <v>7750</v>
      </c>
    </row>
    <row r="318" spans="1:26" x14ac:dyDescent="0.25">
      <c r="A318" s="2" t="s">
        <v>317</v>
      </c>
      <c r="B318">
        <v>23421</v>
      </c>
      <c r="C318">
        <f>_xlfn.XLOOKUP(Table1[[#This Row],[FSA]],$T$2:$T$889,$W$2:$W$889)</f>
        <v>19404</v>
      </c>
      <c r="D318" s="4">
        <f>Table1[[#This Row],[New Dose 1]]/Table1[[#This Row],[Population]]</f>
        <v>0.82848725502753939</v>
      </c>
      <c r="E318" s="3">
        <v>0.86003940000000001</v>
      </c>
      <c r="F318" s="5">
        <f>Table1[[#This Row],[%]]-Table1[[#This Row],[Old Dose 1]]</f>
        <v>-3.1552144972460616E-2</v>
      </c>
      <c r="M318">
        <f>_xlfn.XLOOKUP(Table1[[#This Row],[FSA]],$T$2:$T$889,$Z$2:$Z$889)</f>
        <v>2620</v>
      </c>
      <c r="N318" s="4">
        <f>Table1[[#This Row],[Dose4]]/Table1[[#This Row],[Population]]</f>
        <v>0.11186541992229196</v>
      </c>
      <c r="O318" s="4">
        <v>0.1162832</v>
      </c>
      <c r="P318" s="5">
        <f>Table1[[#This Row],[4%]]-Table1[[#This Row],[Old Dose 4]]</f>
        <v>-4.4177800777080445E-3</v>
      </c>
      <c r="T318" t="s">
        <v>245</v>
      </c>
      <c r="W318">
        <v>20560</v>
      </c>
      <c r="X318">
        <v>19889</v>
      </c>
      <c r="Y318">
        <v>13790</v>
      </c>
      <c r="Z318">
        <v>6225</v>
      </c>
    </row>
    <row r="319" spans="1:26" x14ac:dyDescent="0.25">
      <c r="A319" t="s">
        <v>318</v>
      </c>
      <c r="B319">
        <v>30043</v>
      </c>
      <c r="C319">
        <f>_xlfn.XLOOKUP(Table1[[#This Row],[FSA]],$T$2:$T$889,$W$2:$W$889)</f>
        <v>24638</v>
      </c>
      <c r="D319" s="4">
        <f>Table1[[#This Row],[New Dose 1]]/Table1[[#This Row],[Population]]</f>
        <v>0.8200912026095929</v>
      </c>
      <c r="E319" s="3">
        <v>0.82681170000000004</v>
      </c>
      <c r="F319" s="5">
        <f>Table1[[#This Row],[%]]-Table1[[#This Row],[Old Dose 1]]</f>
        <v>-6.720497390407143E-3</v>
      </c>
      <c r="M319">
        <f>_xlfn.XLOOKUP(Table1[[#This Row],[FSA]],$T$2:$T$889,$Z$2:$Z$889)</f>
        <v>3617</v>
      </c>
      <c r="N319" s="4">
        <f>Table1[[#This Row],[Dose4]]/Table1[[#This Row],[Population]]</f>
        <v>0.12039410178743801</v>
      </c>
      <c r="O319" s="4">
        <v>0.12179420000000001</v>
      </c>
      <c r="P319" s="5">
        <f>Table1[[#This Row],[4%]]-Table1[[#This Row],[Old Dose 4]]</f>
        <v>-1.4000982125619982E-3</v>
      </c>
      <c r="T319" t="s">
        <v>666</v>
      </c>
      <c r="W319">
        <v>4</v>
      </c>
      <c r="X319">
        <v>4</v>
      </c>
      <c r="Y319">
        <v>2</v>
      </c>
      <c r="Z319">
        <v>1</v>
      </c>
    </row>
    <row r="320" spans="1:26" x14ac:dyDescent="0.25">
      <c r="A320" s="2" t="s">
        <v>319</v>
      </c>
      <c r="B320">
        <v>24530</v>
      </c>
      <c r="C320">
        <f>_xlfn.XLOOKUP(Table1[[#This Row],[FSA]],$T$2:$T$889,$W$2:$W$889)</f>
        <v>21421</v>
      </c>
      <c r="D320" s="4">
        <f>Table1[[#This Row],[New Dose 1]]/Table1[[#This Row],[Population]]</f>
        <v>0.87325723603750505</v>
      </c>
      <c r="E320" s="3">
        <v>0.87889810000000002</v>
      </c>
      <c r="F320" s="5">
        <f>Table1[[#This Row],[%]]-Table1[[#This Row],[Old Dose 1]]</f>
        <v>-5.6408639624949686E-3</v>
      </c>
      <c r="M320">
        <f>_xlfn.XLOOKUP(Table1[[#This Row],[FSA]],$T$2:$T$889,$Z$2:$Z$889)</f>
        <v>4405</v>
      </c>
      <c r="N320" s="4">
        <f>Table1[[#This Row],[Dose4]]/Table1[[#This Row],[Population]]</f>
        <v>0.1795760293518141</v>
      </c>
      <c r="O320" s="4">
        <v>0.18074280000000001</v>
      </c>
      <c r="P320" s="5">
        <f>Table1[[#This Row],[4%]]-Table1[[#This Row],[Old Dose 4]]</f>
        <v>-1.1667706481859053E-3</v>
      </c>
      <c r="T320" t="s">
        <v>667</v>
      </c>
      <c r="W320">
        <v>13</v>
      </c>
      <c r="X320">
        <v>13</v>
      </c>
      <c r="Y320">
        <v>6</v>
      </c>
      <c r="Z320">
        <v>2</v>
      </c>
    </row>
    <row r="321" spans="1:26" x14ac:dyDescent="0.25">
      <c r="A321" t="s">
        <v>320</v>
      </c>
      <c r="B321">
        <v>38428</v>
      </c>
      <c r="C321">
        <f>_xlfn.XLOOKUP(Table1[[#This Row],[FSA]],$T$2:$T$889,$W$2:$W$889)</f>
        <v>34134</v>
      </c>
      <c r="D321" s="4">
        <f>Table1[[#This Row],[New Dose 1]]/Table1[[#This Row],[Population]]</f>
        <v>0.88825856146559801</v>
      </c>
      <c r="E321" s="3">
        <v>0.89349959999999995</v>
      </c>
      <c r="F321" s="5">
        <f>Table1[[#This Row],[%]]-Table1[[#This Row],[Old Dose 1]]</f>
        <v>-5.2410385344019428E-3</v>
      </c>
      <c r="M321">
        <f>_xlfn.XLOOKUP(Table1[[#This Row],[FSA]],$T$2:$T$889,$Z$2:$Z$889)</f>
        <v>3881</v>
      </c>
      <c r="N321" s="4">
        <f>Table1[[#This Row],[Dose4]]/Table1[[#This Row],[Population]]</f>
        <v>0.10099406682627252</v>
      </c>
      <c r="O321" s="4">
        <v>0.1015346</v>
      </c>
      <c r="P321" s="5">
        <f>Table1[[#This Row],[4%]]-Table1[[#This Row],[Old Dose 4]]</f>
        <v>-5.4053317372748655E-4</v>
      </c>
      <c r="T321" t="s">
        <v>668</v>
      </c>
      <c r="W321">
        <v>2</v>
      </c>
      <c r="X321">
        <v>2</v>
      </c>
      <c r="Y321">
        <v>1</v>
      </c>
      <c r="Z321">
        <v>1</v>
      </c>
    </row>
    <row r="322" spans="1:26" x14ac:dyDescent="0.25">
      <c r="A322" s="2" t="s">
        <v>321</v>
      </c>
      <c r="B322">
        <v>31736</v>
      </c>
      <c r="C322">
        <f>_xlfn.XLOOKUP(Table1[[#This Row],[FSA]],$T$2:$T$889,$W$2:$W$889)</f>
        <v>27465</v>
      </c>
      <c r="D322" s="4">
        <f>Table1[[#This Row],[New Dose 1]]/Table1[[#This Row],[Population]]</f>
        <v>0.86542097302747667</v>
      </c>
      <c r="E322" s="3">
        <v>0.87640340000000005</v>
      </c>
      <c r="F322" s="5">
        <f>Table1[[#This Row],[%]]-Table1[[#This Row],[Old Dose 1]]</f>
        <v>-1.0982426972523385E-2</v>
      </c>
      <c r="M322">
        <f>_xlfn.XLOOKUP(Table1[[#This Row],[FSA]],$T$2:$T$889,$Z$2:$Z$889)</f>
        <v>6106</v>
      </c>
      <c r="N322" s="4">
        <f>Table1[[#This Row],[Dose4]]/Table1[[#This Row],[Population]]</f>
        <v>0.19239979833627427</v>
      </c>
      <c r="O322" s="4">
        <v>0.1928636</v>
      </c>
      <c r="P322" s="5">
        <f>Table1[[#This Row],[4%]]-Table1[[#This Row],[Old Dose 4]]</f>
        <v>-4.6380166372572695E-4</v>
      </c>
      <c r="T322" t="s">
        <v>669</v>
      </c>
      <c r="W322">
        <v>3</v>
      </c>
      <c r="X322">
        <v>3</v>
      </c>
      <c r="Y322">
        <v>2</v>
      </c>
      <c r="Z322">
        <v>0</v>
      </c>
    </row>
    <row r="323" spans="1:26" x14ac:dyDescent="0.25">
      <c r="A323" t="s">
        <v>322</v>
      </c>
      <c r="B323">
        <v>45206</v>
      </c>
      <c r="C323">
        <f>_xlfn.XLOOKUP(Table1[[#This Row],[FSA]],$T$2:$T$889,$W$2:$W$889)</f>
        <v>41234</v>
      </c>
      <c r="D323" s="4">
        <f>Table1[[#This Row],[New Dose 1]]/Table1[[#This Row],[Population]]</f>
        <v>0.91213555722691675</v>
      </c>
      <c r="E323" s="3">
        <v>0.91687920000000001</v>
      </c>
      <c r="F323" s="5">
        <f>Table1[[#This Row],[%]]-Table1[[#This Row],[Old Dose 1]]</f>
        <v>-4.7436427730832564E-3</v>
      </c>
      <c r="M323">
        <f>_xlfn.XLOOKUP(Table1[[#This Row],[FSA]],$T$2:$T$889,$Z$2:$Z$889)</f>
        <v>6273</v>
      </c>
      <c r="N323" s="4">
        <f>Table1[[#This Row],[Dose4]]/Table1[[#This Row],[Population]]</f>
        <v>0.13876476573906119</v>
      </c>
      <c r="O323" s="4">
        <v>0.1395266</v>
      </c>
      <c r="P323" s="5">
        <f>Table1[[#This Row],[4%]]-Table1[[#This Row],[Old Dose 4]]</f>
        <v>-7.6183426093881512E-4</v>
      </c>
      <c r="T323" t="s">
        <v>670</v>
      </c>
      <c r="W323">
        <v>3</v>
      </c>
      <c r="X323">
        <v>3</v>
      </c>
      <c r="Y323">
        <v>2</v>
      </c>
      <c r="Z323">
        <v>1</v>
      </c>
    </row>
    <row r="324" spans="1:26" x14ac:dyDescent="0.25">
      <c r="A324" s="2" t="s">
        <v>323</v>
      </c>
      <c r="B324">
        <v>32171</v>
      </c>
      <c r="C324">
        <f>_xlfn.XLOOKUP(Table1[[#This Row],[FSA]],$T$2:$T$889,$W$2:$W$889)</f>
        <v>28671</v>
      </c>
      <c r="D324" s="4">
        <f>Table1[[#This Row],[New Dose 1]]/Table1[[#This Row],[Population]]</f>
        <v>0.89120636598178482</v>
      </c>
      <c r="E324" s="3">
        <v>0.90313290000000002</v>
      </c>
      <c r="F324" s="5">
        <f>Table1[[#This Row],[%]]-Table1[[#This Row],[Old Dose 1]]</f>
        <v>-1.1926534018215196E-2</v>
      </c>
      <c r="M324">
        <f>_xlfn.XLOOKUP(Table1[[#This Row],[FSA]],$T$2:$T$889,$Z$2:$Z$889)</f>
        <v>4439</v>
      </c>
      <c r="N324" s="4">
        <f>Table1[[#This Row],[Dose4]]/Table1[[#This Row],[Population]]</f>
        <v>0.13798141183053061</v>
      </c>
      <c r="O324" s="4">
        <v>0.13958860000000001</v>
      </c>
      <c r="P324" s="5">
        <f>Table1[[#This Row],[4%]]-Table1[[#This Row],[Old Dose 4]]</f>
        <v>-1.6071881694693924E-3</v>
      </c>
      <c r="T324" t="s">
        <v>671</v>
      </c>
      <c r="W324">
        <v>1</v>
      </c>
      <c r="X324">
        <v>1</v>
      </c>
      <c r="Y324">
        <v>1</v>
      </c>
      <c r="Z324">
        <v>1</v>
      </c>
    </row>
    <row r="325" spans="1:26" x14ac:dyDescent="0.25">
      <c r="A325" t="s">
        <v>324</v>
      </c>
      <c r="B325">
        <v>41811</v>
      </c>
      <c r="C325">
        <f>_xlfn.XLOOKUP(Table1[[#This Row],[FSA]],$T$2:$T$889,$W$2:$W$889)</f>
        <v>36336</v>
      </c>
      <c r="D325" s="4">
        <f>Table1[[#This Row],[New Dose 1]]/Table1[[#This Row],[Population]]</f>
        <v>0.86905359833536633</v>
      </c>
      <c r="E325" s="3">
        <v>0.8717357</v>
      </c>
      <c r="F325" s="5">
        <f>Table1[[#This Row],[%]]-Table1[[#This Row],[Old Dose 1]]</f>
        <v>-2.6821016646336737E-3</v>
      </c>
      <c r="M325">
        <f>_xlfn.XLOOKUP(Table1[[#This Row],[FSA]],$T$2:$T$889,$Z$2:$Z$889)</f>
        <v>4750</v>
      </c>
      <c r="N325" s="4">
        <f>Table1[[#This Row],[Dose4]]/Table1[[#This Row],[Population]]</f>
        <v>0.11360646719762742</v>
      </c>
      <c r="O325" s="4">
        <v>0.1145148</v>
      </c>
      <c r="P325" s="5">
        <f>Table1[[#This Row],[4%]]-Table1[[#This Row],[Old Dose 4]]</f>
        <v>-9.0833280237258285E-4</v>
      </c>
      <c r="T325" t="s">
        <v>672</v>
      </c>
      <c r="W325">
        <v>1</v>
      </c>
      <c r="X325">
        <v>1</v>
      </c>
      <c r="Y325">
        <v>0</v>
      </c>
      <c r="Z325">
        <v>0</v>
      </c>
    </row>
    <row r="326" spans="1:26" x14ac:dyDescent="0.25">
      <c r="A326" s="2" t="s">
        <v>325</v>
      </c>
      <c r="B326">
        <v>20722</v>
      </c>
      <c r="C326">
        <f>_xlfn.XLOOKUP(Table1[[#This Row],[FSA]],$T$2:$T$889,$W$2:$W$889)</f>
        <v>17569</v>
      </c>
      <c r="D326" s="4">
        <f>Table1[[#This Row],[New Dose 1]]/Table1[[#This Row],[Population]]</f>
        <v>0.84784287230962263</v>
      </c>
      <c r="E326" s="3">
        <v>0.85930320000000004</v>
      </c>
      <c r="F326" s="5">
        <f>Table1[[#This Row],[%]]-Table1[[#This Row],[Old Dose 1]]</f>
        <v>-1.1460327690377414E-2</v>
      </c>
      <c r="M326">
        <f>_xlfn.XLOOKUP(Table1[[#This Row],[FSA]],$T$2:$T$889,$Z$2:$Z$889)</f>
        <v>1760</v>
      </c>
      <c r="N326" s="4">
        <f>Table1[[#This Row],[Dose4]]/Table1[[#This Row],[Population]]</f>
        <v>8.4933886690473887E-2</v>
      </c>
      <c r="O326" s="4">
        <v>8.5841399999999998E-2</v>
      </c>
      <c r="P326" s="5">
        <f>Table1[[#This Row],[4%]]-Table1[[#This Row],[Old Dose 4]]</f>
        <v>-9.0751330952611176E-4</v>
      </c>
      <c r="T326" t="s">
        <v>673</v>
      </c>
      <c r="W326">
        <v>3</v>
      </c>
      <c r="X326">
        <v>3</v>
      </c>
      <c r="Y326">
        <v>3</v>
      </c>
      <c r="Z326">
        <v>2</v>
      </c>
    </row>
    <row r="327" spans="1:26" x14ac:dyDescent="0.25">
      <c r="A327" t="s">
        <v>326</v>
      </c>
      <c r="B327">
        <v>42988</v>
      </c>
      <c r="C327">
        <f>_xlfn.XLOOKUP(Table1[[#This Row],[FSA]],$T$2:$T$889,$W$2:$W$889)</f>
        <v>35393</v>
      </c>
      <c r="D327" s="4">
        <f>Table1[[#This Row],[New Dose 1]]/Table1[[#This Row],[Population]]</f>
        <v>0.82332278775472223</v>
      </c>
      <c r="E327" s="3">
        <v>0.82702050000000005</v>
      </c>
      <c r="F327" s="5">
        <f>Table1[[#This Row],[%]]-Table1[[#This Row],[Old Dose 1]]</f>
        <v>-3.6977122452778177E-3</v>
      </c>
      <c r="M327">
        <f>_xlfn.XLOOKUP(Table1[[#This Row],[FSA]],$T$2:$T$889,$Z$2:$Z$889)</f>
        <v>3233</v>
      </c>
      <c r="N327" s="4">
        <f>Table1[[#This Row],[Dose4]]/Table1[[#This Row],[Population]]</f>
        <v>7.5207034521261748E-2</v>
      </c>
      <c r="O327" s="4">
        <v>7.5611899999999996E-2</v>
      </c>
      <c r="P327" s="5">
        <f>Table1[[#This Row],[4%]]-Table1[[#This Row],[Old Dose 4]]</f>
        <v>-4.0486547873824774E-4</v>
      </c>
      <c r="T327" t="s">
        <v>674</v>
      </c>
      <c r="W327">
        <v>10</v>
      </c>
      <c r="X327">
        <v>9</v>
      </c>
      <c r="Y327">
        <v>6</v>
      </c>
      <c r="Z327">
        <v>4</v>
      </c>
    </row>
    <row r="328" spans="1:26" x14ac:dyDescent="0.25">
      <c r="A328" s="2" t="s">
        <v>327</v>
      </c>
      <c r="B328">
        <v>41697</v>
      </c>
      <c r="C328">
        <f>_xlfn.XLOOKUP(Table1[[#This Row],[FSA]],$T$2:$T$889,$W$2:$W$889)</f>
        <v>35894</v>
      </c>
      <c r="D328" s="4">
        <f>Table1[[#This Row],[New Dose 1]]/Table1[[#This Row],[Population]]</f>
        <v>0.86082931625776438</v>
      </c>
      <c r="E328" s="3">
        <v>0.86339460000000001</v>
      </c>
      <c r="F328" s="5">
        <f>Table1[[#This Row],[%]]-Table1[[#This Row],[Old Dose 1]]</f>
        <v>-2.5652837422356356E-3</v>
      </c>
      <c r="M328">
        <f>_xlfn.XLOOKUP(Table1[[#This Row],[FSA]],$T$2:$T$889,$Z$2:$Z$889)</f>
        <v>4113</v>
      </c>
      <c r="N328" s="4">
        <f>Table1[[#This Row],[Dose4]]/Table1[[#This Row],[Population]]</f>
        <v>9.8640189941722425E-2</v>
      </c>
      <c r="O328" s="4">
        <v>9.8744399999999996E-2</v>
      </c>
      <c r="P328" s="5">
        <f>Table1[[#This Row],[4%]]-Table1[[#This Row],[Old Dose 4]]</f>
        <v>-1.0421005827757068E-4</v>
      </c>
      <c r="T328" t="s">
        <v>675</v>
      </c>
      <c r="W328">
        <v>9</v>
      </c>
      <c r="X328">
        <v>9</v>
      </c>
      <c r="Y328">
        <v>5</v>
      </c>
      <c r="Z328">
        <v>1</v>
      </c>
    </row>
    <row r="329" spans="1:26" x14ac:dyDescent="0.25">
      <c r="A329" t="s">
        <v>328</v>
      </c>
      <c r="B329">
        <v>41191</v>
      </c>
      <c r="C329">
        <f>_xlfn.XLOOKUP(Table1[[#This Row],[FSA]],$T$2:$T$889,$W$2:$W$889)</f>
        <v>34589</v>
      </c>
      <c r="D329" s="4">
        <f>Table1[[#This Row],[New Dose 1]]/Table1[[#This Row],[Population]]</f>
        <v>0.8397222694277876</v>
      </c>
      <c r="E329" s="3">
        <v>0.84474199999999999</v>
      </c>
      <c r="F329" s="5">
        <f>Table1[[#This Row],[%]]-Table1[[#This Row],[Old Dose 1]]</f>
        <v>-5.0197305722123886E-3</v>
      </c>
      <c r="M329">
        <f>_xlfn.XLOOKUP(Table1[[#This Row],[FSA]],$T$2:$T$889,$Z$2:$Z$889)</f>
        <v>6918</v>
      </c>
      <c r="N329" s="4">
        <f>Table1[[#This Row],[Dose4]]/Table1[[#This Row],[Population]]</f>
        <v>0.16794930931514165</v>
      </c>
      <c r="O329" s="4">
        <v>0.16864860000000001</v>
      </c>
      <c r="P329" s="5">
        <f>Table1[[#This Row],[4%]]-Table1[[#This Row],[Old Dose 4]]</f>
        <v>-6.9929068485835577E-4</v>
      </c>
      <c r="T329" t="s">
        <v>676</v>
      </c>
      <c r="W329">
        <v>2</v>
      </c>
      <c r="X329">
        <v>2</v>
      </c>
      <c r="Y329">
        <v>1</v>
      </c>
      <c r="Z329">
        <v>0</v>
      </c>
    </row>
    <row r="330" spans="1:26" x14ac:dyDescent="0.25">
      <c r="A330" s="2" t="s">
        <v>329</v>
      </c>
      <c r="B330">
        <v>20483</v>
      </c>
      <c r="C330">
        <f>_xlfn.XLOOKUP(Table1[[#This Row],[FSA]],$T$2:$T$889,$W$2:$W$889)</f>
        <v>17804</v>
      </c>
      <c r="D330" s="4">
        <f>Table1[[#This Row],[New Dose 1]]/Table1[[#This Row],[Population]]</f>
        <v>0.86920861201972366</v>
      </c>
      <c r="E330" s="3">
        <v>0.87751230000000002</v>
      </c>
      <c r="F330" s="5">
        <f>Table1[[#This Row],[%]]-Table1[[#This Row],[Old Dose 1]]</f>
        <v>-8.3036879802763641E-3</v>
      </c>
      <c r="M330">
        <f>_xlfn.XLOOKUP(Table1[[#This Row],[FSA]],$T$2:$T$889,$Z$2:$Z$889)</f>
        <v>3832</v>
      </c>
      <c r="N330" s="4">
        <f>Table1[[#This Row],[Dose4]]/Table1[[#This Row],[Population]]</f>
        <v>0.18708197041449007</v>
      </c>
      <c r="O330" s="4">
        <v>0.18703130000000001</v>
      </c>
      <c r="P330" s="5">
        <f>Table1[[#This Row],[4%]]-Table1[[#This Row],[Old Dose 4]]</f>
        <v>5.0670414490056048E-5</v>
      </c>
      <c r="T330" t="s">
        <v>677</v>
      </c>
      <c r="W330">
        <v>2</v>
      </c>
      <c r="X330">
        <v>2</v>
      </c>
      <c r="Y330">
        <v>2</v>
      </c>
      <c r="Z330">
        <v>2</v>
      </c>
    </row>
    <row r="331" spans="1:26" x14ac:dyDescent="0.25">
      <c r="A331" t="s">
        <v>330</v>
      </c>
      <c r="B331">
        <v>35437</v>
      </c>
      <c r="C331">
        <f>_xlfn.XLOOKUP(Table1[[#This Row],[FSA]],$T$2:$T$889,$W$2:$W$889)</f>
        <v>30215</v>
      </c>
      <c r="D331" s="4">
        <f>Table1[[#This Row],[New Dose 1]]/Table1[[#This Row],[Population]]</f>
        <v>0.85263989615373759</v>
      </c>
      <c r="E331" s="3">
        <v>0.85904080000000005</v>
      </c>
      <c r="F331" s="5">
        <f>Table1[[#This Row],[%]]-Table1[[#This Row],[Old Dose 1]]</f>
        <v>-6.4009038462624623E-3</v>
      </c>
      <c r="M331">
        <f>_xlfn.XLOOKUP(Table1[[#This Row],[FSA]],$T$2:$T$889,$Z$2:$Z$889)</f>
        <v>7032</v>
      </c>
      <c r="N331" s="4">
        <f>Table1[[#This Row],[Dose4]]/Table1[[#This Row],[Population]]</f>
        <v>0.19843666224567541</v>
      </c>
      <c r="O331" s="4">
        <v>0.19939870000000001</v>
      </c>
      <c r="P331" s="5">
        <f>Table1[[#This Row],[4%]]-Table1[[#This Row],[Old Dose 4]]</f>
        <v>-9.620377543246017E-4</v>
      </c>
      <c r="T331" t="s">
        <v>678</v>
      </c>
      <c r="W331">
        <v>1</v>
      </c>
      <c r="X331">
        <v>1</v>
      </c>
      <c r="Y331">
        <v>0</v>
      </c>
      <c r="Z331">
        <v>0</v>
      </c>
    </row>
    <row r="332" spans="1:26" x14ac:dyDescent="0.25">
      <c r="A332" s="2" t="s">
        <v>331</v>
      </c>
      <c r="B332">
        <v>13</v>
      </c>
      <c r="C332">
        <f>_xlfn.XLOOKUP(Table1[[#This Row],[FSA]],$T$2:$T$889,$W$2:$W$889)</f>
        <v>39</v>
      </c>
      <c r="D332" s="4">
        <v>1</v>
      </c>
      <c r="E332" s="3">
        <v>1</v>
      </c>
      <c r="F332" s="5">
        <f>Table1[[#This Row],[%]]-Table1[[#This Row],[Old Dose 1]]</f>
        <v>0</v>
      </c>
      <c r="M332">
        <f>_xlfn.XLOOKUP(Table1[[#This Row],[FSA]],$T$2:$T$889,$Z$2:$Z$889)</f>
        <v>3</v>
      </c>
      <c r="N332" s="4">
        <f>Table1[[#This Row],[Dose4]]/Table1[[#This Row],[Population]]</f>
        <v>0.23076923076923078</v>
      </c>
      <c r="O332" s="4">
        <v>0.25</v>
      </c>
      <c r="P332" s="5">
        <f>Table1[[#This Row],[4%]]-Table1[[#This Row],[Old Dose 4]]</f>
        <v>-1.9230769230769218E-2</v>
      </c>
      <c r="T332" t="s">
        <v>679</v>
      </c>
      <c r="W332">
        <v>14</v>
      </c>
      <c r="X332">
        <v>14</v>
      </c>
      <c r="Y332">
        <v>5</v>
      </c>
      <c r="Z332">
        <v>1</v>
      </c>
    </row>
    <row r="333" spans="1:26" x14ac:dyDescent="0.25">
      <c r="A333" t="s">
        <v>332</v>
      </c>
      <c r="B333">
        <v>0</v>
      </c>
      <c r="C333">
        <f>_xlfn.XLOOKUP(Table1[[#This Row],[FSA]],$T$2:$T$889,$W$2:$W$889)</f>
        <v>2</v>
      </c>
      <c r="D333" s="4">
        <v>0</v>
      </c>
      <c r="E333" s="3"/>
      <c r="F333" s="5">
        <f>Table1[[#This Row],[%]]-Table1[[#This Row],[Old Dose 1]]</f>
        <v>0</v>
      </c>
      <c r="M333">
        <f>_xlfn.XLOOKUP(Table1[[#This Row],[FSA]],$T$2:$T$889,$Z$2:$Z$889)</f>
        <v>0</v>
      </c>
      <c r="N333" s="4">
        <v>0</v>
      </c>
      <c r="O333" s="4"/>
      <c r="P333" s="5">
        <f>Table1[[#This Row],[4%]]-Table1[[#This Row],[Old Dose 4]]</f>
        <v>0</v>
      </c>
      <c r="T333" t="s">
        <v>262</v>
      </c>
      <c r="W333">
        <v>14258</v>
      </c>
      <c r="X333">
        <v>13832</v>
      </c>
      <c r="Y333">
        <v>7384</v>
      </c>
      <c r="Z333">
        <v>1102</v>
      </c>
    </row>
    <row r="334" spans="1:26" x14ac:dyDescent="0.25">
      <c r="A334" s="2" t="s">
        <v>333</v>
      </c>
      <c r="B334">
        <v>43493</v>
      </c>
      <c r="C334">
        <f>_xlfn.XLOOKUP(Table1[[#This Row],[FSA]],$T$2:$T$889,$W$2:$W$889)</f>
        <v>36543</v>
      </c>
      <c r="D334" s="4">
        <f>Table1[[#This Row],[New Dose 1]]/Table1[[#This Row],[Population]]</f>
        <v>0.84020417078610354</v>
      </c>
      <c r="E334" s="3">
        <v>0.8427867</v>
      </c>
      <c r="F334" s="5">
        <f>Table1[[#This Row],[%]]-Table1[[#This Row],[Old Dose 1]]</f>
        <v>-2.5825292138964562E-3</v>
      </c>
      <c r="M334">
        <f>_xlfn.XLOOKUP(Table1[[#This Row],[FSA]],$T$2:$T$889,$Z$2:$Z$889)</f>
        <v>6890</v>
      </c>
      <c r="N334" s="4">
        <f>Table1[[#This Row],[Dose4]]/Table1[[#This Row],[Population]]</f>
        <v>0.15841629687535924</v>
      </c>
      <c r="O334" s="4">
        <v>0.15895670000000001</v>
      </c>
      <c r="P334" s="5">
        <f>Table1[[#This Row],[4%]]-Table1[[#This Row],[Old Dose 4]]</f>
        <v>-5.4040312464076479E-4</v>
      </c>
      <c r="T334" t="s">
        <v>680</v>
      </c>
      <c r="W334">
        <v>5</v>
      </c>
      <c r="X334">
        <v>5</v>
      </c>
      <c r="Y334">
        <v>3</v>
      </c>
      <c r="Z334">
        <v>0</v>
      </c>
    </row>
    <row r="335" spans="1:26" x14ac:dyDescent="0.25">
      <c r="A335" t="s">
        <v>334</v>
      </c>
      <c r="B335">
        <v>22744</v>
      </c>
      <c r="C335">
        <f>_xlfn.XLOOKUP(Table1[[#This Row],[FSA]],$T$2:$T$889,$W$2:$W$889)</f>
        <v>18612</v>
      </c>
      <c r="D335" s="4">
        <f>Table1[[#This Row],[New Dose 1]]/Table1[[#This Row],[Population]]</f>
        <v>0.818325712275765</v>
      </c>
      <c r="E335" s="3">
        <v>0.82385450000000005</v>
      </c>
      <c r="F335" s="5">
        <f>Table1[[#This Row],[%]]-Table1[[#This Row],[Old Dose 1]]</f>
        <v>-5.5287877242350403E-3</v>
      </c>
      <c r="M335">
        <f>_xlfn.XLOOKUP(Table1[[#This Row],[FSA]],$T$2:$T$889,$Z$2:$Z$889)</f>
        <v>2972</v>
      </c>
      <c r="N335" s="4">
        <f>Table1[[#This Row],[Dose4]]/Table1[[#This Row],[Population]]</f>
        <v>0.13067182553640522</v>
      </c>
      <c r="O335" s="4">
        <v>0.1315297</v>
      </c>
      <c r="P335" s="5">
        <f>Table1[[#This Row],[4%]]-Table1[[#This Row],[Old Dose 4]]</f>
        <v>-8.5787446359478214E-4</v>
      </c>
      <c r="T335" t="s">
        <v>681</v>
      </c>
      <c r="W335">
        <v>4</v>
      </c>
      <c r="X335">
        <v>4</v>
      </c>
      <c r="Y335">
        <v>3</v>
      </c>
      <c r="Z335">
        <v>0</v>
      </c>
    </row>
    <row r="336" spans="1:26" x14ac:dyDescent="0.25">
      <c r="A336" s="2" t="s">
        <v>335</v>
      </c>
      <c r="B336">
        <v>11446</v>
      </c>
      <c r="C336">
        <f>_xlfn.XLOOKUP(Table1[[#This Row],[FSA]],$T$2:$T$889,$W$2:$W$889)</f>
        <v>9895</v>
      </c>
      <c r="D336" s="4">
        <f>Table1[[#This Row],[New Dose 1]]/Table1[[#This Row],[Population]]</f>
        <v>0.86449414642669931</v>
      </c>
      <c r="E336" s="3">
        <v>0.87130300000000005</v>
      </c>
      <c r="F336" s="5">
        <f>Table1[[#This Row],[%]]-Table1[[#This Row],[Old Dose 1]]</f>
        <v>-6.8088535733007438E-3</v>
      </c>
      <c r="M336">
        <f>_xlfn.XLOOKUP(Table1[[#This Row],[FSA]],$T$2:$T$889,$Z$2:$Z$889)</f>
        <v>3363</v>
      </c>
      <c r="N336" s="4">
        <f>Table1[[#This Row],[Dose4]]/Table1[[#This Row],[Population]]</f>
        <v>0.29381443298969073</v>
      </c>
      <c r="O336" s="4">
        <v>0.2941647</v>
      </c>
      <c r="P336" s="5">
        <f>Table1[[#This Row],[4%]]-Table1[[#This Row],[Old Dose 4]]</f>
        <v>-3.5026701030926866E-4</v>
      </c>
      <c r="T336" t="s">
        <v>682</v>
      </c>
      <c r="W336">
        <v>17</v>
      </c>
      <c r="X336">
        <v>16</v>
      </c>
      <c r="Y336">
        <v>7</v>
      </c>
      <c r="Z336">
        <v>4</v>
      </c>
    </row>
    <row r="337" spans="1:26" x14ac:dyDescent="0.25">
      <c r="A337" t="s">
        <v>336</v>
      </c>
      <c r="B337">
        <v>22181</v>
      </c>
      <c r="C337">
        <f>_xlfn.XLOOKUP(Table1[[#This Row],[FSA]],$T$2:$T$889,$W$2:$W$889)</f>
        <v>18272</v>
      </c>
      <c r="D337" s="4">
        <f>Table1[[#This Row],[New Dose 1]]/Table1[[#This Row],[Population]]</f>
        <v>0.82376808980659122</v>
      </c>
      <c r="E337" s="3">
        <v>0.82566090000000003</v>
      </c>
      <c r="F337" s="5">
        <f>Table1[[#This Row],[%]]-Table1[[#This Row],[Old Dose 1]]</f>
        <v>-1.8928101934088115E-3</v>
      </c>
      <c r="M337">
        <f>_xlfn.XLOOKUP(Table1[[#This Row],[FSA]],$T$2:$T$889,$Z$2:$Z$889)</f>
        <v>3213</v>
      </c>
      <c r="N337" s="4">
        <f>Table1[[#This Row],[Dose4]]/Table1[[#This Row],[Population]]</f>
        <v>0.14485370362021549</v>
      </c>
      <c r="O337" s="4">
        <v>0.14494070000000001</v>
      </c>
      <c r="P337" s="5">
        <f>Table1[[#This Row],[4%]]-Table1[[#This Row],[Old Dose 4]]</f>
        <v>-8.6996379784515243E-5</v>
      </c>
      <c r="T337" t="s">
        <v>683</v>
      </c>
      <c r="W337">
        <v>72</v>
      </c>
      <c r="X337">
        <v>59</v>
      </c>
      <c r="Y337">
        <v>43</v>
      </c>
      <c r="Z337">
        <v>9</v>
      </c>
    </row>
    <row r="338" spans="1:26" x14ac:dyDescent="0.25">
      <c r="A338" s="2" t="s">
        <v>337</v>
      </c>
      <c r="B338">
        <v>18866</v>
      </c>
      <c r="C338">
        <f>_xlfn.XLOOKUP(Table1[[#This Row],[FSA]],$T$2:$T$889,$W$2:$W$889)</f>
        <v>16361</v>
      </c>
      <c r="D338" s="4">
        <f>Table1[[#This Row],[New Dose 1]]/Table1[[#This Row],[Population]]</f>
        <v>0.86722145658857208</v>
      </c>
      <c r="E338" s="3">
        <v>0.87198929999999997</v>
      </c>
      <c r="F338" s="5">
        <f>Table1[[#This Row],[%]]-Table1[[#This Row],[Old Dose 1]]</f>
        <v>-4.7678434114278856E-3</v>
      </c>
      <c r="M338">
        <f>_xlfn.XLOOKUP(Table1[[#This Row],[FSA]],$T$2:$T$889,$Z$2:$Z$889)</f>
        <v>2756</v>
      </c>
      <c r="N338" s="4">
        <f>Table1[[#This Row],[Dose4]]/Table1[[#This Row],[Population]]</f>
        <v>0.14608290045584649</v>
      </c>
      <c r="O338" s="4">
        <v>0.14639779999999999</v>
      </c>
      <c r="P338" s="5">
        <f>Table1[[#This Row],[4%]]-Table1[[#This Row],[Old Dose 4]]</f>
        <v>-3.148995441535074E-4</v>
      </c>
      <c r="T338" t="s">
        <v>684</v>
      </c>
      <c r="W338">
        <v>19</v>
      </c>
      <c r="X338">
        <v>18</v>
      </c>
      <c r="Y338">
        <v>15</v>
      </c>
      <c r="Z338">
        <v>6</v>
      </c>
    </row>
    <row r="339" spans="1:26" x14ac:dyDescent="0.25">
      <c r="A339" t="s">
        <v>338</v>
      </c>
      <c r="B339">
        <v>37189</v>
      </c>
      <c r="C339">
        <f>_xlfn.XLOOKUP(Table1[[#This Row],[FSA]],$T$2:$T$889,$W$2:$W$889)</f>
        <v>31520</v>
      </c>
      <c r="D339" s="4">
        <f>Table1[[#This Row],[New Dose 1]]/Table1[[#This Row],[Population]]</f>
        <v>0.8475624512624701</v>
      </c>
      <c r="E339" s="3">
        <v>0.85040210000000005</v>
      </c>
      <c r="F339" s="5">
        <f>Table1[[#This Row],[%]]-Table1[[#This Row],[Old Dose 1]]</f>
        <v>-2.8396487375299539E-3</v>
      </c>
      <c r="M339">
        <f>_xlfn.XLOOKUP(Table1[[#This Row],[FSA]],$T$2:$T$889,$Z$2:$Z$889)</f>
        <v>6546</v>
      </c>
      <c r="N339" s="4">
        <f>Table1[[#This Row],[Dose4]]/Table1[[#This Row],[Population]]</f>
        <v>0.17601979079835436</v>
      </c>
      <c r="O339" s="4">
        <v>0.1758757</v>
      </c>
      <c r="P339" s="5">
        <f>Table1[[#This Row],[4%]]-Table1[[#This Row],[Old Dose 4]]</f>
        <v>1.4409079835436822E-4</v>
      </c>
      <c r="T339" t="s">
        <v>685</v>
      </c>
      <c r="W339">
        <v>9</v>
      </c>
      <c r="X339">
        <v>8</v>
      </c>
      <c r="Y339">
        <v>8</v>
      </c>
      <c r="Z339">
        <v>2</v>
      </c>
    </row>
    <row r="340" spans="1:26" x14ac:dyDescent="0.25">
      <c r="A340" s="2" t="s">
        <v>339</v>
      </c>
      <c r="B340">
        <v>35209</v>
      </c>
      <c r="C340">
        <f>_xlfn.XLOOKUP(Table1[[#This Row],[FSA]],$T$2:$T$889,$W$2:$W$889)</f>
        <v>30122</v>
      </c>
      <c r="D340" s="4">
        <f>Table1[[#This Row],[New Dose 1]]/Table1[[#This Row],[Population]]</f>
        <v>0.85551989548126894</v>
      </c>
      <c r="E340" s="3">
        <v>0.8639135</v>
      </c>
      <c r="F340" s="5">
        <f>Table1[[#This Row],[%]]-Table1[[#This Row],[Old Dose 1]]</f>
        <v>-8.3936045187310571E-3</v>
      </c>
      <c r="M340">
        <f>_xlfn.XLOOKUP(Table1[[#This Row],[FSA]],$T$2:$T$889,$Z$2:$Z$889)</f>
        <v>5491</v>
      </c>
      <c r="N340" s="4">
        <f>Table1[[#This Row],[Dose4]]/Table1[[#This Row],[Population]]</f>
        <v>0.15595444346615922</v>
      </c>
      <c r="O340" s="4">
        <v>0.15726960000000001</v>
      </c>
      <c r="P340" s="5">
        <f>Table1[[#This Row],[4%]]-Table1[[#This Row],[Old Dose 4]]</f>
        <v>-1.3151565338407889E-3</v>
      </c>
      <c r="T340" t="s">
        <v>686</v>
      </c>
      <c r="W340">
        <v>14</v>
      </c>
      <c r="X340">
        <v>14</v>
      </c>
      <c r="Y340">
        <v>10</v>
      </c>
      <c r="Z340">
        <v>3</v>
      </c>
    </row>
    <row r="341" spans="1:26" x14ac:dyDescent="0.25">
      <c r="A341" t="s">
        <v>340</v>
      </c>
      <c r="B341">
        <v>39417</v>
      </c>
      <c r="C341">
        <f>_xlfn.XLOOKUP(Table1[[#This Row],[FSA]],$T$2:$T$889,$W$2:$W$889)</f>
        <v>32761</v>
      </c>
      <c r="D341" s="4">
        <f>Table1[[#This Row],[New Dose 1]]/Table1[[#This Row],[Population]]</f>
        <v>0.83113884872009536</v>
      </c>
      <c r="E341" s="3">
        <v>0.8410763</v>
      </c>
      <c r="F341" s="5">
        <f>Table1[[#This Row],[%]]-Table1[[#This Row],[Old Dose 1]]</f>
        <v>-9.9374512799046411E-3</v>
      </c>
      <c r="M341">
        <f>_xlfn.XLOOKUP(Table1[[#This Row],[FSA]],$T$2:$T$889,$Z$2:$Z$889)</f>
        <v>6661</v>
      </c>
      <c r="N341" s="4">
        <f>Table1[[#This Row],[Dose4]]/Table1[[#This Row],[Population]]</f>
        <v>0.16898800010147905</v>
      </c>
      <c r="O341" s="4">
        <v>0.17065469999999999</v>
      </c>
      <c r="P341" s="5">
        <f>Table1[[#This Row],[4%]]-Table1[[#This Row],[Old Dose 4]]</f>
        <v>-1.6666998985209458E-3</v>
      </c>
      <c r="T341" t="s">
        <v>263</v>
      </c>
      <c r="W341">
        <v>21531</v>
      </c>
      <c r="X341">
        <v>20810</v>
      </c>
      <c r="Y341">
        <v>14152</v>
      </c>
      <c r="Z341">
        <v>4659</v>
      </c>
    </row>
    <row r="342" spans="1:26" x14ac:dyDescent="0.25">
      <c r="A342" s="2" t="s">
        <v>341</v>
      </c>
      <c r="B342">
        <v>11909</v>
      </c>
      <c r="C342">
        <f>_xlfn.XLOOKUP(Table1[[#This Row],[FSA]],$T$2:$T$889,$W$2:$W$889)</f>
        <v>10725</v>
      </c>
      <c r="D342" s="4">
        <f>Table1[[#This Row],[New Dose 1]]/Table1[[#This Row],[Population]]</f>
        <v>0.90057939373583007</v>
      </c>
      <c r="E342" s="3">
        <v>0.90654279999999998</v>
      </c>
      <c r="F342" s="5">
        <f>Table1[[#This Row],[%]]-Table1[[#This Row],[Old Dose 1]]</f>
        <v>-5.9634062641699126E-3</v>
      </c>
      <c r="M342">
        <f>_xlfn.XLOOKUP(Table1[[#This Row],[FSA]],$T$2:$T$889,$Z$2:$Z$889)</f>
        <v>805</v>
      </c>
      <c r="N342" s="4">
        <f>Table1[[#This Row],[Dose4]]/Table1[[#This Row],[Population]]</f>
        <v>6.7595935846838526E-2</v>
      </c>
      <c r="O342" s="4">
        <v>6.7899100000000004E-2</v>
      </c>
      <c r="P342" s="5">
        <f>Table1[[#This Row],[4%]]-Table1[[#This Row],[Old Dose 4]]</f>
        <v>-3.0316415316147816E-4</v>
      </c>
      <c r="T342" t="s">
        <v>264</v>
      </c>
      <c r="W342">
        <v>56551</v>
      </c>
      <c r="X342">
        <v>54121</v>
      </c>
      <c r="Y342">
        <v>33516</v>
      </c>
      <c r="Z342">
        <v>8388</v>
      </c>
    </row>
    <row r="343" spans="1:26" x14ac:dyDescent="0.25">
      <c r="A343" t="s">
        <v>342</v>
      </c>
      <c r="B343">
        <v>24196</v>
      </c>
      <c r="C343">
        <f>_xlfn.XLOOKUP(Table1[[#This Row],[FSA]],$T$2:$T$889,$W$2:$W$889)</f>
        <v>21422</v>
      </c>
      <c r="D343" s="4">
        <f>Table1[[#This Row],[New Dose 1]]/Table1[[#This Row],[Population]]</f>
        <v>0.88535295090097532</v>
      </c>
      <c r="E343" s="3">
        <v>0.88277729999999999</v>
      </c>
      <c r="F343" s="5">
        <f>Table1[[#This Row],[%]]-Table1[[#This Row],[Old Dose 1]]</f>
        <v>2.5756509009753348E-3</v>
      </c>
      <c r="M343">
        <f>_xlfn.XLOOKUP(Table1[[#This Row],[FSA]],$T$2:$T$889,$Z$2:$Z$889)</f>
        <v>1676</v>
      </c>
      <c r="N343" s="4">
        <f>Table1[[#This Row],[Dose4]]/Table1[[#This Row],[Population]]</f>
        <v>6.9267647545048772E-2</v>
      </c>
      <c r="O343" s="4">
        <v>6.9182599999999997E-2</v>
      </c>
      <c r="P343" s="5">
        <f>Table1[[#This Row],[4%]]-Table1[[#This Row],[Old Dose 4]]</f>
        <v>8.5047545048774764E-5</v>
      </c>
      <c r="T343" t="s">
        <v>265</v>
      </c>
      <c r="W343">
        <v>24058</v>
      </c>
      <c r="X343">
        <v>23224</v>
      </c>
      <c r="Y343">
        <v>15819</v>
      </c>
      <c r="Z343">
        <v>5071</v>
      </c>
    </row>
    <row r="344" spans="1:26" x14ac:dyDescent="0.25">
      <c r="A344" s="2" t="s">
        <v>343</v>
      </c>
      <c r="B344">
        <v>26376</v>
      </c>
      <c r="C344">
        <f>_xlfn.XLOOKUP(Table1[[#This Row],[FSA]],$T$2:$T$889,$W$2:$W$889)</f>
        <v>21707</v>
      </c>
      <c r="D344" s="4">
        <f>Table1[[#This Row],[New Dose 1]]/Table1[[#This Row],[Population]]</f>
        <v>0.82298301486199577</v>
      </c>
      <c r="E344" s="3">
        <v>0.83030250000000005</v>
      </c>
      <c r="F344" s="5">
        <f>Table1[[#This Row],[%]]-Table1[[#This Row],[Old Dose 1]]</f>
        <v>-7.3194851380042891E-3</v>
      </c>
      <c r="M344">
        <f>_xlfn.XLOOKUP(Table1[[#This Row],[FSA]],$T$2:$T$889,$Z$2:$Z$889)</f>
        <v>2303</v>
      </c>
      <c r="N344" s="4">
        <f>Table1[[#This Row],[Dose4]]/Table1[[#This Row],[Population]]</f>
        <v>8.7314225053078551E-2</v>
      </c>
      <c r="O344" s="4">
        <v>8.7866600000000003E-2</v>
      </c>
      <c r="P344" s="5">
        <f>Table1[[#This Row],[4%]]-Table1[[#This Row],[Old Dose 4]]</f>
        <v>-5.5237494692145228E-4</v>
      </c>
      <c r="T344" t="s">
        <v>266</v>
      </c>
      <c r="W344">
        <v>10352</v>
      </c>
      <c r="X344">
        <v>10027</v>
      </c>
      <c r="Y344">
        <v>6979</v>
      </c>
      <c r="Z344">
        <v>2399</v>
      </c>
    </row>
    <row r="345" spans="1:26" x14ac:dyDescent="0.25">
      <c r="A345" t="s">
        <v>344</v>
      </c>
      <c r="B345">
        <v>21355</v>
      </c>
      <c r="C345">
        <f>_xlfn.XLOOKUP(Table1[[#This Row],[FSA]],$T$2:$T$889,$W$2:$W$889)</f>
        <v>17548</v>
      </c>
      <c r="D345" s="4">
        <f>Table1[[#This Row],[New Dose 1]]/Table1[[#This Row],[Population]]</f>
        <v>0.82172793256848509</v>
      </c>
      <c r="E345" s="3">
        <v>0.83461730000000001</v>
      </c>
      <c r="F345" s="5">
        <f>Table1[[#This Row],[%]]-Table1[[#This Row],[Old Dose 1]]</f>
        <v>-1.288936743151492E-2</v>
      </c>
      <c r="M345">
        <f>_xlfn.XLOOKUP(Table1[[#This Row],[FSA]],$T$2:$T$889,$Z$2:$Z$889)</f>
        <v>3164</v>
      </c>
      <c r="N345" s="4">
        <f>Table1[[#This Row],[Dose4]]/Table1[[#This Row],[Population]]</f>
        <v>0.14816202294544603</v>
      </c>
      <c r="O345" s="4">
        <v>0.15007219999999999</v>
      </c>
      <c r="P345" s="5">
        <f>Table1[[#This Row],[4%]]-Table1[[#This Row],[Old Dose 4]]</f>
        <v>-1.9101770545539576E-3</v>
      </c>
      <c r="T345" t="s">
        <v>267</v>
      </c>
      <c r="W345">
        <v>30968</v>
      </c>
      <c r="X345">
        <v>29895</v>
      </c>
      <c r="Y345">
        <v>20461</v>
      </c>
      <c r="Z345">
        <v>5715</v>
      </c>
    </row>
    <row r="346" spans="1:26" x14ac:dyDescent="0.25">
      <c r="A346" s="2" t="s">
        <v>345</v>
      </c>
      <c r="B346">
        <v>35960</v>
      </c>
      <c r="C346">
        <f>_xlfn.XLOOKUP(Table1[[#This Row],[FSA]],$T$2:$T$889,$W$2:$W$889)</f>
        <v>29243</v>
      </c>
      <c r="D346" s="4">
        <f>Table1[[#This Row],[New Dose 1]]/Table1[[#This Row],[Population]]</f>
        <v>0.81320912124582867</v>
      </c>
      <c r="E346" s="3">
        <v>0.81838239999999995</v>
      </c>
      <c r="F346" s="5">
        <f>Table1[[#This Row],[%]]-Table1[[#This Row],[Old Dose 1]]</f>
        <v>-5.1732787541712844E-3</v>
      </c>
      <c r="M346">
        <f>_xlfn.XLOOKUP(Table1[[#This Row],[FSA]],$T$2:$T$889,$Z$2:$Z$889)</f>
        <v>4003</v>
      </c>
      <c r="N346" s="4">
        <f>Table1[[#This Row],[Dose4]]/Table1[[#This Row],[Population]]</f>
        <v>0.11131813125695217</v>
      </c>
      <c r="O346" s="4">
        <v>0.1119126</v>
      </c>
      <c r="P346" s="5">
        <f>Table1[[#This Row],[4%]]-Table1[[#This Row],[Old Dose 4]]</f>
        <v>-5.9446874304783237E-4</v>
      </c>
      <c r="T346" t="s">
        <v>268</v>
      </c>
      <c r="W346">
        <v>68914</v>
      </c>
      <c r="X346">
        <v>66146</v>
      </c>
      <c r="Y346">
        <v>46034</v>
      </c>
      <c r="Z346">
        <v>12943</v>
      </c>
    </row>
    <row r="347" spans="1:26" x14ac:dyDescent="0.25">
      <c r="A347" t="s">
        <v>346</v>
      </c>
      <c r="B347">
        <v>55087</v>
      </c>
      <c r="C347">
        <f>_xlfn.XLOOKUP(Table1[[#This Row],[FSA]],$T$2:$T$889,$W$2:$W$889)</f>
        <v>48713</v>
      </c>
      <c r="D347" s="4">
        <f>Table1[[#This Row],[New Dose 1]]/Table1[[#This Row],[Population]]</f>
        <v>0.88429211973786914</v>
      </c>
      <c r="E347" s="3">
        <v>0.88831170000000004</v>
      </c>
      <c r="F347" s="5">
        <f>Table1[[#This Row],[%]]-Table1[[#This Row],[Old Dose 1]]</f>
        <v>-4.0195802621308951E-3</v>
      </c>
      <c r="M347">
        <f>_xlfn.XLOOKUP(Table1[[#This Row],[FSA]],$T$2:$T$889,$Z$2:$Z$889)</f>
        <v>3238</v>
      </c>
      <c r="N347" s="4">
        <f>Table1[[#This Row],[Dose4]]/Table1[[#This Row],[Population]]</f>
        <v>5.8779748397988635E-2</v>
      </c>
      <c r="O347" s="4">
        <v>5.9040299999999997E-2</v>
      </c>
      <c r="P347" s="5">
        <f>Table1[[#This Row],[4%]]-Table1[[#This Row],[Old Dose 4]]</f>
        <v>-2.6055160201136213E-4</v>
      </c>
      <c r="T347" t="s">
        <v>269</v>
      </c>
      <c r="W347">
        <v>6923</v>
      </c>
      <c r="X347">
        <v>6701</v>
      </c>
      <c r="Y347">
        <v>4951</v>
      </c>
      <c r="Z347">
        <v>1777</v>
      </c>
    </row>
    <row r="348" spans="1:26" x14ac:dyDescent="0.25">
      <c r="A348" s="2" t="s">
        <v>347</v>
      </c>
      <c r="B348">
        <v>41787</v>
      </c>
      <c r="C348">
        <f>_xlfn.XLOOKUP(Table1[[#This Row],[FSA]],$T$2:$T$889,$W$2:$W$889)</f>
        <v>43795</v>
      </c>
      <c r="D348" s="4">
        <v>1</v>
      </c>
      <c r="E348" s="3">
        <v>1</v>
      </c>
      <c r="F348" s="5">
        <f>Table1[[#This Row],[%]]-Table1[[#This Row],[Old Dose 1]]</f>
        <v>0</v>
      </c>
      <c r="M348">
        <f>_xlfn.XLOOKUP(Table1[[#This Row],[FSA]],$T$2:$T$889,$Z$2:$Z$889)</f>
        <v>3330</v>
      </c>
      <c r="N348" s="4">
        <f>Table1[[#This Row],[Dose4]]/Table1[[#This Row],[Population]]</f>
        <v>7.9689855696747788E-2</v>
      </c>
      <c r="O348" s="4">
        <v>8.0001900000000001E-2</v>
      </c>
      <c r="P348" s="5">
        <f>Table1[[#This Row],[4%]]-Table1[[#This Row],[Old Dose 4]]</f>
        <v>-3.1204430325221244E-4</v>
      </c>
      <c r="T348" t="s">
        <v>270</v>
      </c>
      <c r="W348">
        <v>35914</v>
      </c>
      <c r="X348">
        <v>34554</v>
      </c>
      <c r="Y348">
        <v>21022</v>
      </c>
      <c r="Z348">
        <v>5205</v>
      </c>
    </row>
    <row r="349" spans="1:26" x14ac:dyDescent="0.25">
      <c r="A349" t="s">
        <v>348</v>
      </c>
      <c r="B349">
        <v>43236</v>
      </c>
      <c r="C349">
        <f>_xlfn.XLOOKUP(Table1[[#This Row],[FSA]],$T$2:$T$889,$W$2:$W$889)</f>
        <v>31992</v>
      </c>
      <c r="D349" s="4">
        <f>Table1[[#This Row],[New Dose 1]]/Table1[[#This Row],[Population]]</f>
        <v>0.73993893977241187</v>
      </c>
      <c r="E349" s="3">
        <v>0.74022840000000001</v>
      </c>
      <c r="F349" s="5">
        <f>Table1[[#This Row],[%]]-Table1[[#This Row],[Old Dose 1]]</f>
        <v>-2.8946022758813417E-4</v>
      </c>
      <c r="M349">
        <f>_xlfn.XLOOKUP(Table1[[#This Row],[FSA]],$T$2:$T$889,$Z$2:$Z$889)</f>
        <v>6933</v>
      </c>
      <c r="N349" s="4">
        <f>Table1[[#This Row],[Dose4]]/Table1[[#This Row],[Population]]</f>
        <v>0.16035248404107688</v>
      </c>
      <c r="O349" s="4">
        <v>0.1600741</v>
      </c>
      <c r="P349" s="5">
        <f>Table1[[#This Row],[4%]]-Table1[[#This Row],[Old Dose 4]]</f>
        <v>2.7838404107688453E-4</v>
      </c>
      <c r="T349" t="s">
        <v>687</v>
      </c>
      <c r="W349">
        <v>13</v>
      </c>
      <c r="X349">
        <v>12</v>
      </c>
      <c r="Y349">
        <v>6</v>
      </c>
      <c r="Z349">
        <v>3</v>
      </c>
    </row>
    <row r="350" spans="1:26" x14ac:dyDescent="0.25">
      <c r="A350" s="2" t="s">
        <v>349</v>
      </c>
      <c r="B350">
        <v>88637</v>
      </c>
      <c r="C350">
        <f>_xlfn.XLOOKUP(Table1[[#This Row],[FSA]],$T$2:$T$889,$W$2:$W$889)</f>
        <v>71063</v>
      </c>
      <c r="D350" s="4">
        <f>Table1[[#This Row],[New Dose 1]]/Table1[[#This Row],[Population]]</f>
        <v>0.80173065424145673</v>
      </c>
      <c r="E350" s="3">
        <v>0.79890070000000002</v>
      </c>
      <c r="F350" s="5">
        <f>Table1[[#This Row],[%]]-Table1[[#This Row],[Old Dose 1]]</f>
        <v>2.8299542414567114E-3</v>
      </c>
      <c r="M350">
        <f>_xlfn.XLOOKUP(Table1[[#This Row],[FSA]],$T$2:$T$889,$Z$2:$Z$889)</f>
        <v>13710</v>
      </c>
      <c r="N350" s="4">
        <f>Table1[[#This Row],[Dose4]]/Table1[[#This Row],[Population]]</f>
        <v>0.15467581258390967</v>
      </c>
      <c r="O350" s="4">
        <v>0.15344169999999999</v>
      </c>
      <c r="P350" s="5">
        <f>Table1[[#This Row],[4%]]-Table1[[#This Row],[Old Dose 4]]</f>
        <v>1.23411258390968E-3</v>
      </c>
      <c r="T350" t="s">
        <v>688</v>
      </c>
      <c r="W350">
        <v>12</v>
      </c>
      <c r="X350">
        <v>12</v>
      </c>
      <c r="Y350">
        <v>9</v>
      </c>
      <c r="Z350">
        <v>2</v>
      </c>
    </row>
    <row r="351" spans="1:26" x14ac:dyDescent="0.25">
      <c r="A351" t="s">
        <v>350</v>
      </c>
      <c r="B351">
        <v>18946</v>
      </c>
      <c r="C351">
        <f>_xlfn.XLOOKUP(Table1[[#This Row],[FSA]],$T$2:$T$889,$W$2:$W$889)</f>
        <v>13365</v>
      </c>
      <c r="D351" s="4">
        <f>Table1[[#This Row],[New Dose 1]]/Table1[[#This Row],[Population]]</f>
        <v>0.70542594742953657</v>
      </c>
      <c r="E351" s="3">
        <v>0.70313420000000004</v>
      </c>
      <c r="F351" s="5">
        <f>Table1[[#This Row],[%]]-Table1[[#This Row],[Old Dose 1]]</f>
        <v>2.2917474295365281E-3</v>
      </c>
      <c r="M351">
        <f>_xlfn.XLOOKUP(Table1[[#This Row],[FSA]],$T$2:$T$889,$Z$2:$Z$889)</f>
        <v>2387</v>
      </c>
      <c r="N351" s="4">
        <f>Table1[[#This Row],[Dose4]]/Table1[[#This Row],[Population]]</f>
        <v>0.12598965480840282</v>
      </c>
      <c r="O351" s="4">
        <v>0.12574340000000001</v>
      </c>
      <c r="P351" s="5">
        <f>Table1[[#This Row],[4%]]-Table1[[#This Row],[Old Dose 4]]</f>
        <v>2.4625480840281821E-4</v>
      </c>
      <c r="T351" t="s">
        <v>689</v>
      </c>
      <c r="W351">
        <v>10</v>
      </c>
      <c r="X351">
        <v>10</v>
      </c>
      <c r="Y351">
        <v>4</v>
      </c>
      <c r="Z351">
        <v>2</v>
      </c>
    </row>
    <row r="352" spans="1:26" x14ac:dyDescent="0.25">
      <c r="A352" s="2" t="s">
        <v>351</v>
      </c>
      <c r="B352">
        <v>41882</v>
      </c>
      <c r="C352">
        <f>_xlfn.XLOOKUP(Table1[[#This Row],[FSA]],$T$2:$T$889,$W$2:$W$889)</f>
        <v>30311</v>
      </c>
      <c r="D352" s="4">
        <f>Table1[[#This Row],[New Dose 1]]/Table1[[#This Row],[Population]]</f>
        <v>0.72372379542524234</v>
      </c>
      <c r="E352" s="3">
        <v>0.72074559999999999</v>
      </c>
      <c r="F352" s="5">
        <f>Table1[[#This Row],[%]]-Table1[[#This Row],[Old Dose 1]]</f>
        <v>2.9781954252423581E-3</v>
      </c>
      <c r="M352">
        <f>_xlfn.XLOOKUP(Table1[[#This Row],[FSA]],$T$2:$T$889,$Z$2:$Z$889)</f>
        <v>5642</v>
      </c>
      <c r="N352" s="4">
        <f>Table1[[#This Row],[Dose4]]/Table1[[#This Row],[Population]]</f>
        <v>0.13471180936918009</v>
      </c>
      <c r="O352" s="4">
        <v>0.13351769999999999</v>
      </c>
      <c r="P352" s="5">
        <f>Table1[[#This Row],[4%]]-Table1[[#This Row],[Old Dose 4]]</f>
        <v>1.1941093691801019E-3</v>
      </c>
      <c r="T352" t="s">
        <v>690</v>
      </c>
      <c r="W352">
        <v>5</v>
      </c>
      <c r="X352">
        <v>5</v>
      </c>
      <c r="Y352">
        <v>2</v>
      </c>
      <c r="Z352">
        <v>0</v>
      </c>
    </row>
    <row r="353" spans="1:26" x14ac:dyDescent="0.25">
      <c r="A353" t="s">
        <v>352</v>
      </c>
      <c r="B353">
        <v>86808</v>
      </c>
      <c r="C353">
        <f>_xlfn.XLOOKUP(Table1[[#This Row],[FSA]],$T$2:$T$889,$W$2:$W$889)</f>
        <v>61590</v>
      </c>
      <c r="D353" s="4">
        <f>Table1[[#This Row],[New Dose 1]]/Table1[[#This Row],[Population]]</f>
        <v>0.70949682056953278</v>
      </c>
      <c r="E353" s="3">
        <v>0.70991590000000004</v>
      </c>
      <c r="F353" s="5">
        <f>Table1[[#This Row],[%]]-Table1[[#This Row],[Old Dose 1]]</f>
        <v>-4.1907943046726182E-4</v>
      </c>
      <c r="M353">
        <f>_xlfn.XLOOKUP(Table1[[#This Row],[FSA]],$T$2:$T$889,$Z$2:$Z$889)</f>
        <v>10798</v>
      </c>
      <c r="N353" s="4">
        <f>Table1[[#This Row],[Dose4]]/Table1[[#This Row],[Population]]</f>
        <v>0.12438945719288545</v>
      </c>
      <c r="O353" s="4">
        <v>0.12452829999999999</v>
      </c>
      <c r="P353" s="5">
        <f>Table1[[#This Row],[4%]]-Table1[[#This Row],[Old Dose 4]]</f>
        <v>-1.38842807114542E-4</v>
      </c>
      <c r="T353" t="s">
        <v>691</v>
      </c>
      <c r="W353">
        <v>3</v>
      </c>
      <c r="X353">
        <v>3</v>
      </c>
      <c r="Y353">
        <v>3</v>
      </c>
      <c r="Z353">
        <v>1</v>
      </c>
    </row>
    <row r="354" spans="1:26" x14ac:dyDescent="0.25">
      <c r="A354" s="2" t="s">
        <v>353</v>
      </c>
      <c r="B354">
        <v>56260</v>
      </c>
      <c r="C354">
        <f>_xlfn.XLOOKUP(Table1[[#This Row],[FSA]],$T$2:$T$889,$W$2:$W$889)</f>
        <v>44728</v>
      </c>
      <c r="D354" s="4">
        <f>Table1[[#This Row],[New Dose 1]]/Table1[[#This Row],[Population]]</f>
        <v>0.79502310700319945</v>
      </c>
      <c r="E354" s="3">
        <v>0.7958037</v>
      </c>
      <c r="F354" s="5">
        <f>Table1[[#This Row],[%]]-Table1[[#This Row],[Old Dose 1]]</f>
        <v>-7.8059299680055538E-4</v>
      </c>
      <c r="M354">
        <f>_xlfn.XLOOKUP(Table1[[#This Row],[FSA]],$T$2:$T$889,$Z$2:$Z$889)</f>
        <v>11331</v>
      </c>
      <c r="N354" s="4">
        <f>Table1[[#This Row],[Dose4]]/Table1[[#This Row],[Population]]</f>
        <v>0.20140419480981159</v>
      </c>
      <c r="O354" s="4">
        <v>0.20206379999999999</v>
      </c>
      <c r="P354" s="5">
        <f>Table1[[#This Row],[4%]]-Table1[[#This Row],[Old Dose 4]]</f>
        <v>-6.5960519018840036E-4</v>
      </c>
      <c r="T354" t="s">
        <v>692</v>
      </c>
      <c r="W354">
        <v>4</v>
      </c>
      <c r="X354">
        <v>4</v>
      </c>
      <c r="Y354">
        <v>3</v>
      </c>
      <c r="Z354">
        <v>1</v>
      </c>
    </row>
    <row r="355" spans="1:26" x14ac:dyDescent="0.25">
      <c r="A355" t="s">
        <v>354</v>
      </c>
      <c r="B355">
        <v>36312</v>
      </c>
      <c r="C355">
        <f>_xlfn.XLOOKUP(Table1[[#This Row],[FSA]],$T$2:$T$889,$W$2:$W$889)</f>
        <v>23319</v>
      </c>
      <c r="D355" s="4">
        <f>Table1[[#This Row],[New Dose 1]]/Table1[[#This Row],[Population]]</f>
        <v>0.64218440185062786</v>
      </c>
      <c r="E355" s="3">
        <v>0.63999890000000004</v>
      </c>
      <c r="F355" s="5">
        <f>Table1[[#This Row],[%]]-Table1[[#This Row],[Old Dose 1]]</f>
        <v>2.1855018506278245E-3</v>
      </c>
      <c r="M355">
        <f>_xlfn.XLOOKUP(Table1[[#This Row],[FSA]],$T$2:$T$889,$Z$2:$Z$889)</f>
        <v>3707</v>
      </c>
      <c r="N355" s="4">
        <f>Table1[[#This Row],[Dose4]]/Table1[[#This Row],[Population]]</f>
        <v>0.10208746419916281</v>
      </c>
      <c r="O355" s="4">
        <v>0.10121910000000001</v>
      </c>
      <c r="P355" s="5">
        <f>Table1[[#This Row],[4%]]-Table1[[#This Row],[Old Dose 4]]</f>
        <v>8.6836419916280772E-4</v>
      </c>
      <c r="T355" t="s">
        <v>693</v>
      </c>
      <c r="W355">
        <v>2</v>
      </c>
      <c r="X355">
        <v>2</v>
      </c>
      <c r="Y355">
        <v>1</v>
      </c>
      <c r="Z355">
        <v>0</v>
      </c>
    </row>
    <row r="356" spans="1:26" x14ac:dyDescent="0.25">
      <c r="A356" s="2" t="s">
        <v>355</v>
      </c>
      <c r="B356">
        <v>25790</v>
      </c>
      <c r="C356">
        <f>_xlfn.XLOOKUP(Table1[[#This Row],[FSA]],$T$2:$T$889,$W$2:$W$889)</f>
        <v>18108</v>
      </c>
      <c r="D356" s="4">
        <f>Table1[[#This Row],[New Dose 1]]/Table1[[#This Row],[Population]]</f>
        <v>0.70213260953858081</v>
      </c>
      <c r="E356" s="3">
        <v>0.7003682</v>
      </c>
      <c r="F356" s="5">
        <f>Table1[[#This Row],[%]]-Table1[[#This Row],[Old Dose 1]]</f>
        <v>1.7644095385808134E-3</v>
      </c>
      <c r="M356">
        <f>_xlfn.XLOOKUP(Table1[[#This Row],[FSA]],$T$2:$T$889,$Z$2:$Z$889)</f>
        <v>3076</v>
      </c>
      <c r="N356" s="4">
        <f>Table1[[#This Row],[Dose4]]/Table1[[#This Row],[Population]]</f>
        <v>0.11927103528499418</v>
      </c>
      <c r="O356" s="4">
        <v>0.1187206</v>
      </c>
      <c r="P356" s="5">
        <f>Table1[[#This Row],[4%]]-Table1[[#This Row],[Old Dose 4]]</f>
        <v>5.5043528499418293E-4</v>
      </c>
      <c r="T356" t="s">
        <v>272</v>
      </c>
      <c r="W356">
        <v>11938</v>
      </c>
      <c r="X356">
        <v>11543</v>
      </c>
      <c r="Y356">
        <v>8428</v>
      </c>
      <c r="Z356">
        <v>3240</v>
      </c>
    </row>
    <row r="357" spans="1:26" x14ac:dyDescent="0.25">
      <c r="A357" t="s">
        <v>356</v>
      </c>
      <c r="B357">
        <v>56182</v>
      </c>
      <c r="C357">
        <f>_xlfn.XLOOKUP(Table1[[#This Row],[FSA]],$T$2:$T$889,$W$2:$W$889)</f>
        <v>44345</v>
      </c>
      <c r="D357" s="4">
        <f>Table1[[#This Row],[New Dose 1]]/Table1[[#This Row],[Population]]</f>
        <v>0.78930974333416393</v>
      </c>
      <c r="E357" s="3">
        <v>0.78865890000000005</v>
      </c>
      <c r="F357" s="5">
        <f>Table1[[#This Row],[%]]-Table1[[#This Row],[Old Dose 1]]</f>
        <v>6.508433341638753E-4</v>
      </c>
      <c r="M357">
        <f>_xlfn.XLOOKUP(Table1[[#This Row],[FSA]],$T$2:$T$889,$Z$2:$Z$889)</f>
        <v>8464</v>
      </c>
      <c r="N357" s="4">
        <f>Table1[[#This Row],[Dose4]]/Table1[[#This Row],[Population]]</f>
        <v>0.15065323413192838</v>
      </c>
      <c r="O357" s="4">
        <v>0.15024570000000001</v>
      </c>
      <c r="P357" s="5">
        <f>Table1[[#This Row],[4%]]-Table1[[#This Row],[Old Dose 4]]</f>
        <v>4.0753413192837207E-4</v>
      </c>
      <c r="T357" t="s">
        <v>273</v>
      </c>
      <c r="W357">
        <v>34948</v>
      </c>
      <c r="X357">
        <v>33448</v>
      </c>
      <c r="Y357">
        <v>20471</v>
      </c>
      <c r="Z357">
        <v>6219</v>
      </c>
    </row>
    <row r="358" spans="1:26" x14ac:dyDescent="0.25">
      <c r="A358" s="2" t="s">
        <v>357</v>
      </c>
      <c r="B358">
        <v>72258</v>
      </c>
      <c r="C358">
        <f>_xlfn.XLOOKUP(Table1[[#This Row],[FSA]],$T$2:$T$889,$W$2:$W$889)</f>
        <v>58178</v>
      </c>
      <c r="D358" s="4">
        <f>Table1[[#This Row],[New Dose 1]]/Table1[[#This Row],[Population]]</f>
        <v>0.80514268316311</v>
      </c>
      <c r="E358" s="3">
        <v>0.80317110000000003</v>
      </c>
      <c r="F358" s="5">
        <f>Table1[[#This Row],[%]]-Table1[[#This Row],[Old Dose 1]]</f>
        <v>1.971583163109969E-3</v>
      </c>
      <c r="M358">
        <f>_xlfn.XLOOKUP(Table1[[#This Row],[FSA]],$T$2:$T$889,$Z$2:$Z$889)</f>
        <v>12825</v>
      </c>
      <c r="N358" s="4">
        <f>Table1[[#This Row],[Dose4]]/Table1[[#This Row],[Population]]</f>
        <v>0.1774889977580337</v>
      </c>
      <c r="O358" s="4">
        <v>0.17746700000000001</v>
      </c>
      <c r="P358" s="5">
        <f>Table1[[#This Row],[4%]]-Table1[[#This Row],[Old Dose 4]]</f>
        <v>2.1997758033687198E-5</v>
      </c>
      <c r="T358" t="s">
        <v>694</v>
      </c>
      <c r="W358">
        <v>160</v>
      </c>
      <c r="X358">
        <v>91</v>
      </c>
      <c r="Y358">
        <v>34</v>
      </c>
      <c r="Z358">
        <v>4</v>
      </c>
    </row>
    <row r="359" spans="1:26" x14ac:dyDescent="0.25">
      <c r="A359" t="s">
        <v>358</v>
      </c>
      <c r="B359">
        <v>44159</v>
      </c>
      <c r="C359">
        <f>_xlfn.XLOOKUP(Table1[[#This Row],[FSA]],$T$2:$T$889,$W$2:$W$889)</f>
        <v>35000</v>
      </c>
      <c r="D359" s="4">
        <f>Table1[[#This Row],[New Dose 1]]/Table1[[#This Row],[Population]]</f>
        <v>0.79259041192055979</v>
      </c>
      <c r="E359" s="3">
        <v>0.7897419</v>
      </c>
      <c r="F359" s="5">
        <f>Table1[[#This Row],[%]]-Table1[[#This Row],[Old Dose 1]]</f>
        <v>2.8485119205597931E-3</v>
      </c>
      <c r="M359">
        <f>_xlfn.XLOOKUP(Table1[[#This Row],[FSA]],$T$2:$T$889,$Z$2:$Z$889)</f>
        <v>7245</v>
      </c>
      <c r="N359" s="4">
        <f>Table1[[#This Row],[Dose4]]/Table1[[#This Row],[Population]]</f>
        <v>0.16406621526755588</v>
      </c>
      <c r="O359" s="4">
        <v>0.1627499</v>
      </c>
      <c r="P359" s="5">
        <f>Table1[[#This Row],[4%]]-Table1[[#This Row],[Old Dose 4]]</f>
        <v>1.3163152675558787E-3</v>
      </c>
      <c r="T359" t="s">
        <v>695</v>
      </c>
      <c r="W359">
        <v>12</v>
      </c>
      <c r="X359">
        <v>12</v>
      </c>
      <c r="Y359">
        <v>8</v>
      </c>
      <c r="Z359">
        <v>5</v>
      </c>
    </row>
    <row r="360" spans="1:26" x14ac:dyDescent="0.25">
      <c r="A360" s="2" t="s">
        <v>359</v>
      </c>
      <c r="B360">
        <v>58508</v>
      </c>
      <c r="C360">
        <f>_xlfn.XLOOKUP(Table1[[#This Row],[FSA]],$T$2:$T$889,$W$2:$W$889)</f>
        <v>42179</v>
      </c>
      <c r="D360" s="4">
        <f>Table1[[#This Row],[New Dose 1]]/Table1[[#This Row],[Population]]</f>
        <v>0.72090996103097016</v>
      </c>
      <c r="E360" s="3">
        <v>0.72058109999999997</v>
      </c>
      <c r="F360" s="5">
        <f>Table1[[#This Row],[%]]-Table1[[#This Row],[Old Dose 1]]</f>
        <v>3.2886103097018449E-4</v>
      </c>
      <c r="M360">
        <f>_xlfn.XLOOKUP(Table1[[#This Row],[FSA]],$T$2:$T$889,$Z$2:$Z$889)</f>
        <v>7610</v>
      </c>
      <c r="N360" s="4">
        <f>Table1[[#This Row],[Dose4]]/Table1[[#This Row],[Population]]</f>
        <v>0.13006768305189034</v>
      </c>
      <c r="O360" s="4">
        <v>0.1296168</v>
      </c>
      <c r="P360" s="5">
        <f>Table1[[#This Row],[4%]]-Table1[[#This Row],[Old Dose 4]]</f>
        <v>4.5088305189033839E-4</v>
      </c>
      <c r="T360" t="s">
        <v>274</v>
      </c>
      <c r="W360">
        <v>34709</v>
      </c>
      <c r="X360">
        <v>33407</v>
      </c>
      <c r="Y360">
        <v>21442</v>
      </c>
      <c r="Z360">
        <v>5440</v>
      </c>
    </row>
    <row r="361" spans="1:26" x14ac:dyDescent="0.25">
      <c r="A361" t="s">
        <v>360</v>
      </c>
      <c r="B361">
        <v>52050</v>
      </c>
      <c r="C361">
        <f>_xlfn.XLOOKUP(Table1[[#This Row],[FSA]],$T$2:$T$889,$W$2:$W$889)</f>
        <v>41300</v>
      </c>
      <c r="D361" s="4">
        <f>Table1[[#This Row],[New Dose 1]]/Table1[[#This Row],[Population]]</f>
        <v>0.79346781940441879</v>
      </c>
      <c r="E361" s="3">
        <v>0.79649000000000003</v>
      </c>
      <c r="F361" s="5">
        <f>Table1[[#This Row],[%]]-Table1[[#This Row],[Old Dose 1]]</f>
        <v>-3.0221805955812364E-3</v>
      </c>
      <c r="M361">
        <f>_xlfn.XLOOKUP(Table1[[#This Row],[FSA]],$T$2:$T$889,$Z$2:$Z$889)</f>
        <v>6052</v>
      </c>
      <c r="N361" s="4">
        <f>Table1[[#This Row],[Dose4]]/Table1[[#This Row],[Population]]</f>
        <v>0.11627281460134486</v>
      </c>
      <c r="O361" s="4">
        <v>0.11653910000000001</v>
      </c>
      <c r="P361" s="5">
        <f>Table1[[#This Row],[4%]]-Table1[[#This Row],[Old Dose 4]]</f>
        <v>-2.6628539865514167E-4</v>
      </c>
      <c r="T361" t="s">
        <v>276</v>
      </c>
      <c r="W361">
        <v>7521</v>
      </c>
      <c r="X361">
        <v>7179</v>
      </c>
      <c r="Y361">
        <v>3955</v>
      </c>
      <c r="Z361">
        <v>690</v>
      </c>
    </row>
    <row r="362" spans="1:26" x14ac:dyDescent="0.25">
      <c r="A362" s="2" t="s">
        <v>361</v>
      </c>
      <c r="B362">
        <v>13445</v>
      </c>
      <c r="C362">
        <f>_xlfn.XLOOKUP(Table1[[#This Row],[FSA]],$T$2:$T$889,$W$2:$W$889)</f>
        <v>9382</v>
      </c>
      <c r="D362" s="4">
        <f>Table1[[#This Row],[New Dose 1]]/Table1[[#This Row],[Population]]</f>
        <v>0.69780587579025655</v>
      </c>
      <c r="E362" s="3">
        <v>0.68646439999999997</v>
      </c>
      <c r="F362" s="5">
        <f>Table1[[#This Row],[%]]-Table1[[#This Row],[Old Dose 1]]</f>
        <v>1.1341475790256572E-2</v>
      </c>
      <c r="M362">
        <f>_xlfn.XLOOKUP(Table1[[#This Row],[FSA]],$T$2:$T$889,$Z$2:$Z$889)</f>
        <v>1818</v>
      </c>
      <c r="N362" s="4">
        <f>Table1[[#This Row],[Dose4]]/Table1[[#This Row],[Population]]</f>
        <v>0.13521755299367794</v>
      </c>
      <c r="O362" s="4">
        <v>0.1327835</v>
      </c>
      <c r="P362" s="5">
        <f>Table1[[#This Row],[4%]]-Table1[[#This Row],[Old Dose 4]]</f>
        <v>2.4340529936779376E-3</v>
      </c>
      <c r="T362" t="s">
        <v>696</v>
      </c>
      <c r="W362">
        <v>52</v>
      </c>
      <c r="X362">
        <v>49</v>
      </c>
      <c r="Y362">
        <v>29</v>
      </c>
      <c r="Z362">
        <v>9</v>
      </c>
    </row>
    <row r="363" spans="1:26" x14ac:dyDescent="0.25">
      <c r="A363" t="s">
        <v>362</v>
      </c>
      <c r="B363">
        <v>3926</v>
      </c>
      <c r="C363">
        <f>_xlfn.XLOOKUP(Table1[[#This Row],[FSA]],$T$2:$T$889,$W$2:$W$889)</f>
        <v>3544</v>
      </c>
      <c r="D363" s="4">
        <f>Table1[[#This Row],[New Dose 1]]/Table1[[#This Row],[Population]]</f>
        <v>0.9026999490575649</v>
      </c>
      <c r="E363" s="3">
        <v>0.89997439999999995</v>
      </c>
      <c r="F363" s="5">
        <f>Table1[[#This Row],[%]]-Table1[[#This Row],[Old Dose 1]]</f>
        <v>2.7255490575649466E-3</v>
      </c>
      <c r="M363">
        <f>_xlfn.XLOOKUP(Table1[[#This Row],[FSA]],$T$2:$T$889,$Z$2:$Z$889)</f>
        <v>828</v>
      </c>
      <c r="N363" s="4">
        <f>Table1[[#This Row],[Dose4]]/Table1[[#This Row],[Population]]</f>
        <v>0.21090168110035659</v>
      </c>
      <c r="O363" s="4">
        <v>0.210284</v>
      </c>
      <c r="P363" s="5">
        <f>Table1[[#This Row],[4%]]-Table1[[#This Row],[Old Dose 4]]</f>
        <v>6.1768110035659296E-4</v>
      </c>
      <c r="T363" t="s">
        <v>697</v>
      </c>
      <c r="W363">
        <v>31</v>
      </c>
      <c r="X363">
        <v>30</v>
      </c>
      <c r="Y363">
        <v>17</v>
      </c>
      <c r="Z363">
        <v>6</v>
      </c>
    </row>
    <row r="364" spans="1:26" x14ac:dyDescent="0.25">
      <c r="A364" s="2" t="s">
        <v>363</v>
      </c>
      <c r="B364">
        <v>46546</v>
      </c>
      <c r="C364">
        <f>_xlfn.XLOOKUP(Table1[[#This Row],[FSA]],$T$2:$T$889,$W$2:$W$889)</f>
        <v>39069</v>
      </c>
      <c r="D364" s="4">
        <f>Table1[[#This Row],[New Dose 1]]/Table1[[#This Row],[Population]]</f>
        <v>0.83936321058737595</v>
      </c>
      <c r="E364" s="3">
        <v>0.84001049999999999</v>
      </c>
      <c r="F364" s="5">
        <f>Table1[[#This Row],[%]]-Table1[[#This Row],[Old Dose 1]]</f>
        <v>-6.4728941262404138E-4</v>
      </c>
      <c r="M364">
        <f>_xlfn.XLOOKUP(Table1[[#This Row],[FSA]],$T$2:$T$889,$Z$2:$Z$889)</f>
        <v>7324</v>
      </c>
      <c r="N364" s="4">
        <f>Table1[[#This Row],[Dose4]]/Table1[[#This Row],[Population]]</f>
        <v>0.15734971855798566</v>
      </c>
      <c r="O364" s="4">
        <v>0.15690109999999999</v>
      </c>
      <c r="P364" s="5">
        <f>Table1[[#This Row],[4%]]-Table1[[#This Row],[Old Dose 4]]</f>
        <v>4.4861855798566941E-4</v>
      </c>
      <c r="T364" t="s">
        <v>698</v>
      </c>
      <c r="W364">
        <v>17</v>
      </c>
      <c r="X364">
        <v>17</v>
      </c>
      <c r="Y364">
        <v>11</v>
      </c>
      <c r="Z364">
        <v>1</v>
      </c>
    </row>
    <row r="365" spans="1:26" x14ac:dyDescent="0.25">
      <c r="A365" t="s">
        <v>364</v>
      </c>
      <c r="B365">
        <v>30176</v>
      </c>
      <c r="C365">
        <f>_xlfn.XLOOKUP(Table1[[#This Row],[FSA]],$T$2:$T$889,$W$2:$W$889)</f>
        <v>27419</v>
      </c>
      <c r="D365" s="4">
        <f>Table1[[#This Row],[New Dose 1]]/Table1[[#This Row],[Population]]</f>
        <v>0.9086360021208908</v>
      </c>
      <c r="E365" s="3">
        <v>0.91281880000000004</v>
      </c>
      <c r="F365" s="5">
        <f>Table1[[#This Row],[%]]-Table1[[#This Row],[Old Dose 1]]</f>
        <v>-4.1827978791092457E-3</v>
      </c>
      <c r="M365">
        <f>_xlfn.XLOOKUP(Table1[[#This Row],[FSA]],$T$2:$T$889,$Z$2:$Z$889)</f>
        <v>6616</v>
      </c>
      <c r="N365" s="4">
        <f>Table1[[#This Row],[Dose4]]/Table1[[#This Row],[Population]]</f>
        <v>0.21924708377518559</v>
      </c>
      <c r="O365" s="4">
        <v>0.2198658</v>
      </c>
      <c r="P365" s="5">
        <f>Table1[[#This Row],[4%]]-Table1[[#This Row],[Old Dose 4]]</f>
        <v>-6.1871622481440847E-4</v>
      </c>
      <c r="T365" t="s">
        <v>699</v>
      </c>
      <c r="W365">
        <v>16</v>
      </c>
      <c r="X365">
        <v>16</v>
      </c>
      <c r="Y365">
        <v>11</v>
      </c>
      <c r="Z365">
        <v>3</v>
      </c>
    </row>
    <row r="366" spans="1:26" x14ac:dyDescent="0.25">
      <c r="A366" s="2" t="s">
        <v>365</v>
      </c>
      <c r="B366">
        <v>43995</v>
      </c>
      <c r="C366">
        <f>_xlfn.XLOOKUP(Table1[[#This Row],[FSA]],$T$2:$T$889,$W$2:$W$889)</f>
        <v>37132</v>
      </c>
      <c r="D366" s="4">
        <f>Table1[[#This Row],[New Dose 1]]/Table1[[#This Row],[Population]]</f>
        <v>0.84400500056824634</v>
      </c>
      <c r="E366" s="3">
        <v>0.84862079999999995</v>
      </c>
      <c r="F366" s="5">
        <f>Table1[[#This Row],[%]]-Table1[[#This Row],[Old Dose 1]]</f>
        <v>-4.6157994317536089E-3</v>
      </c>
      <c r="M366">
        <f>_xlfn.XLOOKUP(Table1[[#This Row],[FSA]],$T$2:$T$889,$Z$2:$Z$889)</f>
        <v>8045</v>
      </c>
      <c r="N366" s="4">
        <f>Table1[[#This Row],[Dose4]]/Table1[[#This Row],[Population]]</f>
        <v>0.18286168882827594</v>
      </c>
      <c r="O366" s="4">
        <v>0.1837037</v>
      </c>
      <c r="P366" s="5">
        <f>Table1[[#This Row],[4%]]-Table1[[#This Row],[Old Dose 4]]</f>
        <v>-8.4201117172405526E-4</v>
      </c>
      <c r="T366" t="s">
        <v>700</v>
      </c>
      <c r="W366">
        <v>20</v>
      </c>
      <c r="X366">
        <v>20</v>
      </c>
      <c r="Y366">
        <v>14</v>
      </c>
      <c r="Z366">
        <v>5</v>
      </c>
    </row>
    <row r="367" spans="1:26" x14ac:dyDescent="0.25">
      <c r="A367" t="s">
        <v>366</v>
      </c>
      <c r="B367">
        <v>11638</v>
      </c>
      <c r="C367">
        <f>_xlfn.XLOOKUP(Table1[[#This Row],[FSA]],$T$2:$T$889,$W$2:$W$889)</f>
        <v>10330</v>
      </c>
      <c r="D367" s="4">
        <f>Table1[[#This Row],[New Dose 1]]/Table1[[#This Row],[Population]]</f>
        <v>0.8876095549063413</v>
      </c>
      <c r="E367" s="3">
        <v>0.88098109999999996</v>
      </c>
      <c r="F367" s="5">
        <f>Table1[[#This Row],[%]]-Table1[[#This Row],[Old Dose 1]]</f>
        <v>6.6284549063413412E-3</v>
      </c>
      <c r="M367">
        <f>_xlfn.XLOOKUP(Table1[[#This Row],[FSA]],$T$2:$T$889,$Z$2:$Z$889)</f>
        <v>1518</v>
      </c>
      <c r="N367" s="4">
        <f>Table1[[#This Row],[Dose4]]/Table1[[#This Row],[Population]]</f>
        <v>0.13043478260869565</v>
      </c>
      <c r="O367" s="4">
        <v>0.12934599999999999</v>
      </c>
      <c r="P367" s="5">
        <f>Table1[[#This Row],[4%]]-Table1[[#This Row],[Old Dose 4]]</f>
        <v>1.0887826086956598E-3</v>
      </c>
      <c r="T367" t="s">
        <v>701</v>
      </c>
      <c r="W367">
        <v>12</v>
      </c>
      <c r="X367">
        <v>11</v>
      </c>
      <c r="Y367">
        <v>8</v>
      </c>
      <c r="Z367">
        <v>1</v>
      </c>
    </row>
    <row r="368" spans="1:26" x14ac:dyDescent="0.25">
      <c r="A368" s="2" t="s">
        <v>367</v>
      </c>
      <c r="B368">
        <v>18018</v>
      </c>
      <c r="C368">
        <f>_xlfn.XLOOKUP(Table1[[#This Row],[FSA]],$T$2:$T$889,$W$2:$W$889)</f>
        <v>15937</v>
      </c>
      <c r="D368" s="4">
        <f>Table1[[#This Row],[New Dose 1]]/Table1[[#This Row],[Population]]</f>
        <v>0.88450438450438451</v>
      </c>
      <c r="E368" s="3">
        <v>0.88384819999999997</v>
      </c>
      <c r="F368" s="5">
        <f>Table1[[#This Row],[%]]-Table1[[#This Row],[Old Dose 1]]</f>
        <v>6.5618450438453824E-4</v>
      </c>
      <c r="M368">
        <f>_xlfn.XLOOKUP(Table1[[#This Row],[FSA]],$T$2:$T$889,$Z$2:$Z$889)</f>
        <v>2585</v>
      </c>
      <c r="N368" s="4">
        <f>Table1[[#This Row],[Dose4]]/Table1[[#This Row],[Population]]</f>
        <v>0.14346764346764346</v>
      </c>
      <c r="O368" s="4">
        <v>0.14285709999999999</v>
      </c>
      <c r="P368" s="5">
        <f>Table1[[#This Row],[4%]]-Table1[[#This Row],[Old Dose 4]]</f>
        <v>6.1054346764347067E-4</v>
      </c>
      <c r="T368" t="s">
        <v>702</v>
      </c>
      <c r="W368">
        <v>5</v>
      </c>
      <c r="X368">
        <v>5</v>
      </c>
      <c r="Y368">
        <v>3</v>
      </c>
      <c r="Z368">
        <v>0</v>
      </c>
    </row>
    <row r="369" spans="1:26" x14ac:dyDescent="0.25">
      <c r="A369" t="s">
        <v>368</v>
      </c>
      <c r="B369">
        <v>19525</v>
      </c>
      <c r="C369">
        <f>_xlfn.XLOOKUP(Table1[[#This Row],[FSA]],$T$2:$T$889,$W$2:$W$889)</f>
        <v>16086</v>
      </c>
      <c r="D369" s="4">
        <f>Table1[[#This Row],[New Dose 1]]/Table1[[#This Row],[Population]]</f>
        <v>0.82386683738796418</v>
      </c>
      <c r="E369" s="3">
        <v>0.82359059999999995</v>
      </c>
      <c r="F369" s="5">
        <f>Table1[[#This Row],[%]]-Table1[[#This Row],[Old Dose 1]]</f>
        <v>2.7623738796422881E-4</v>
      </c>
      <c r="M369">
        <f>_xlfn.XLOOKUP(Table1[[#This Row],[FSA]],$T$2:$T$889,$Z$2:$Z$889)</f>
        <v>3505</v>
      </c>
      <c r="N369" s="4">
        <f>Table1[[#This Row],[Dose4]]/Table1[[#This Row],[Population]]</f>
        <v>0.17951344430217669</v>
      </c>
      <c r="O369" s="4">
        <v>0.17932429999999999</v>
      </c>
      <c r="P369" s="5">
        <f>Table1[[#This Row],[4%]]-Table1[[#This Row],[Old Dose 4]]</f>
        <v>1.8914430217670253E-4</v>
      </c>
      <c r="T369" t="s">
        <v>703</v>
      </c>
      <c r="W369">
        <v>7</v>
      </c>
      <c r="X369">
        <v>6</v>
      </c>
      <c r="Y369">
        <v>6</v>
      </c>
      <c r="Z369">
        <v>2</v>
      </c>
    </row>
    <row r="370" spans="1:26" x14ac:dyDescent="0.25">
      <c r="A370" s="2" t="s">
        <v>369</v>
      </c>
      <c r="B370">
        <v>8453</v>
      </c>
      <c r="C370">
        <f>_xlfn.XLOOKUP(Table1[[#This Row],[FSA]],$T$2:$T$889,$W$2:$W$889)</f>
        <v>6649</v>
      </c>
      <c r="D370" s="4">
        <f>Table1[[#This Row],[New Dose 1]]/Table1[[#This Row],[Population]]</f>
        <v>0.7865846445049095</v>
      </c>
      <c r="E370" s="3">
        <v>0.77765919999999999</v>
      </c>
      <c r="F370" s="5">
        <f>Table1[[#This Row],[%]]-Table1[[#This Row],[Old Dose 1]]</f>
        <v>8.9254445049095077E-3</v>
      </c>
      <c r="M370">
        <f>_xlfn.XLOOKUP(Table1[[#This Row],[FSA]],$T$2:$T$889,$Z$2:$Z$889)</f>
        <v>590</v>
      </c>
      <c r="N370" s="4">
        <f>Table1[[#This Row],[Dose4]]/Table1[[#This Row],[Population]]</f>
        <v>6.979770495682007E-2</v>
      </c>
      <c r="O370" s="4">
        <v>6.8658800000000006E-2</v>
      </c>
      <c r="P370" s="5">
        <f>Table1[[#This Row],[4%]]-Table1[[#This Row],[Old Dose 4]]</f>
        <v>1.1389049568200638E-3</v>
      </c>
      <c r="T370" t="s">
        <v>704</v>
      </c>
      <c r="W370">
        <v>3</v>
      </c>
      <c r="X370">
        <v>3</v>
      </c>
      <c r="Y370">
        <v>1</v>
      </c>
      <c r="Z370">
        <v>1</v>
      </c>
    </row>
    <row r="371" spans="1:26" x14ac:dyDescent="0.25">
      <c r="A371" t="s">
        <v>370</v>
      </c>
      <c r="B371">
        <v>45000</v>
      </c>
      <c r="C371">
        <f>_xlfn.XLOOKUP(Table1[[#This Row],[FSA]],$T$2:$T$889,$W$2:$W$889)</f>
        <v>35005</v>
      </c>
      <c r="D371" s="4">
        <f>Table1[[#This Row],[New Dose 1]]/Table1[[#This Row],[Population]]</f>
        <v>0.77788888888888885</v>
      </c>
      <c r="E371" s="3">
        <v>0.77829159999999997</v>
      </c>
      <c r="F371" s="5">
        <f>Table1[[#This Row],[%]]-Table1[[#This Row],[Old Dose 1]]</f>
        <v>-4.0271111111112035E-4</v>
      </c>
      <c r="M371">
        <f>_xlfn.XLOOKUP(Table1[[#This Row],[FSA]],$T$2:$T$889,$Z$2:$Z$889)</f>
        <v>4958</v>
      </c>
      <c r="N371" s="4">
        <f>Table1[[#This Row],[Dose4]]/Table1[[#This Row],[Population]]</f>
        <v>0.11017777777777778</v>
      </c>
      <c r="O371" s="4">
        <v>0.10996300000000001</v>
      </c>
      <c r="P371" s="5">
        <f>Table1[[#This Row],[4%]]-Table1[[#This Row],[Old Dose 4]]</f>
        <v>2.1477777777777207E-4</v>
      </c>
      <c r="T371" t="s">
        <v>282</v>
      </c>
      <c r="W371">
        <v>43779</v>
      </c>
      <c r="X371">
        <v>41593</v>
      </c>
      <c r="Y371">
        <v>27949</v>
      </c>
      <c r="Z371">
        <v>8116</v>
      </c>
    </row>
    <row r="372" spans="1:26" x14ac:dyDescent="0.25">
      <c r="A372" s="2" t="s">
        <v>371</v>
      </c>
      <c r="B372">
        <v>21053</v>
      </c>
      <c r="C372">
        <f>_xlfn.XLOOKUP(Table1[[#This Row],[FSA]],$T$2:$T$889,$W$2:$W$889)</f>
        <v>17036</v>
      </c>
      <c r="D372" s="4">
        <f>Table1[[#This Row],[New Dose 1]]/Table1[[#This Row],[Population]]</f>
        <v>0.80919583907281623</v>
      </c>
      <c r="E372" s="3">
        <v>0.80747190000000002</v>
      </c>
      <c r="F372" s="5">
        <f>Table1[[#This Row],[%]]-Table1[[#This Row],[Old Dose 1]]</f>
        <v>1.7239390728162052E-3</v>
      </c>
      <c r="M372">
        <f>_xlfn.XLOOKUP(Table1[[#This Row],[FSA]],$T$2:$T$889,$Z$2:$Z$889)</f>
        <v>3256</v>
      </c>
      <c r="N372" s="4">
        <f>Table1[[#This Row],[Dose4]]/Table1[[#This Row],[Population]]</f>
        <v>0.15465729349736379</v>
      </c>
      <c r="O372" s="4">
        <v>0.15353140000000001</v>
      </c>
      <c r="P372" s="5">
        <f>Table1[[#This Row],[4%]]-Table1[[#This Row],[Old Dose 4]]</f>
        <v>1.125893497363778E-3</v>
      </c>
      <c r="T372" t="s">
        <v>283</v>
      </c>
      <c r="W372">
        <v>23256</v>
      </c>
      <c r="X372">
        <v>22438</v>
      </c>
      <c r="Y372">
        <v>16968</v>
      </c>
      <c r="Z372">
        <v>5716</v>
      </c>
    </row>
    <row r="373" spans="1:26" x14ac:dyDescent="0.25">
      <c r="A373" t="s">
        <v>372</v>
      </c>
      <c r="B373">
        <v>19996</v>
      </c>
      <c r="C373">
        <f>_xlfn.XLOOKUP(Table1[[#This Row],[FSA]],$T$2:$T$889,$W$2:$W$889)</f>
        <v>16705</v>
      </c>
      <c r="D373" s="4">
        <f>Table1[[#This Row],[New Dose 1]]/Table1[[#This Row],[Population]]</f>
        <v>0.8354170834166833</v>
      </c>
      <c r="E373" s="3">
        <v>0.83007589999999998</v>
      </c>
      <c r="F373" s="5">
        <f>Table1[[#This Row],[%]]-Table1[[#This Row],[Old Dose 1]]</f>
        <v>5.3411834166833261E-3</v>
      </c>
      <c r="M373">
        <f>_xlfn.XLOOKUP(Table1[[#This Row],[FSA]],$T$2:$T$889,$Z$2:$Z$889)</f>
        <v>2005</v>
      </c>
      <c r="N373" s="4">
        <f>Table1[[#This Row],[Dose4]]/Table1[[#This Row],[Population]]</f>
        <v>0.10027005401080216</v>
      </c>
      <c r="O373" s="4">
        <v>9.9331799999999998E-2</v>
      </c>
      <c r="P373" s="5">
        <f>Table1[[#This Row],[4%]]-Table1[[#This Row],[Old Dose 4]]</f>
        <v>9.382540108021642E-4</v>
      </c>
      <c r="T373" t="s">
        <v>284</v>
      </c>
      <c r="W373">
        <v>18191</v>
      </c>
      <c r="X373">
        <v>17633</v>
      </c>
      <c r="Y373">
        <v>13534</v>
      </c>
      <c r="Z373">
        <v>5121</v>
      </c>
    </row>
    <row r="374" spans="1:26" x14ac:dyDescent="0.25">
      <c r="A374" s="2" t="s">
        <v>373</v>
      </c>
      <c r="B374">
        <v>33590</v>
      </c>
      <c r="C374">
        <f>_xlfn.XLOOKUP(Table1[[#This Row],[FSA]],$T$2:$T$889,$W$2:$W$889)</f>
        <v>27899</v>
      </c>
      <c r="D374" s="4">
        <f>Table1[[#This Row],[New Dose 1]]/Table1[[#This Row],[Population]]</f>
        <v>0.83057457576659721</v>
      </c>
      <c r="E374" s="3">
        <v>0.8314281</v>
      </c>
      <c r="F374" s="5">
        <f>Table1[[#This Row],[%]]-Table1[[#This Row],[Old Dose 1]]</f>
        <v>-8.5352423340279149E-4</v>
      </c>
      <c r="M374">
        <f>_xlfn.XLOOKUP(Table1[[#This Row],[FSA]],$T$2:$T$889,$Z$2:$Z$889)</f>
        <v>4285</v>
      </c>
      <c r="N374" s="4">
        <f>Table1[[#This Row],[Dose4]]/Table1[[#This Row],[Population]]</f>
        <v>0.1275677284906222</v>
      </c>
      <c r="O374" s="4">
        <v>0.1265348</v>
      </c>
      <c r="P374" s="5">
        <f>Table1[[#This Row],[4%]]-Table1[[#This Row],[Old Dose 4]]</f>
        <v>1.032928490622198E-3</v>
      </c>
      <c r="T374" t="s">
        <v>286</v>
      </c>
      <c r="W374">
        <v>31542</v>
      </c>
      <c r="X374">
        <v>30290</v>
      </c>
      <c r="Y374">
        <v>21299</v>
      </c>
      <c r="Z374">
        <v>6690</v>
      </c>
    </row>
    <row r="375" spans="1:26" x14ac:dyDescent="0.25">
      <c r="A375" t="s">
        <v>374</v>
      </c>
      <c r="B375">
        <v>17831</v>
      </c>
      <c r="C375">
        <f>_xlfn.XLOOKUP(Table1[[#This Row],[FSA]],$T$2:$T$889,$W$2:$W$889)</f>
        <v>14470</v>
      </c>
      <c r="D375" s="4">
        <f>Table1[[#This Row],[New Dose 1]]/Table1[[#This Row],[Population]]</f>
        <v>0.81150804778195273</v>
      </c>
      <c r="E375" s="3">
        <v>0.80781449999999999</v>
      </c>
      <c r="F375" s="5">
        <f>Table1[[#This Row],[%]]-Table1[[#This Row],[Old Dose 1]]</f>
        <v>3.693547781952744E-3</v>
      </c>
      <c r="M375">
        <f>_xlfn.XLOOKUP(Table1[[#This Row],[FSA]],$T$2:$T$889,$Z$2:$Z$889)</f>
        <v>2630</v>
      </c>
      <c r="N375" s="4">
        <f>Table1[[#This Row],[Dose4]]/Table1[[#This Row],[Population]]</f>
        <v>0.14749593404744546</v>
      </c>
      <c r="O375" s="4">
        <v>0.1458546</v>
      </c>
      <c r="P375" s="5">
        <f>Table1[[#This Row],[4%]]-Table1[[#This Row],[Old Dose 4]]</f>
        <v>1.6413340474454585E-3</v>
      </c>
      <c r="T375" t="s">
        <v>287</v>
      </c>
      <c r="W375">
        <v>27467</v>
      </c>
      <c r="X375">
        <v>26489</v>
      </c>
      <c r="Y375">
        <v>19550</v>
      </c>
      <c r="Z375">
        <v>6936</v>
      </c>
    </row>
    <row r="376" spans="1:26" x14ac:dyDescent="0.25">
      <c r="A376" s="2" t="s">
        <v>375</v>
      </c>
      <c r="B376">
        <v>18554</v>
      </c>
      <c r="C376">
        <f>_xlfn.XLOOKUP(Table1[[#This Row],[FSA]],$T$2:$T$889,$W$2:$W$889)</f>
        <v>15810</v>
      </c>
      <c r="D376" s="4">
        <f>Table1[[#This Row],[New Dose 1]]/Table1[[#This Row],[Population]]</f>
        <v>0.85210736229384498</v>
      </c>
      <c r="E376" s="3">
        <v>0.84942359999999995</v>
      </c>
      <c r="F376" s="5">
        <f>Table1[[#This Row],[%]]-Table1[[#This Row],[Old Dose 1]]</f>
        <v>2.6837622938450378E-3</v>
      </c>
      <c r="M376">
        <f>_xlfn.XLOOKUP(Table1[[#This Row],[FSA]],$T$2:$T$889,$Z$2:$Z$889)</f>
        <v>2101</v>
      </c>
      <c r="N376" s="4">
        <f>Table1[[#This Row],[Dose4]]/Table1[[#This Row],[Population]]</f>
        <v>0.11323703783550716</v>
      </c>
      <c r="O376" s="4">
        <v>0.11282300000000001</v>
      </c>
      <c r="P376" s="5">
        <f>Table1[[#This Row],[4%]]-Table1[[#This Row],[Old Dose 4]]</f>
        <v>4.1403783550715556E-4</v>
      </c>
      <c r="T376" t="s">
        <v>288</v>
      </c>
      <c r="W376">
        <v>28878</v>
      </c>
      <c r="X376">
        <v>27746</v>
      </c>
      <c r="Y376">
        <v>20337</v>
      </c>
      <c r="Z376">
        <v>6349</v>
      </c>
    </row>
    <row r="377" spans="1:26" x14ac:dyDescent="0.25">
      <c r="A377" t="s">
        <v>376</v>
      </c>
      <c r="B377">
        <v>42401</v>
      </c>
      <c r="C377">
        <f>_xlfn.XLOOKUP(Table1[[#This Row],[FSA]],$T$2:$T$889,$W$2:$W$889)</f>
        <v>34800</v>
      </c>
      <c r="D377" s="4">
        <f>Table1[[#This Row],[New Dose 1]]/Table1[[#This Row],[Population]]</f>
        <v>0.82073536001509395</v>
      </c>
      <c r="E377" s="3">
        <v>0.80889100000000003</v>
      </c>
      <c r="F377" s="5">
        <f>Table1[[#This Row],[%]]-Table1[[#This Row],[Old Dose 1]]</f>
        <v>1.1844360015093924E-2</v>
      </c>
      <c r="M377">
        <f>_xlfn.XLOOKUP(Table1[[#This Row],[FSA]],$T$2:$T$889,$Z$2:$Z$889)</f>
        <v>4077</v>
      </c>
      <c r="N377" s="4">
        <f>Table1[[#This Row],[Dose4]]/Table1[[#This Row],[Population]]</f>
        <v>9.6153392608664887E-2</v>
      </c>
      <c r="O377" s="4">
        <v>9.1358599999999998E-2</v>
      </c>
      <c r="P377" s="5">
        <f>Table1[[#This Row],[4%]]-Table1[[#This Row],[Old Dose 4]]</f>
        <v>4.7947926086648884E-3</v>
      </c>
      <c r="T377" t="s">
        <v>289</v>
      </c>
      <c r="W377">
        <v>22526</v>
      </c>
      <c r="X377">
        <v>21706</v>
      </c>
      <c r="Y377">
        <v>15859</v>
      </c>
      <c r="Z377">
        <v>4432</v>
      </c>
    </row>
    <row r="378" spans="1:26" x14ac:dyDescent="0.25">
      <c r="A378" s="2" t="s">
        <v>377</v>
      </c>
      <c r="B378">
        <v>16346</v>
      </c>
      <c r="C378">
        <f>_xlfn.XLOOKUP(Table1[[#This Row],[FSA]],$T$2:$T$889,$W$2:$W$889)</f>
        <v>13765</v>
      </c>
      <c r="D378" s="4">
        <f>Table1[[#This Row],[New Dose 1]]/Table1[[#This Row],[Population]]</f>
        <v>0.84210204331334881</v>
      </c>
      <c r="E378" s="3">
        <v>0.85173339999999997</v>
      </c>
      <c r="F378" s="5">
        <f>Table1[[#This Row],[%]]-Table1[[#This Row],[Old Dose 1]]</f>
        <v>-9.6313566866511602E-3</v>
      </c>
      <c r="M378">
        <f>_xlfn.XLOOKUP(Table1[[#This Row],[FSA]],$T$2:$T$889,$Z$2:$Z$889)</f>
        <v>2607</v>
      </c>
      <c r="N378" s="4">
        <f>Table1[[#This Row],[Dose4]]/Table1[[#This Row],[Population]]</f>
        <v>0.15948855989232841</v>
      </c>
      <c r="O378" s="4">
        <v>0.1610557</v>
      </c>
      <c r="P378" s="5">
        <f>Table1[[#This Row],[4%]]-Table1[[#This Row],[Old Dose 4]]</f>
        <v>-1.5671401076715885E-3</v>
      </c>
      <c r="T378" t="s">
        <v>290</v>
      </c>
      <c r="W378">
        <v>15114</v>
      </c>
      <c r="X378">
        <v>14633</v>
      </c>
      <c r="Y378">
        <v>11121</v>
      </c>
      <c r="Z378">
        <v>4270</v>
      </c>
    </row>
    <row r="379" spans="1:26" x14ac:dyDescent="0.25">
      <c r="A379" t="s">
        <v>378</v>
      </c>
      <c r="B379">
        <v>22638</v>
      </c>
      <c r="C379">
        <f>_xlfn.XLOOKUP(Table1[[#This Row],[FSA]],$T$2:$T$889,$W$2:$W$889)</f>
        <v>19461</v>
      </c>
      <c r="D379" s="4">
        <f>Table1[[#This Row],[New Dose 1]]/Table1[[#This Row],[Population]]</f>
        <v>0.85966074741584941</v>
      </c>
      <c r="E379" s="3">
        <v>0.85893079999999999</v>
      </c>
      <c r="F379" s="5">
        <f>Table1[[#This Row],[%]]-Table1[[#This Row],[Old Dose 1]]</f>
        <v>7.2994741584941902E-4</v>
      </c>
      <c r="M379">
        <f>_xlfn.XLOOKUP(Table1[[#This Row],[FSA]],$T$2:$T$889,$Z$2:$Z$889)</f>
        <v>3788</v>
      </c>
      <c r="N379" s="4">
        <f>Table1[[#This Row],[Dose4]]/Table1[[#This Row],[Population]]</f>
        <v>0.16732926937008569</v>
      </c>
      <c r="O379" s="4">
        <v>0.16641339999999999</v>
      </c>
      <c r="P379" s="5">
        <f>Table1[[#This Row],[4%]]-Table1[[#This Row],[Old Dose 4]]</f>
        <v>9.1586937008569791E-4</v>
      </c>
      <c r="T379" t="s">
        <v>291</v>
      </c>
      <c r="W379">
        <v>21346</v>
      </c>
      <c r="X379">
        <v>20479</v>
      </c>
      <c r="Y379">
        <v>14337</v>
      </c>
      <c r="Z379">
        <v>4418</v>
      </c>
    </row>
    <row r="380" spans="1:26" x14ac:dyDescent="0.25">
      <c r="A380" s="2" t="s">
        <v>379</v>
      </c>
      <c r="B380">
        <v>19725</v>
      </c>
      <c r="C380">
        <f>_xlfn.XLOOKUP(Table1[[#This Row],[FSA]],$T$2:$T$889,$W$2:$W$889)</f>
        <v>19470</v>
      </c>
      <c r="D380" s="4">
        <f>Table1[[#This Row],[New Dose 1]]/Table1[[#This Row],[Population]]</f>
        <v>0.98707224334600763</v>
      </c>
      <c r="E380" s="3">
        <v>0.98936120000000005</v>
      </c>
      <c r="F380" s="5">
        <f>Table1[[#This Row],[%]]-Table1[[#This Row],[Old Dose 1]]</f>
        <v>-2.2889566539924244E-3</v>
      </c>
      <c r="M380">
        <f>_xlfn.XLOOKUP(Table1[[#This Row],[FSA]],$T$2:$T$889,$Z$2:$Z$889)</f>
        <v>4010</v>
      </c>
      <c r="N380" s="4">
        <f>Table1[[#This Row],[Dose4]]/Table1[[#This Row],[Population]]</f>
        <v>0.20329531051964511</v>
      </c>
      <c r="O380" s="4">
        <v>0.20208670000000001</v>
      </c>
      <c r="P380" s="5">
        <f>Table1[[#This Row],[4%]]-Table1[[#This Row],[Old Dose 4]]</f>
        <v>1.2086105196451036E-3</v>
      </c>
      <c r="T380" t="s">
        <v>292</v>
      </c>
      <c r="W380">
        <v>11233</v>
      </c>
      <c r="X380">
        <v>10841</v>
      </c>
      <c r="Y380">
        <v>8033</v>
      </c>
      <c r="Z380">
        <v>2783</v>
      </c>
    </row>
    <row r="381" spans="1:26" x14ac:dyDescent="0.25">
      <c r="A381" t="s">
        <v>380</v>
      </c>
      <c r="B381">
        <v>30990</v>
      </c>
      <c r="C381">
        <f>_xlfn.XLOOKUP(Table1[[#This Row],[FSA]],$T$2:$T$889,$W$2:$W$889)</f>
        <v>26155</v>
      </c>
      <c r="D381" s="4">
        <f>Table1[[#This Row],[New Dose 1]]/Table1[[#This Row],[Population]]</f>
        <v>0.84398192965472729</v>
      </c>
      <c r="E381" s="3">
        <v>0.835785</v>
      </c>
      <c r="F381" s="5">
        <f>Table1[[#This Row],[%]]-Table1[[#This Row],[Old Dose 1]]</f>
        <v>8.1969296547272918E-3</v>
      </c>
      <c r="M381">
        <f>_xlfn.XLOOKUP(Table1[[#This Row],[FSA]],$T$2:$T$889,$Z$2:$Z$889)</f>
        <v>4654</v>
      </c>
      <c r="N381" s="4">
        <f>Table1[[#This Row],[Dose4]]/Table1[[#This Row],[Population]]</f>
        <v>0.15017747660535657</v>
      </c>
      <c r="O381" s="4">
        <v>0.14635490000000001</v>
      </c>
      <c r="P381" s="5">
        <f>Table1[[#This Row],[4%]]-Table1[[#This Row],[Old Dose 4]]</f>
        <v>3.8225766053565646E-3</v>
      </c>
      <c r="T381" t="s">
        <v>293</v>
      </c>
      <c r="W381">
        <v>27352</v>
      </c>
      <c r="X381">
        <v>26469</v>
      </c>
      <c r="Y381">
        <v>19397</v>
      </c>
      <c r="Z381">
        <v>6428</v>
      </c>
    </row>
    <row r="382" spans="1:26" x14ac:dyDescent="0.25">
      <c r="A382" s="2" t="s">
        <v>381</v>
      </c>
      <c r="B382">
        <v>31721</v>
      </c>
      <c r="C382">
        <f>_xlfn.XLOOKUP(Table1[[#This Row],[FSA]],$T$2:$T$889,$W$2:$W$889)</f>
        <v>39699</v>
      </c>
      <c r="D382" s="4">
        <v>1</v>
      </c>
      <c r="E382" s="3">
        <v>1</v>
      </c>
      <c r="F382" s="5">
        <f>Table1[[#This Row],[%]]-Table1[[#This Row],[Old Dose 1]]</f>
        <v>0</v>
      </c>
      <c r="M382">
        <f>_xlfn.XLOOKUP(Table1[[#This Row],[FSA]],$T$2:$T$889,$Z$2:$Z$889)</f>
        <v>6665</v>
      </c>
      <c r="N382" s="4">
        <f>Table1[[#This Row],[Dose4]]/Table1[[#This Row],[Population]]</f>
        <v>0.21011317423788659</v>
      </c>
      <c r="O382" s="4">
        <v>0.2099936</v>
      </c>
      <c r="P382" s="5">
        <f>Table1[[#This Row],[4%]]-Table1[[#This Row],[Old Dose 4]]</f>
        <v>1.1957423788658272E-4</v>
      </c>
      <c r="T382" t="s">
        <v>294</v>
      </c>
      <c r="W382">
        <v>9640</v>
      </c>
      <c r="X382">
        <v>9379</v>
      </c>
      <c r="Y382">
        <v>7259</v>
      </c>
      <c r="Z382">
        <v>3139</v>
      </c>
    </row>
    <row r="383" spans="1:26" x14ac:dyDescent="0.25">
      <c r="A383" t="s">
        <v>382</v>
      </c>
      <c r="B383">
        <v>37239</v>
      </c>
      <c r="C383">
        <f>_xlfn.XLOOKUP(Table1[[#This Row],[FSA]],$T$2:$T$889,$W$2:$W$889)</f>
        <v>30277</v>
      </c>
      <c r="D383" s="4">
        <f>Table1[[#This Row],[New Dose 1]]/Table1[[#This Row],[Population]]</f>
        <v>0.81304546308977144</v>
      </c>
      <c r="E383" s="3">
        <v>0.80999670000000001</v>
      </c>
      <c r="F383" s="5">
        <f>Table1[[#This Row],[%]]-Table1[[#This Row],[Old Dose 1]]</f>
        <v>3.0487630897714224E-3</v>
      </c>
      <c r="M383">
        <f>_xlfn.XLOOKUP(Table1[[#This Row],[FSA]],$T$2:$T$889,$Z$2:$Z$889)</f>
        <v>4834</v>
      </c>
      <c r="N383" s="4">
        <f>Table1[[#This Row],[Dose4]]/Table1[[#This Row],[Population]]</f>
        <v>0.12981014527780016</v>
      </c>
      <c r="O383" s="4">
        <v>0.12910859999999999</v>
      </c>
      <c r="P383" s="5">
        <f>Table1[[#This Row],[4%]]-Table1[[#This Row],[Old Dose 4]]</f>
        <v>7.0154527780016962E-4</v>
      </c>
      <c r="T383" t="s">
        <v>295</v>
      </c>
      <c r="W383">
        <v>16916</v>
      </c>
      <c r="X383">
        <v>16435</v>
      </c>
      <c r="Y383">
        <v>12749</v>
      </c>
      <c r="Z383">
        <v>5554</v>
      </c>
    </row>
    <row r="384" spans="1:26" x14ac:dyDescent="0.25">
      <c r="A384" s="2" t="s">
        <v>383</v>
      </c>
      <c r="B384">
        <v>28225</v>
      </c>
      <c r="C384">
        <f>_xlfn.XLOOKUP(Table1[[#This Row],[FSA]],$T$2:$T$889,$W$2:$W$889)</f>
        <v>23871</v>
      </c>
      <c r="D384" s="4">
        <f>Table1[[#This Row],[New Dose 1]]/Table1[[#This Row],[Population]]</f>
        <v>0.84573959255978737</v>
      </c>
      <c r="E384" s="3">
        <v>0.8449411</v>
      </c>
      <c r="F384" s="5">
        <f>Table1[[#This Row],[%]]-Table1[[#This Row],[Old Dose 1]]</f>
        <v>7.9849255978736711E-4</v>
      </c>
      <c r="M384">
        <f>_xlfn.XLOOKUP(Table1[[#This Row],[FSA]],$T$2:$T$889,$Z$2:$Z$889)</f>
        <v>3934</v>
      </c>
      <c r="N384" s="4">
        <f>Table1[[#This Row],[Dose4]]/Table1[[#This Row],[Population]]</f>
        <v>0.13937998228520815</v>
      </c>
      <c r="O384" s="4">
        <v>0.13843</v>
      </c>
      <c r="P384" s="5">
        <f>Table1[[#This Row],[4%]]-Table1[[#This Row],[Old Dose 4]]</f>
        <v>9.4998228520815076E-4</v>
      </c>
      <c r="T384" t="s">
        <v>296</v>
      </c>
      <c r="W384">
        <v>14623</v>
      </c>
      <c r="X384">
        <v>13907</v>
      </c>
      <c r="Y384">
        <v>10393</v>
      </c>
      <c r="Z384">
        <v>4153</v>
      </c>
    </row>
    <row r="385" spans="1:26" x14ac:dyDescent="0.25">
      <c r="A385" t="s">
        <v>384</v>
      </c>
      <c r="B385">
        <v>25568</v>
      </c>
      <c r="C385">
        <f>_xlfn.XLOOKUP(Table1[[#This Row],[FSA]],$T$2:$T$889,$W$2:$W$889)</f>
        <v>23090</v>
      </c>
      <c r="D385" s="4">
        <f>Table1[[#This Row],[New Dose 1]]/Table1[[#This Row],[Population]]</f>
        <v>0.90308197747183983</v>
      </c>
      <c r="E385" s="3">
        <v>0.89797769999999999</v>
      </c>
      <c r="F385" s="5">
        <f>Table1[[#This Row],[%]]-Table1[[#This Row],[Old Dose 1]]</f>
        <v>5.1042774718398354E-3</v>
      </c>
      <c r="M385">
        <f>_xlfn.XLOOKUP(Table1[[#This Row],[FSA]],$T$2:$T$889,$Z$2:$Z$889)</f>
        <v>2962</v>
      </c>
      <c r="N385" s="4">
        <f>Table1[[#This Row],[Dose4]]/Table1[[#This Row],[Population]]</f>
        <v>0.11584793491864831</v>
      </c>
      <c r="O385" s="4">
        <v>0.1148883</v>
      </c>
      <c r="P385" s="5">
        <f>Table1[[#This Row],[4%]]-Table1[[#This Row],[Old Dose 4]]</f>
        <v>9.5963491864831107E-4</v>
      </c>
      <c r="T385" t="s">
        <v>298</v>
      </c>
      <c r="W385">
        <v>34690</v>
      </c>
      <c r="X385">
        <v>33012</v>
      </c>
      <c r="Y385">
        <v>24031</v>
      </c>
      <c r="Z385">
        <v>6818</v>
      </c>
    </row>
    <row r="386" spans="1:26" x14ac:dyDescent="0.25">
      <c r="A386" s="2" t="s">
        <v>385</v>
      </c>
      <c r="B386">
        <v>20448</v>
      </c>
      <c r="C386">
        <f>_xlfn.XLOOKUP(Table1[[#This Row],[FSA]],$T$2:$T$889,$W$2:$W$889)</f>
        <v>16235</v>
      </c>
      <c r="D386" s="4">
        <f>Table1[[#This Row],[New Dose 1]]/Table1[[#This Row],[Population]]</f>
        <v>0.79396517996870108</v>
      </c>
      <c r="E386" s="3">
        <v>0.78729550000000004</v>
      </c>
      <c r="F386" s="5">
        <f>Table1[[#This Row],[%]]-Table1[[#This Row],[Old Dose 1]]</f>
        <v>6.6696799687010477E-3</v>
      </c>
      <c r="M386">
        <f>_xlfn.XLOOKUP(Table1[[#This Row],[FSA]],$T$2:$T$889,$Z$2:$Z$889)</f>
        <v>1211</v>
      </c>
      <c r="N386" s="4">
        <f>Table1[[#This Row],[Dose4]]/Table1[[#This Row],[Population]]</f>
        <v>5.9223395931142411E-2</v>
      </c>
      <c r="O386" s="4">
        <v>5.8722700000000003E-2</v>
      </c>
      <c r="P386" s="5">
        <f>Table1[[#This Row],[4%]]-Table1[[#This Row],[Old Dose 4]]</f>
        <v>5.0069593114240862E-4</v>
      </c>
      <c r="T386" t="s">
        <v>705</v>
      </c>
      <c r="W386">
        <v>9</v>
      </c>
      <c r="X386">
        <v>9</v>
      </c>
      <c r="Y386">
        <v>8</v>
      </c>
      <c r="Z386">
        <v>4</v>
      </c>
    </row>
    <row r="387" spans="1:26" x14ac:dyDescent="0.25">
      <c r="A387" t="s">
        <v>386</v>
      </c>
      <c r="B387">
        <v>22126</v>
      </c>
      <c r="C387">
        <f>_xlfn.XLOOKUP(Table1[[#This Row],[FSA]],$T$2:$T$889,$W$2:$W$889)</f>
        <v>20453</v>
      </c>
      <c r="D387" s="4">
        <f>Table1[[#This Row],[New Dose 1]]/Table1[[#This Row],[Population]]</f>
        <v>0.92438759830064177</v>
      </c>
      <c r="E387" s="3">
        <v>0.92001630000000001</v>
      </c>
      <c r="F387" s="5">
        <f>Table1[[#This Row],[%]]-Table1[[#This Row],[Old Dose 1]]</f>
        <v>4.3712983006417572E-3</v>
      </c>
      <c r="M387">
        <f>_xlfn.XLOOKUP(Table1[[#This Row],[FSA]],$T$2:$T$889,$Z$2:$Z$889)</f>
        <v>4195</v>
      </c>
      <c r="N387" s="4">
        <f>Table1[[#This Row],[Dose4]]/Table1[[#This Row],[Population]]</f>
        <v>0.18959595046551569</v>
      </c>
      <c r="O387" s="4">
        <v>0.18711349999999999</v>
      </c>
      <c r="P387" s="5">
        <f>Table1[[#This Row],[4%]]-Table1[[#This Row],[Old Dose 4]]</f>
        <v>2.4824504655157065E-3</v>
      </c>
      <c r="T387" t="s">
        <v>300</v>
      </c>
      <c r="W387">
        <v>18751</v>
      </c>
      <c r="X387">
        <v>17664</v>
      </c>
      <c r="Y387">
        <v>11700</v>
      </c>
      <c r="Z387">
        <v>2778</v>
      </c>
    </row>
    <row r="388" spans="1:26" x14ac:dyDescent="0.25">
      <c r="A388" s="2" t="s">
        <v>387</v>
      </c>
      <c r="B388">
        <v>20776</v>
      </c>
      <c r="C388">
        <f>_xlfn.XLOOKUP(Table1[[#This Row],[FSA]],$T$2:$T$889,$W$2:$W$889)</f>
        <v>17897</v>
      </c>
      <c r="D388" s="4">
        <f>Table1[[#This Row],[New Dose 1]]/Table1[[#This Row],[Population]]</f>
        <v>0.86142664613015019</v>
      </c>
      <c r="E388" s="3">
        <v>0.85645119999999997</v>
      </c>
      <c r="F388" s="5">
        <f>Table1[[#This Row],[%]]-Table1[[#This Row],[Old Dose 1]]</f>
        <v>4.9754461301502184E-3</v>
      </c>
      <c r="M388">
        <f>_xlfn.XLOOKUP(Table1[[#This Row],[FSA]],$T$2:$T$889,$Z$2:$Z$889)</f>
        <v>2898</v>
      </c>
      <c r="N388" s="4">
        <f>Table1[[#This Row],[Dose4]]/Table1[[#This Row],[Population]]</f>
        <v>0.13948787061994608</v>
      </c>
      <c r="O388" s="4">
        <v>0.13667389999999999</v>
      </c>
      <c r="P388" s="5">
        <f>Table1[[#This Row],[4%]]-Table1[[#This Row],[Old Dose 4]]</f>
        <v>2.8139706199460934E-3</v>
      </c>
      <c r="T388" t="s">
        <v>301</v>
      </c>
      <c r="W388">
        <v>3639</v>
      </c>
      <c r="X388">
        <v>3228</v>
      </c>
      <c r="Y388">
        <v>2266</v>
      </c>
      <c r="Z388">
        <v>678</v>
      </c>
    </row>
    <row r="389" spans="1:26" x14ac:dyDescent="0.25">
      <c r="A389" t="s">
        <v>388</v>
      </c>
      <c r="B389">
        <v>12512</v>
      </c>
      <c r="C389">
        <f>_xlfn.XLOOKUP(Table1[[#This Row],[FSA]],$T$2:$T$889,$W$2:$W$889)</f>
        <v>10402</v>
      </c>
      <c r="D389" s="4">
        <f>Table1[[#This Row],[New Dose 1]]/Table1[[#This Row],[Population]]</f>
        <v>0.83136189258312021</v>
      </c>
      <c r="E389" s="3">
        <v>0.83406389999999997</v>
      </c>
      <c r="F389" s="5">
        <f>Table1[[#This Row],[%]]-Table1[[#This Row],[Old Dose 1]]</f>
        <v>-2.7020074168797592E-3</v>
      </c>
      <c r="M389">
        <f>_xlfn.XLOOKUP(Table1[[#This Row],[FSA]],$T$2:$T$889,$Z$2:$Z$889)</f>
        <v>2716</v>
      </c>
      <c r="N389" s="4">
        <f>Table1[[#This Row],[Dose4]]/Table1[[#This Row],[Population]]</f>
        <v>0.21707161125319693</v>
      </c>
      <c r="O389" s="4">
        <v>0.2165936</v>
      </c>
      <c r="P389" s="5">
        <f>Table1[[#This Row],[4%]]-Table1[[#This Row],[Old Dose 4]]</f>
        <v>4.7801125319693605E-4</v>
      </c>
      <c r="T389" t="s">
        <v>302</v>
      </c>
      <c r="W389">
        <v>10327</v>
      </c>
      <c r="X389">
        <v>9935</v>
      </c>
      <c r="Y389">
        <v>7119</v>
      </c>
      <c r="Z389">
        <v>2155</v>
      </c>
    </row>
    <row r="390" spans="1:26" x14ac:dyDescent="0.25">
      <c r="A390" s="2" t="s">
        <v>389</v>
      </c>
      <c r="B390">
        <v>17589</v>
      </c>
      <c r="C390">
        <f>_xlfn.XLOOKUP(Table1[[#This Row],[FSA]],$T$2:$T$889,$W$2:$W$889)</f>
        <v>14474</v>
      </c>
      <c r="D390" s="4">
        <f>Table1[[#This Row],[New Dose 1]]/Table1[[#This Row],[Population]]</f>
        <v>0.82290067655921317</v>
      </c>
      <c r="E390" s="3">
        <v>0.81543759999999998</v>
      </c>
      <c r="F390" s="5">
        <f>Table1[[#This Row],[%]]-Table1[[#This Row],[Old Dose 1]]</f>
        <v>7.4630765592131887E-3</v>
      </c>
      <c r="M390">
        <f>_xlfn.XLOOKUP(Table1[[#This Row],[FSA]],$T$2:$T$889,$Z$2:$Z$889)</f>
        <v>3226</v>
      </c>
      <c r="N390" s="4">
        <f>Table1[[#This Row],[Dose4]]/Table1[[#This Row],[Population]]</f>
        <v>0.18341008584911023</v>
      </c>
      <c r="O390" s="4">
        <v>0.17962700000000001</v>
      </c>
      <c r="P390" s="5">
        <f>Table1[[#This Row],[4%]]-Table1[[#This Row],[Old Dose 4]]</f>
        <v>3.7830858491102182E-3</v>
      </c>
      <c r="T390" t="s">
        <v>303</v>
      </c>
      <c r="W390">
        <v>10211</v>
      </c>
      <c r="X390">
        <v>9577</v>
      </c>
      <c r="Y390">
        <v>6776</v>
      </c>
      <c r="Z390">
        <v>1604</v>
      </c>
    </row>
    <row r="391" spans="1:26" x14ac:dyDescent="0.25">
      <c r="A391" t="s">
        <v>390</v>
      </c>
      <c r="B391">
        <v>12902</v>
      </c>
      <c r="C391">
        <f>_xlfn.XLOOKUP(Table1[[#This Row],[FSA]],$T$2:$T$889,$W$2:$W$889)</f>
        <v>10066</v>
      </c>
      <c r="D391" s="4">
        <f>Table1[[#This Row],[New Dose 1]]/Table1[[#This Row],[Population]]</f>
        <v>0.78018911796620682</v>
      </c>
      <c r="E391" s="3">
        <v>0.77487240000000002</v>
      </c>
      <c r="F391" s="5">
        <f>Table1[[#This Row],[%]]-Table1[[#This Row],[Old Dose 1]]</f>
        <v>5.3167179662068076E-3</v>
      </c>
      <c r="M391">
        <f>_xlfn.XLOOKUP(Table1[[#This Row],[FSA]],$T$2:$T$889,$Z$2:$Z$889)</f>
        <v>1772</v>
      </c>
      <c r="N391" s="4">
        <f>Table1[[#This Row],[Dose4]]/Table1[[#This Row],[Population]]</f>
        <v>0.13734304758952101</v>
      </c>
      <c r="O391" s="4">
        <v>0.13529640000000001</v>
      </c>
      <c r="P391" s="5">
        <f>Table1[[#This Row],[4%]]-Table1[[#This Row],[Old Dose 4]]</f>
        <v>2.0466475895210001E-3</v>
      </c>
      <c r="T391" t="s">
        <v>304</v>
      </c>
      <c r="W391">
        <v>2820</v>
      </c>
      <c r="X391">
        <v>2673</v>
      </c>
      <c r="Y391">
        <v>1792</v>
      </c>
      <c r="Z391">
        <v>378</v>
      </c>
    </row>
    <row r="392" spans="1:26" x14ac:dyDescent="0.25">
      <c r="A392" s="2" t="s">
        <v>391</v>
      </c>
      <c r="B392">
        <v>29221</v>
      </c>
      <c r="C392">
        <f>_xlfn.XLOOKUP(Table1[[#This Row],[FSA]],$T$2:$T$889,$W$2:$W$889)</f>
        <v>24088</v>
      </c>
      <c r="D392" s="4">
        <f>Table1[[#This Row],[New Dose 1]]/Table1[[#This Row],[Population]]</f>
        <v>0.82433866055234251</v>
      </c>
      <c r="E392" s="3">
        <v>0.81564970000000003</v>
      </c>
      <c r="F392" s="5">
        <f>Table1[[#This Row],[%]]-Table1[[#This Row],[Old Dose 1]]</f>
        <v>8.6889605523424729E-3</v>
      </c>
      <c r="M392">
        <f>_xlfn.XLOOKUP(Table1[[#This Row],[FSA]],$T$2:$T$889,$Z$2:$Z$889)</f>
        <v>3244</v>
      </c>
      <c r="N392" s="4">
        <f>Table1[[#This Row],[Dose4]]/Table1[[#This Row],[Population]]</f>
        <v>0.11101605010095479</v>
      </c>
      <c r="O392" s="4">
        <v>0.1068597</v>
      </c>
      <c r="P392" s="5">
        <f>Table1[[#This Row],[4%]]-Table1[[#This Row],[Old Dose 4]]</f>
        <v>4.1563501009547893E-3</v>
      </c>
      <c r="T392" t="s">
        <v>305</v>
      </c>
      <c r="W392">
        <v>14216</v>
      </c>
      <c r="X392">
        <v>13632</v>
      </c>
      <c r="Y392">
        <v>9549</v>
      </c>
      <c r="Z392">
        <v>2678</v>
      </c>
    </row>
    <row r="393" spans="1:26" x14ac:dyDescent="0.25">
      <c r="A393" t="s">
        <v>392</v>
      </c>
      <c r="B393">
        <v>2865</v>
      </c>
      <c r="C393">
        <f>_xlfn.XLOOKUP(Table1[[#This Row],[FSA]],$T$2:$T$889,$W$2:$W$889)</f>
        <v>2213</v>
      </c>
      <c r="D393" s="4">
        <f>Table1[[#This Row],[New Dose 1]]/Table1[[#This Row],[Population]]</f>
        <v>0.77242582897033163</v>
      </c>
      <c r="E393" s="3">
        <v>0.765096</v>
      </c>
      <c r="F393" s="5">
        <f>Table1[[#This Row],[%]]-Table1[[#This Row],[Old Dose 1]]</f>
        <v>7.3298289703316311E-3</v>
      </c>
      <c r="M393">
        <f>_xlfn.XLOOKUP(Table1[[#This Row],[FSA]],$T$2:$T$889,$Z$2:$Z$889)</f>
        <v>118</v>
      </c>
      <c r="N393" s="4">
        <f>Table1[[#This Row],[Dose4]]/Table1[[#This Row],[Population]]</f>
        <v>4.1186736474694591E-2</v>
      </c>
      <c r="O393" s="4">
        <v>4.0837699999999998E-2</v>
      </c>
      <c r="P393" s="5">
        <f>Table1[[#This Row],[4%]]-Table1[[#This Row],[Old Dose 4]]</f>
        <v>3.4903647469459315E-4</v>
      </c>
      <c r="T393" t="s">
        <v>306</v>
      </c>
      <c r="W393">
        <v>37</v>
      </c>
      <c r="X393">
        <v>34</v>
      </c>
      <c r="Y393">
        <v>26</v>
      </c>
      <c r="Z393">
        <v>8</v>
      </c>
    </row>
    <row r="394" spans="1:26" x14ac:dyDescent="0.25">
      <c r="A394" s="2" t="s">
        <v>393</v>
      </c>
      <c r="B394">
        <v>24721</v>
      </c>
      <c r="C394">
        <f>_xlfn.XLOOKUP(Table1[[#This Row],[FSA]],$T$2:$T$889,$W$2:$W$889)</f>
        <v>21268</v>
      </c>
      <c r="D394" s="4">
        <f>Table1[[#This Row],[New Dose 1]]/Table1[[#This Row],[Population]]</f>
        <v>0.86032118441810601</v>
      </c>
      <c r="E394" s="3">
        <v>0.85787199999999997</v>
      </c>
      <c r="F394" s="5">
        <f>Table1[[#This Row],[%]]-Table1[[#This Row],[Old Dose 1]]</f>
        <v>2.4491844181060429E-3</v>
      </c>
      <c r="M394">
        <f>_xlfn.XLOOKUP(Table1[[#This Row],[FSA]],$T$2:$T$889,$Z$2:$Z$889)</f>
        <v>3066</v>
      </c>
      <c r="N394" s="4">
        <f>Table1[[#This Row],[Dose4]]/Table1[[#This Row],[Population]]</f>
        <v>0.12402410905707698</v>
      </c>
      <c r="O394" s="4">
        <v>0.1196131</v>
      </c>
      <c r="P394" s="5">
        <f>Table1[[#This Row],[4%]]-Table1[[#This Row],[Old Dose 4]]</f>
        <v>4.4110090570769755E-3</v>
      </c>
      <c r="T394" t="s">
        <v>307</v>
      </c>
      <c r="W394">
        <v>20</v>
      </c>
      <c r="X394">
        <v>19</v>
      </c>
      <c r="Y394">
        <v>10</v>
      </c>
      <c r="Z394">
        <v>7</v>
      </c>
    </row>
    <row r="395" spans="1:26" x14ac:dyDescent="0.25">
      <c r="A395" t="s">
        <v>394</v>
      </c>
      <c r="B395">
        <v>19339</v>
      </c>
      <c r="C395">
        <f>_xlfn.XLOOKUP(Table1[[#This Row],[FSA]],$T$2:$T$889,$W$2:$W$889)</f>
        <v>15249</v>
      </c>
      <c r="D395" s="4">
        <f>Table1[[#This Row],[New Dose 1]]/Table1[[#This Row],[Population]]</f>
        <v>0.78851026423289727</v>
      </c>
      <c r="E395" s="3">
        <v>0.78759029999999997</v>
      </c>
      <c r="F395" s="5">
        <f>Table1[[#This Row],[%]]-Table1[[#This Row],[Old Dose 1]]</f>
        <v>9.1996423289730789E-4</v>
      </c>
      <c r="M395">
        <f>_xlfn.XLOOKUP(Table1[[#This Row],[FSA]],$T$2:$T$889,$Z$2:$Z$889)</f>
        <v>2964</v>
      </c>
      <c r="N395" s="4">
        <f>Table1[[#This Row],[Dose4]]/Table1[[#This Row],[Population]]</f>
        <v>0.15326542220383679</v>
      </c>
      <c r="O395" s="4">
        <v>0.15177360000000001</v>
      </c>
      <c r="P395" s="5">
        <f>Table1[[#This Row],[4%]]-Table1[[#This Row],[Old Dose 4]]</f>
        <v>1.4918222038367845E-3</v>
      </c>
      <c r="T395" t="s">
        <v>308</v>
      </c>
      <c r="W395">
        <v>23887</v>
      </c>
      <c r="X395">
        <v>23194</v>
      </c>
      <c r="Y395">
        <v>17380</v>
      </c>
      <c r="Z395">
        <v>6030</v>
      </c>
    </row>
    <row r="396" spans="1:26" x14ac:dyDescent="0.25">
      <c r="A396" s="2" t="s">
        <v>395</v>
      </c>
      <c r="B396">
        <v>8948</v>
      </c>
      <c r="C396">
        <f>_xlfn.XLOOKUP(Table1[[#This Row],[FSA]],$T$2:$T$889,$W$2:$W$889)</f>
        <v>6924</v>
      </c>
      <c r="D396" s="4">
        <f>Table1[[#This Row],[New Dose 1]]/Table1[[#This Row],[Population]]</f>
        <v>0.77380420205632539</v>
      </c>
      <c r="E396" s="3">
        <v>0.76846239999999999</v>
      </c>
      <c r="F396" s="5">
        <f>Table1[[#This Row],[%]]-Table1[[#This Row],[Old Dose 1]]</f>
        <v>5.3418020563253954E-3</v>
      </c>
      <c r="M396">
        <f>_xlfn.XLOOKUP(Table1[[#This Row],[FSA]],$T$2:$T$889,$Z$2:$Z$889)</f>
        <v>1164</v>
      </c>
      <c r="N396" s="4">
        <f>Table1[[#This Row],[Dose4]]/Table1[[#This Row],[Population]]</f>
        <v>0.13008493518104605</v>
      </c>
      <c r="O396" s="4">
        <v>0.12805839999999999</v>
      </c>
      <c r="P396" s="5">
        <f>Table1[[#This Row],[4%]]-Table1[[#This Row],[Old Dose 4]]</f>
        <v>2.026535181046063E-3</v>
      </c>
      <c r="T396" t="s">
        <v>309</v>
      </c>
      <c r="W396">
        <v>14901</v>
      </c>
      <c r="X396">
        <v>14398</v>
      </c>
      <c r="Y396">
        <v>10360</v>
      </c>
      <c r="Z396">
        <v>3487</v>
      </c>
    </row>
    <row r="397" spans="1:26" x14ac:dyDescent="0.25">
      <c r="A397" t="s">
        <v>396</v>
      </c>
      <c r="B397">
        <v>36992</v>
      </c>
      <c r="C397">
        <f>_xlfn.XLOOKUP(Table1[[#This Row],[FSA]],$T$2:$T$889,$W$2:$W$889)</f>
        <v>29881</v>
      </c>
      <c r="D397" s="4">
        <f>Table1[[#This Row],[New Dose 1]]/Table1[[#This Row],[Population]]</f>
        <v>0.80776924740484424</v>
      </c>
      <c r="E397" s="3">
        <v>0.8110695</v>
      </c>
      <c r="F397" s="5">
        <f>Table1[[#This Row],[%]]-Table1[[#This Row],[Old Dose 1]]</f>
        <v>-3.3002525951557615E-3</v>
      </c>
      <c r="M397">
        <f>_xlfn.XLOOKUP(Table1[[#This Row],[FSA]],$T$2:$T$889,$Z$2:$Z$889)</f>
        <v>6526</v>
      </c>
      <c r="N397" s="4">
        <f>Table1[[#This Row],[Dose4]]/Table1[[#This Row],[Population]]</f>
        <v>0.17641652249134948</v>
      </c>
      <c r="O397" s="4">
        <v>0.1762764</v>
      </c>
      <c r="P397" s="5">
        <f>Table1[[#This Row],[4%]]-Table1[[#This Row],[Old Dose 4]]</f>
        <v>1.401224913494814E-4</v>
      </c>
      <c r="T397" t="s">
        <v>310</v>
      </c>
      <c r="W397">
        <v>17507</v>
      </c>
      <c r="X397">
        <v>16983</v>
      </c>
      <c r="Y397">
        <v>13084</v>
      </c>
      <c r="Z397">
        <v>5246</v>
      </c>
    </row>
    <row r="398" spans="1:26" x14ac:dyDescent="0.25">
      <c r="A398" s="2" t="s">
        <v>397</v>
      </c>
      <c r="B398">
        <v>28624</v>
      </c>
      <c r="C398">
        <f>_xlfn.XLOOKUP(Table1[[#This Row],[FSA]],$T$2:$T$889,$W$2:$W$889)</f>
        <v>20892</v>
      </c>
      <c r="D398" s="4">
        <f>Table1[[#This Row],[New Dose 1]]/Table1[[#This Row],[Population]]</f>
        <v>0.72987702627166018</v>
      </c>
      <c r="E398" s="3">
        <v>0.72491740000000005</v>
      </c>
      <c r="F398" s="5">
        <f>Table1[[#This Row],[%]]-Table1[[#This Row],[Old Dose 1]]</f>
        <v>4.9596262716601336E-3</v>
      </c>
      <c r="M398">
        <f>_xlfn.XLOOKUP(Table1[[#This Row],[FSA]],$T$2:$T$889,$Z$2:$Z$889)</f>
        <v>2859</v>
      </c>
      <c r="N398" s="4">
        <f>Table1[[#This Row],[Dose4]]/Table1[[#This Row],[Population]]</f>
        <v>9.9881218557853549E-2</v>
      </c>
      <c r="O398" s="4">
        <v>9.8080600000000004E-2</v>
      </c>
      <c r="P398" s="5">
        <f>Table1[[#This Row],[4%]]-Table1[[#This Row],[Old Dose 4]]</f>
        <v>1.800618557853545E-3</v>
      </c>
      <c r="T398" t="s">
        <v>311</v>
      </c>
      <c r="W398">
        <v>22343</v>
      </c>
      <c r="X398">
        <v>21558</v>
      </c>
      <c r="Y398">
        <v>16336</v>
      </c>
      <c r="Z398">
        <v>6477</v>
      </c>
    </row>
    <row r="399" spans="1:26" x14ac:dyDescent="0.25">
      <c r="A399" t="s">
        <v>398</v>
      </c>
      <c r="B399">
        <v>40238</v>
      </c>
      <c r="C399">
        <f>_xlfn.XLOOKUP(Table1[[#This Row],[FSA]],$T$2:$T$889,$W$2:$W$889)</f>
        <v>32427</v>
      </c>
      <c r="D399" s="4">
        <f>Table1[[#This Row],[New Dose 1]]/Table1[[#This Row],[Population]]</f>
        <v>0.80588001391719266</v>
      </c>
      <c r="E399" s="3">
        <v>0.80260869999999995</v>
      </c>
      <c r="F399" s="5">
        <f>Table1[[#This Row],[%]]-Table1[[#This Row],[Old Dose 1]]</f>
        <v>3.2713139171927086E-3</v>
      </c>
      <c r="M399">
        <f>_xlfn.XLOOKUP(Table1[[#This Row],[FSA]],$T$2:$T$889,$Z$2:$Z$889)</f>
        <v>4895</v>
      </c>
      <c r="N399" s="4">
        <f>Table1[[#This Row],[Dose4]]/Table1[[#This Row],[Population]]</f>
        <v>0.12165117550574084</v>
      </c>
      <c r="O399" s="4">
        <v>0.1206406</v>
      </c>
      <c r="P399" s="5">
        <f>Table1[[#This Row],[4%]]-Table1[[#This Row],[Old Dose 4]]</f>
        <v>1.0105755057408378E-3</v>
      </c>
      <c r="T399" t="s">
        <v>312</v>
      </c>
      <c r="W399">
        <v>17332</v>
      </c>
      <c r="X399">
        <v>16106</v>
      </c>
      <c r="Y399">
        <v>11600</v>
      </c>
      <c r="Z399">
        <v>3353</v>
      </c>
    </row>
    <row r="400" spans="1:26" x14ac:dyDescent="0.25">
      <c r="A400" s="2" t="s">
        <v>399</v>
      </c>
      <c r="B400">
        <v>1714</v>
      </c>
      <c r="C400">
        <f>_xlfn.XLOOKUP(Table1[[#This Row],[FSA]],$T$2:$T$889,$W$2:$W$889)</f>
        <v>1355</v>
      </c>
      <c r="D400" s="4">
        <f>Table1[[#This Row],[New Dose 1]]/Table1[[#This Row],[Population]]</f>
        <v>0.79054842473745623</v>
      </c>
      <c r="E400" s="3">
        <v>0.78324539999999998</v>
      </c>
      <c r="F400" s="5">
        <f>Table1[[#This Row],[%]]-Table1[[#This Row],[Old Dose 1]]</f>
        <v>7.303024737456254E-3</v>
      </c>
      <c r="M400">
        <f>_xlfn.XLOOKUP(Table1[[#This Row],[FSA]],$T$2:$T$889,$Z$2:$Z$889)</f>
        <v>252</v>
      </c>
      <c r="N400" s="4">
        <f>Table1[[#This Row],[Dose4]]/Table1[[#This Row],[Population]]</f>
        <v>0.14702450408401399</v>
      </c>
      <c r="O400" s="4">
        <v>0.14352670000000001</v>
      </c>
      <c r="P400" s="5">
        <f>Table1[[#This Row],[4%]]-Table1[[#This Row],[Old Dose 4]]</f>
        <v>3.4978040840139835E-3</v>
      </c>
      <c r="T400" t="s">
        <v>313</v>
      </c>
      <c r="W400">
        <v>17878</v>
      </c>
      <c r="X400">
        <v>16878</v>
      </c>
      <c r="Y400">
        <v>11481</v>
      </c>
      <c r="Z400">
        <v>3005</v>
      </c>
    </row>
    <row r="401" spans="1:26" x14ac:dyDescent="0.25">
      <c r="A401" t="s">
        <v>400</v>
      </c>
      <c r="B401">
        <v>16887</v>
      </c>
      <c r="C401">
        <f>_xlfn.XLOOKUP(Table1[[#This Row],[FSA]],$T$2:$T$889,$W$2:$W$889)</f>
        <v>13069</v>
      </c>
      <c r="D401" s="4">
        <f>Table1[[#This Row],[New Dose 1]]/Table1[[#This Row],[Population]]</f>
        <v>0.77390892402439748</v>
      </c>
      <c r="E401" s="3">
        <v>0.77171319999999999</v>
      </c>
      <c r="F401" s="5">
        <f>Table1[[#This Row],[%]]-Table1[[#This Row],[Old Dose 1]]</f>
        <v>2.195724024397494E-3</v>
      </c>
      <c r="M401">
        <f>_xlfn.XLOOKUP(Table1[[#This Row],[FSA]],$T$2:$T$889,$Z$2:$Z$889)</f>
        <v>2131</v>
      </c>
      <c r="N401" s="4">
        <f>Table1[[#This Row],[Dose4]]/Table1[[#This Row],[Population]]</f>
        <v>0.12619174512938947</v>
      </c>
      <c r="O401" s="4">
        <v>0.12520880000000001</v>
      </c>
      <c r="P401" s="5">
        <f>Table1[[#This Row],[4%]]-Table1[[#This Row],[Old Dose 4]]</f>
        <v>9.8294512938945644E-4</v>
      </c>
      <c r="T401" t="s">
        <v>314</v>
      </c>
      <c r="W401">
        <v>54748</v>
      </c>
      <c r="X401">
        <v>52406</v>
      </c>
      <c r="Y401">
        <v>35278</v>
      </c>
      <c r="Z401">
        <v>6797</v>
      </c>
    </row>
    <row r="402" spans="1:26" x14ac:dyDescent="0.25">
      <c r="A402" s="2" t="s">
        <v>401</v>
      </c>
      <c r="B402">
        <v>25271</v>
      </c>
      <c r="C402">
        <f>_xlfn.XLOOKUP(Table1[[#This Row],[FSA]],$T$2:$T$889,$W$2:$W$889)</f>
        <v>19530</v>
      </c>
      <c r="D402" s="4">
        <f>Table1[[#This Row],[New Dose 1]]/Table1[[#This Row],[Population]]</f>
        <v>0.77282260298365713</v>
      </c>
      <c r="E402" s="3">
        <v>0.77466040000000003</v>
      </c>
      <c r="F402" s="5">
        <f>Table1[[#This Row],[%]]-Table1[[#This Row],[Old Dose 1]]</f>
        <v>-1.8377970163429014E-3</v>
      </c>
      <c r="M402">
        <f>_xlfn.XLOOKUP(Table1[[#This Row],[FSA]],$T$2:$T$889,$Z$2:$Z$889)</f>
        <v>4499</v>
      </c>
      <c r="N402" s="4">
        <f>Table1[[#This Row],[Dose4]]/Table1[[#This Row],[Population]]</f>
        <v>0.17803015313996282</v>
      </c>
      <c r="O402" s="4">
        <v>0.17828269999999999</v>
      </c>
      <c r="P402" s="5">
        <f>Table1[[#This Row],[4%]]-Table1[[#This Row],[Old Dose 4]]</f>
        <v>-2.5254686003717275E-4</v>
      </c>
      <c r="T402" t="s">
        <v>315</v>
      </c>
      <c r="W402">
        <v>63</v>
      </c>
      <c r="X402">
        <v>61</v>
      </c>
      <c r="Y402">
        <v>40</v>
      </c>
      <c r="Z402">
        <v>20</v>
      </c>
    </row>
    <row r="403" spans="1:26" x14ac:dyDescent="0.25">
      <c r="A403" t="s">
        <v>402</v>
      </c>
      <c r="B403">
        <v>8833</v>
      </c>
      <c r="C403">
        <f>_xlfn.XLOOKUP(Table1[[#This Row],[FSA]],$T$2:$T$889,$W$2:$W$889)</f>
        <v>6524</v>
      </c>
      <c r="D403" s="4">
        <f>Table1[[#This Row],[New Dose 1]]/Table1[[#This Row],[Population]]</f>
        <v>0.73859390920412094</v>
      </c>
      <c r="E403" s="3">
        <v>0.73960130000000002</v>
      </c>
      <c r="F403" s="5">
        <f>Table1[[#This Row],[%]]-Table1[[#This Row],[Old Dose 1]]</f>
        <v>-1.0073907958790818E-3</v>
      </c>
      <c r="M403">
        <f>_xlfn.XLOOKUP(Table1[[#This Row],[FSA]],$T$2:$T$889,$Z$2:$Z$889)</f>
        <v>1243</v>
      </c>
      <c r="N403" s="4">
        <f>Table1[[#This Row],[Dose4]]/Table1[[#This Row],[Population]]</f>
        <v>0.14072229140722292</v>
      </c>
      <c r="O403" s="4">
        <v>0.14010829999999999</v>
      </c>
      <c r="P403" s="5">
        <f>Table1[[#This Row],[4%]]-Table1[[#This Row],[Old Dose 4]]</f>
        <v>6.1399140722293022E-4</v>
      </c>
      <c r="T403" t="s">
        <v>316</v>
      </c>
      <c r="W403">
        <v>52</v>
      </c>
      <c r="X403">
        <v>48</v>
      </c>
      <c r="Y403">
        <v>38</v>
      </c>
      <c r="Z403">
        <v>14</v>
      </c>
    </row>
    <row r="404" spans="1:26" x14ac:dyDescent="0.25">
      <c r="A404" s="2" t="s">
        <v>403</v>
      </c>
      <c r="B404">
        <v>23113</v>
      </c>
      <c r="C404">
        <f>_xlfn.XLOOKUP(Table1[[#This Row],[FSA]],$T$2:$T$889,$W$2:$W$889)</f>
        <v>16963</v>
      </c>
      <c r="D404" s="4">
        <f>Table1[[#This Row],[New Dose 1]]/Table1[[#This Row],[Population]]</f>
        <v>0.73391597802102715</v>
      </c>
      <c r="E404" s="3">
        <v>0.74209689999999995</v>
      </c>
      <c r="F404" s="5">
        <f>Table1[[#This Row],[%]]-Table1[[#This Row],[Old Dose 1]]</f>
        <v>-8.1809219789727994E-3</v>
      </c>
      <c r="M404">
        <f>_xlfn.XLOOKUP(Table1[[#This Row],[FSA]],$T$2:$T$889,$Z$2:$Z$889)</f>
        <v>4199</v>
      </c>
      <c r="N404" s="4">
        <f>Table1[[#This Row],[Dose4]]/Table1[[#This Row],[Population]]</f>
        <v>0.18167265175442393</v>
      </c>
      <c r="O404" s="4">
        <v>0.18374209999999999</v>
      </c>
      <c r="P404" s="5">
        <f>Table1[[#This Row],[4%]]-Table1[[#This Row],[Old Dose 4]]</f>
        <v>-2.069448245576061E-3</v>
      </c>
      <c r="T404" t="s">
        <v>706</v>
      </c>
      <c r="W404">
        <v>20</v>
      </c>
      <c r="X404">
        <v>19</v>
      </c>
      <c r="Y404">
        <v>9</v>
      </c>
      <c r="Z404">
        <v>0</v>
      </c>
    </row>
    <row r="405" spans="1:26" x14ac:dyDescent="0.25">
      <c r="A405" t="s">
        <v>404</v>
      </c>
      <c r="B405">
        <v>30171</v>
      </c>
      <c r="C405">
        <f>_xlfn.XLOOKUP(Table1[[#This Row],[FSA]],$T$2:$T$889,$W$2:$W$889)</f>
        <v>24490</v>
      </c>
      <c r="D405" s="4">
        <f>Table1[[#This Row],[New Dose 1]]/Table1[[#This Row],[Population]]</f>
        <v>0.81170660568095188</v>
      </c>
      <c r="E405" s="3">
        <v>0.81557489999999999</v>
      </c>
      <c r="F405" s="5">
        <f>Table1[[#This Row],[%]]-Table1[[#This Row],[Old Dose 1]]</f>
        <v>-3.8682943190481156E-3</v>
      </c>
      <c r="M405">
        <f>_xlfn.XLOOKUP(Table1[[#This Row],[FSA]],$T$2:$T$889,$Z$2:$Z$889)</f>
        <v>5689</v>
      </c>
      <c r="N405" s="4">
        <f>Table1[[#This Row],[Dose4]]/Table1[[#This Row],[Population]]</f>
        <v>0.18855854960060986</v>
      </c>
      <c r="O405" s="4">
        <v>0.18965750000000001</v>
      </c>
      <c r="P405" s="5">
        <f>Table1[[#This Row],[4%]]-Table1[[#This Row],[Old Dose 4]]</f>
        <v>-1.0989503993901473E-3</v>
      </c>
      <c r="T405" t="s">
        <v>707</v>
      </c>
      <c r="W405">
        <v>10</v>
      </c>
      <c r="X405">
        <v>8</v>
      </c>
      <c r="Y405">
        <v>5</v>
      </c>
      <c r="Z405">
        <v>2</v>
      </c>
    </row>
    <row r="406" spans="1:26" x14ac:dyDescent="0.25">
      <c r="A406" s="2" t="s">
        <v>405</v>
      </c>
      <c r="B406">
        <v>8734</v>
      </c>
      <c r="C406">
        <f>_xlfn.XLOOKUP(Table1[[#This Row],[FSA]],$T$2:$T$889,$W$2:$W$889)</f>
        <v>6943</v>
      </c>
      <c r="D406" s="4">
        <f>Table1[[#This Row],[New Dose 1]]/Table1[[#This Row],[Population]]</f>
        <v>0.79493931760934278</v>
      </c>
      <c r="E406" s="3">
        <v>0.79791469999999998</v>
      </c>
      <c r="F406" s="5">
        <f>Table1[[#This Row],[%]]-Table1[[#This Row],[Old Dose 1]]</f>
        <v>-2.9753823906571997E-3</v>
      </c>
      <c r="M406">
        <f>_xlfn.XLOOKUP(Table1[[#This Row],[FSA]],$T$2:$T$889,$Z$2:$Z$889)</f>
        <v>2037</v>
      </c>
      <c r="N406" s="4">
        <f>Table1[[#This Row],[Dose4]]/Table1[[#This Row],[Population]]</f>
        <v>0.23322647126173573</v>
      </c>
      <c r="O406" s="4">
        <v>0.2354733</v>
      </c>
      <c r="P406" s="5">
        <f>Table1[[#This Row],[4%]]-Table1[[#This Row],[Old Dose 4]]</f>
        <v>-2.2468287382642615E-3</v>
      </c>
      <c r="T406" t="s">
        <v>318</v>
      </c>
      <c r="W406">
        <v>24638</v>
      </c>
      <c r="X406">
        <v>23694</v>
      </c>
      <c r="Y406">
        <v>14507</v>
      </c>
      <c r="Z406">
        <v>3617</v>
      </c>
    </row>
    <row r="407" spans="1:26" x14ac:dyDescent="0.25">
      <c r="A407" t="s">
        <v>406</v>
      </c>
      <c r="B407">
        <v>10528</v>
      </c>
      <c r="C407">
        <f>_xlfn.XLOOKUP(Table1[[#This Row],[FSA]],$T$2:$T$889,$W$2:$W$889)</f>
        <v>8222</v>
      </c>
      <c r="D407" s="4">
        <f>Table1[[#This Row],[New Dose 1]]/Table1[[#This Row],[Population]]</f>
        <v>0.78096504559270519</v>
      </c>
      <c r="E407" s="3">
        <v>0.79344300000000001</v>
      </c>
      <c r="F407" s="5">
        <f>Table1[[#This Row],[%]]-Table1[[#This Row],[Old Dose 1]]</f>
        <v>-1.2477954407294822E-2</v>
      </c>
      <c r="M407">
        <f>_xlfn.XLOOKUP(Table1[[#This Row],[FSA]],$T$2:$T$889,$Z$2:$Z$889)</f>
        <v>1833</v>
      </c>
      <c r="N407" s="4">
        <f>Table1[[#This Row],[Dose4]]/Table1[[#This Row],[Population]]</f>
        <v>0.17410714285714285</v>
      </c>
      <c r="O407" s="4">
        <v>0.17593780000000001</v>
      </c>
      <c r="P407" s="5">
        <f>Table1[[#This Row],[4%]]-Table1[[#This Row],[Old Dose 4]]</f>
        <v>-1.8306571428571561E-3</v>
      </c>
      <c r="T407" t="s">
        <v>319</v>
      </c>
      <c r="W407">
        <v>21421</v>
      </c>
      <c r="X407">
        <v>20690</v>
      </c>
      <c r="Y407">
        <v>14604</v>
      </c>
      <c r="Z407">
        <v>4405</v>
      </c>
    </row>
    <row r="408" spans="1:26" x14ac:dyDescent="0.25">
      <c r="A408" s="2" t="s">
        <v>407</v>
      </c>
      <c r="B408">
        <v>34974</v>
      </c>
      <c r="C408">
        <f>_xlfn.XLOOKUP(Table1[[#This Row],[FSA]],$T$2:$T$889,$W$2:$W$889)</f>
        <v>28118</v>
      </c>
      <c r="D408" s="4">
        <f>Table1[[#This Row],[New Dose 1]]/Table1[[#This Row],[Population]]</f>
        <v>0.80396866243495169</v>
      </c>
      <c r="E408" s="3">
        <v>0.81148310000000001</v>
      </c>
      <c r="F408" s="5">
        <f>Table1[[#This Row],[%]]-Table1[[#This Row],[Old Dose 1]]</f>
        <v>-7.5144375650483264E-3</v>
      </c>
      <c r="M408">
        <f>_xlfn.XLOOKUP(Table1[[#This Row],[FSA]],$T$2:$T$889,$Z$2:$Z$889)</f>
        <v>5221</v>
      </c>
      <c r="N408" s="4">
        <f>Table1[[#This Row],[Dose4]]/Table1[[#This Row],[Population]]</f>
        <v>0.1492823240121233</v>
      </c>
      <c r="O408" s="4">
        <v>0.15055109999999999</v>
      </c>
      <c r="P408" s="5">
        <f>Table1[[#This Row],[4%]]-Table1[[#This Row],[Old Dose 4]]</f>
        <v>-1.2687759878766969E-3</v>
      </c>
      <c r="T408" t="s">
        <v>320</v>
      </c>
      <c r="W408">
        <v>34134</v>
      </c>
      <c r="X408">
        <v>32675</v>
      </c>
      <c r="Y408">
        <v>19213</v>
      </c>
      <c r="Z408">
        <v>3881</v>
      </c>
    </row>
    <row r="409" spans="1:26" x14ac:dyDescent="0.25">
      <c r="A409" t="s">
        <v>408</v>
      </c>
      <c r="B409">
        <v>16493</v>
      </c>
      <c r="C409">
        <f>_xlfn.XLOOKUP(Table1[[#This Row],[FSA]],$T$2:$T$889,$W$2:$W$889)</f>
        <v>12666</v>
      </c>
      <c r="D409" s="4">
        <f>Table1[[#This Row],[New Dose 1]]/Table1[[#This Row],[Population]]</f>
        <v>0.76796216576729526</v>
      </c>
      <c r="E409" s="3">
        <v>0.76496770000000003</v>
      </c>
      <c r="F409" s="5">
        <f>Table1[[#This Row],[%]]-Table1[[#This Row],[Old Dose 1]]</f>
        <v>2.9944657672952291E-3</v>
      </c>
      <c r="M409">
        <f>_xlfn.XLOOKUP(Table1[[#This Row],[FSA]],$T$2:$T$889,$Z$2:$Z$889)</f>
        <v>2281</v>
      </c>
      <c r="N409" s="4">
        <f>Table1[[#This Row],[Dose4]]/Table1[[#This Row],[Population]]</f>
        <v>0.13830109743527558</v>
      </c>
      <c r="O409" s="4">
        <v>0.1371174</v>
      </c>
      <c r="P409" s="5">
        <f>Table1[[#This Row],[4%]]-Table1[[#This Row],[Old Dose 4]]</f>
        <v>1.1836974352755769E-3</v>
      </c>
      <c r="T409" t="s">
        <v>321</v>
      </c>
      <c r="W409">
        <v>27465</v>
      </c>
      <c r="X409">
        <v>26473</v>
      </c>
      <c r="Y409">
        <v>19337</v>
      </c>
      <c r="Z409">
        <v>6106</v>
      </c>
    </row>
    <row r="410" spans="1:26" x14ac:dyDescent="0.25">
      <c r="A410" s="2" t="s">
        <v>409</v>
      </c>
      <c r="B410">
        <v>3761</v>
      </c>
      <c r="C410">
        <f>_xlfn.XLOOKUP(Table1[[#This Row],[FSA]],$T$2:$T$889,$W$2:$W$889)</f>
        <v>2908</v>
      </c>
      <c r="D410" s="4">
        <f>Table1[[#This Row],[New Dose 1]]/Table1[[#This Row],[Population]]</f>
        <v>0.77319861738899232</v>
      </c>
      <c r="E410" s="3">
        <v>0.79000820000000005</v>
      </c>
      <c r="F410" s="5">
        <f>Table1[[#This Row],[%]]-Table1[[#This Row],[Old Dose 1]]</f>
        <v>-1.6809582611007734E-2</v>
      </c>
      <c r="M410">
        <f>_xlfn.XLOOKUP(Table1[[#This Row],[FSA]],$T$2:$T$889,$Z$2:$Z$889)</f>
        <v>612</v>
      </c>
      <c r="N410" s="4">
        <f>Table1[[#This Row],[Dose4]]/Table1[[#This Row],[Population]]</f>
        <v>0.16272268013826111</v>
      </c>
      <c r="O410" s="4">
        <v>0.16634640000000001</v>
      </c>
      <c r="P410" s="5">
        <f>Table1[[#This Row],[4%]]-Table1[[#This Row],[Old Dose 4]]</f>
        <v>-3.6237198617388999E-3</v>
      </c>
      <c r="T410" t="s">
        <v>322</v>
      </c>
      <c r="W410">
        <v>41234</v>
      </c>
      <c r="X410">
        <v>39667</v>
      </c>
      <c r="Y410">
        <v>26623</v>
      </c>
      <c r="Z410">
        <v>6273</v>
      </c>
    </row>
    <row r="411" spans="1:26" x14ac:dyDescent="0.25">
      <c r="A411" t="s">
        <v>410</v>
      </c>
      <c r="B411">
        <v>13334</v>
      </c>
      <c r="C411">
        <f>_xlfn.XLOOKUP(Table1[[#This Row],[FSA]],$T$2:$T$889,$W$2:$W$889)</f>
        <v>9734</v>
      </c>
      <c r="D411" s="4">
        <f>Table1[[#This Row],[New Dose 1]]/Table1[[#This Row],[Population]]</f>
        <v>0.73001349932503379</v>
      </c>
      <c r="E411" s="3">
        <v>0.73175749999999995</v>
      </c>
      <c r="F411" s="5">
        <f>Table1[[#This Row],[%]]-Table1[[#This Row],[Old Dose 1]]</f>
        <v>-1.7440006749661618E-3</v>
      </c>
      <c r="M411">
        <f>_xlfn.XLOOKUP(Table1[[#This Row],[FSA]],$T$2:$T$889,$Z$2:$Z$889)</f>
        <v>1874</v>
      </c>
      <c r="N411" s="4">
        <f>Table1[[#This Row],[Dose4]]/Table1[[#This Row],[Population]]</f>
        <v>0.14054297285135744</v>
      </c>
      <c r="O411" s="4">
        <v>0.14067859999999999</v>
      </c>
      <c r="P411" s="5">
        <f>Table1[[#This Row],[4%]]-Table1[[#This Row],[Old Dose 4]]</f>
        <v>-1.3562714864254199E-4</v>
      </c>
      <c r="T411" t="s">
        <v>323</v>
      </c>
      <c r="W411">
        <v>28671</v>
      </c>
      <c r="X411">
        <v>27441</v>
      </c>
      <c r="Y411">
        <v>19072</v>
      </c>
      <c r="Z411">
        <v>4439</v>
      </c>
    </row>
    <row r="412" spans="1:26" x14ac:dyDescent="0.25">
      <c r="A412" s="2" t="s">
        <v>411</v>
      </c>
      <c r="B412">
        <v>10464</v>
      </c>
      <c r="C412">
        <f>_xlfn.XLOOKUP(Table1[[#This Row],[FSA]],$T$2:$T$889,$W$2:$W$889)</f>
        <v>8954</v>
      </c>
      <c r="D412" s="4">
        <f>Table1[[#This Row],[New Dose 1]]/Table1[[#This Row],[Population]]</f>
        <v>0.85569571865443428</v>
      </c>
      <c r="E412" s="3">
        <v>0.86100759999999998</v>
      </c>
      <c r="F412" s="5">
        <f>Table1[[#This Row],[%]]-Table1[[#This Row],[Old Dose 1]]</f>
        <v>-5.3118813455657055E-3</v>
      </c>
      <c r="M412">
        <f>_xlfn.XLOOKUP(Table1[[#This Row],[FSA]],$T$2:$T$889,$Z$2:$Z$889)</f>
        <v>2192</v>
      </c>
      <c r="N412" s="4">
        <f>Table1[[#This Row],[Dose4]]/Table1[[#This Row],[Population]]</f>
        <v>0.20948012232415902</v>
      </c>
      <c r="O412" s="4">
        <v>0.2099588</v>
      </c>
      <c r="P412" s="5">
        <f>Table1[[#This Row],[4%]]-Table1[[#This Row],[Old Dose 4]]</f>
        <v>-4.786776758409772E-4</v>
      </c>
      <c r="T412" t="s">
        <v>324</v>
      </c>
      <c r="W412">
        <v>36336</v>
      </c>
      <c r="X412">
        <v>34962</v>
      </c>
      <c r="Y412">
        <v>23300</v>
      </c>
      <c r="Z412">
        <v>4750</v>
      </c>
    </row>
    <row r="413" spans="1:26" x14ac:dyDescent="0.25">
      <c r="A413" t="s">
        <v>412</v>
      </c>
      <c r="B413">
        <v>2422</v>
      </c>
      <c r="C413">
        <f>_xlfn.XLOOKUP(Table1[[#This Row],[FSA]],$T$2:$T$889,$W$2:$W$889)</f>
        <v>2068</v>
      </c>
      <c r="D413" s="4">
        <f>Table1[[#This Row],[New Dose 1]]/Table1[[#This Row],[Population]]</f>
        <v>0.8538398018166804</v>
      </c>
      <c r="E413" s="3">
        <v>0.84570469999999998</v>
      </c>
      <c r="F413" s="5">
        <f>Table1[[#This Row],[%]]-Table1[[#This Row],[Old Dose 1]]</f>
        <v>8.1351018166804234E-3</v>
      </c>
      <c r="M413">
        <f>_xlfn.XLOOKUP(Table1[[#This Row],[FSA]],$T$2:$T$889,$Z$2:$Z$889)</f>
        <v>414</v>
      </c>
      <c r="N413" s="4">
        <f>Table1[[#This Row],[Dose4]]/Table1[[#This Row],[Population]]</f>
        <v>0.17093311312964493</v>
      </c>
      <c r="O413" s="4">
        <v>0.1668057</v>
      </c>
      <c r="P413" s="5">
        <f>Table1[[#This Row],[4%]]-Table1[[#This Row],[Old Dose 4]]</f>
        <v>4.1274131296449301E-3</v>
      </c>
      <c r="T413" t="s">
        <v>328</v>
      </c>
      <c r="W413">
        <v>34589</v>
      </c>
      <c r="X413">
        <v>33293</v>
      </c>
      <c r="Y413">
        <v>23471</v>
      </c>
      <c r="Z413">
        <v>6918</v>
      </c>
    </row>
    <row r="414" spans="1:26" x14ac:dyDescent="0.25">
      <c r="A414" s="2" t="s">
        <v>413</v>
      </c>
      <c r="B414">
        <v>34587</v>
      </c>
      <c r="C414">
        <f>_xlfn.XLOOKUP(Table1[[#This Row],[FSA]],$T$2:$T$889,$W$2:$W$889)</f>
        <v>29409</v>
      </c>
      <c r="D414" s="4">
        <f>Table1[[#This Row],[New Dose 1]]/Table1[[#This Row],[Population]]</f>
        <v>0.85029057160204702</v>
      </c>
      <c r="E414" s="3">
        <v>0.85897670000000004</v>
      </c>
      <c r="F414" s="5">
        <f>Table1[[#This Row],[%]]-Table1[[#This Row],[Old Dose 1]]</f>
        <v>-8.6861283979530191E-3</v>
      </c>
      <c r="M414">
        <f>_xlfn.XLOOKUP(Table1[[#This Row],[FSA]],$T$2:$T$889,$Z$2:$Z$889)</f>
        <v>7512</v>
      </c>
      <c r="N414" s="4">
        <f>Table1[[#This Row],[Dose4]]/Table1[[#This Row],[Population]]</f>
        <v>0.2171914303061844</v>
      </c>
      <c r="O414" s="4">
        <v>0.21919839999999999</v>
      </c>
      <c r="P414" s="5">
        <f>Table1[[#This Row],[4%]]-Table1[[#This Row],[Old Dose 4]]</f>
        <v>-2.0069696938155857E-3</v>
      </c>
      <c r="T414" t="s">
        <v>329</v>
      </c>
      <c r="W414">
        <v>17804</v>
      </c>
      <c r="X414">
        <v>17139</v>
      </c>
      <c r="Y414">
        <v>12737</v>
      </c>
      <c r="Z414">
        <v>3832</v>
      </c>
    </row>
    <row r="415" spans="1:26" x14ac:dyDescent="0.25">
      <c r="A415" t="s">
        <v>414</v>
      </c>
      <c r="B415">
        <v>16623</v>
      </c>
      <c r="C415">
        <f>_xlfn.XLOOKUP(Table1[[#This Row],[FSA]],$T$2:$T$889,$W$2:$W$889)</f>
        <v>13199</v>
      </c>
      <c r="D415" s="4">
        <f>Table1[[#This Row],[New Dose 1]]/Table1[[#This Row],[Population]]</f>
        <v>0.79402033327317567</v>
      </c>
      <c r="E415" s="3">
        <v>0.79865439999999999</v>
      </c>
      <c r="F415" s="5">
        <f>Table1[[#This Row],[%]]-Table1[[#This Row],[Old Dose 1]]</f>
        <v>-4.6340667268243152E-3</v>
      </c>
      <c r="M415">
        <f>_xlfn.XLOOKUP(Table1[[#This Row],[FSA]],$T$2:$T$889,$Z$2:$Z$889)</f>
        <v>2229</v>
      </c>
      <c r="N415" s="4">
        <f>Table1[[#This Row],[Dose4]]/Table1[[#This Row],[Population]]</f>
        <v>0.1340913192564519</v>
      </c>
      <c r="O415" s="4">
        <v>0.13486239999999999</v>
      </c>
      <c r="P415" s="5">
        <f>Table1[[#This Row],[4%]]-Table1[[#This Row],[Old Dose 4]]</f>
        <v>-7.7108074354809153E-4</v>
      </c>
      <c r="T415" t="s">
        <v>330</v>
      </c>
      <c r="W415">
        <v>30215</v>
      </c>
      <c r="X415">
        <v>29158</v>
      </c>
      <c r="Y415">
        <v>20928</v>
      </c>
      <c r="Z415">
        <v>7032</v>
      </c>
    </row>
    <row r="416" spans="1:26" x14ac:dyDescent="0.25">
      <c r="A416" s="2" t="s">
        <v>415</v>
      </c>
      <c r="B416">
        <v>16680</v>
      </c>
      <c r="C416">
        <f>_xlfn.XLOOKUP(Table1[[#This Row],[FSA]],$T$2:$T$889,$W$2:$W$889)</f>
        <v>9792</v>
      </c>
      <c r="D416" s="4">
        <f>Table1[[#This Row],[New Dose 1]]/Table1[[#This Row],[Population]]</f>
        <v>0.58705035971223019</v>
      </c>
      <c r="E416" s="3">
        <v>0.58893569999999995</v>
      </c>
      <c r="F416" s="5">
        <f>Table1[[#This Row],[%]]-Table1[[#This Row],[Old Dose 1]]</f>
        <v>-1.8853402877697656E-3</v>
      </c>
      <c r="M416">
        <f>_xlfn.XLOOKUP(Table1[[#This Row],[FSA]],$T$2:$T$889,$Z$2:$Z$889)</f>
        <v>1766</v>
      </c>
      <c r="N416" s="4">
        <f>Table1[[#This Row],[Dose4]]/Table1[[#This Row],[Population]]</f>
        <v>0.10587529976019185</v>
      </c>
      <c r="O416" s="4">
        <v>0.1060634</v>
      </c>
      <c r="P416" s="5">
        <f>Table1[[#This Row],[4%]]-Table1[[#This Row],[Old Dose 4]]</f>
        <v>-1.8810023980815604E-4</v>
      </c>
      <c r="T416" t="s">
        <v>708</v>
      </c>
      <c r="W416">
        <v>13</v>
      </c>
      <c r="X416">
        <v>13</v>
      </c>
      <c r="Y416">
        <v>10</v>
      </c>
      <c r="Z416">
        <v>4</v>
      </c>
    </row>
    <row r="417" spans="1:26" x14ac:dyDescent="0.25">
      <c r="A417" t="s">
        <v>416</v>
      </c>
      <c r="B417">
        <v>3770</v>
      </c>
      <c r="C417">
        <f>_xlfn.XLOOKUP(Table1[[#This Row],[FSA]],$T$2:$T$889,$W$2:$W$889)</f>
        <v>3215</v>
      </c>
      <c r="D417" s="4">
        <f>Table1[[#This Row],[New Dose 1]]/Table1[[#This Row],[Population]]</f>
        <v>0.85278514588859411</v>
      </c>
      <c r="E417" s="3">
        <v>0.86061759999999998</v>
      </c>
      <c r="F417" s="5">
        <f>Table1[[#This Row],[%]]-Table1[[#This Row],[Old Dose 1]]</f>
        <v>-7.8324541114058732E-3</v>
      </c>
      <c r="M417">
        <f>_xlfn.XLOOKUP(Table1[[#This Row],[FSA]],$T$2:$T$889,$Z$2:$Z$889)</f>
        <v>998</v>
      </c>
      <c r="N417" s="4">
        <f>Table1[[#This Row],[Dose4]]/Table1[[#This Row],[Population]]</f>
        <v>0.2647214854111406</v>
      </c>
      <c r="O417" s="4">
        <v>0.26673950000000002</v>
      </c>
      <c r="P417" s="5">
        <f>Table1[[#This Row],[4%]]-Table1[[#This Row],[Old Dose 4]]</f>
        <v>-2.0180145888594181E-3</v>
      </c>
      <c r="T417" t="s">
        <v>709</v>
      </c>
      <c r="W417">
        <v>30</v>
      </c>
      <c r="X417">
        <v>28</v>
      </c>
      <c r="Y417">
        <v>14</v>
      </c>
      <c r="Z417">
        <v>2</v>
      </c>
    </row>
    <row r="418" spans="1:26" x14ac:dyDescent="0.25">
      <c r="A418" s="2" t="s">
        <v>417</v>
      </c>
      <c r="B418">
        <v>22116</v>
      </c>
      <c r="C418">
        <f>_xlfn.XLOOKUP(Table1[[#This Row],[FSA]],$T$2:$T$889,$W$2:$W$889)</f>
        <v>17611</v>
      </c>
      <c r="D418" s="4">
        <f>Table1[[#This Row],[New Dose 1]]/Table1[[#This Row],[Population]]</f>
        <v>0.79630132031108702</v>
      </c>
      <c r="E418" s="3">
        <v>0.79685989999999995</v>
      </c>
      <c r="F418" s="5">
        <f>Table1[[#This Row],[%]]-Table1[[#This Row],[Old Dose 1]]</f>
        <v>-5.5857968891293019E-4</v>
      </c>
      <c r="M418">
        <f>_xlfn.XLOOKUP(Table1[[#This Row],[FSA]],$T$2:$T$889,$Z$2:$Z$889)</f>
        <v>3026</v>
      </c>
      <c r="N418" s="4">
        <f>Table1[[#This Row],[Dose4]]/Table1[[#This Row],[Population]]</f>
        <v>0.13682401880991138</v>
      </c>
      <c r="O418" s="4">
        <v>0.13591790000000001</v>
      </c>
      <c r="P418" s="5">
        <f>Table1[[#This Row],[4%]]-Table1[[#This Row],[Old Dose 4]]</f>
        <v>9.061188099113715E-4</v>
      </c>
      <c r="T418" t="s">
        <v>710</v>
      </c>
      <c r="W418">
        <v>14</v>
      </c>
      <c r="X418">
        <v>13</v>
      </c>
      <c r="Y418">
        <v>5</v>
      </c>
      <c r="Z418">
        <v>2</v>
      </c>
    </row>
    <row r="419" spans="1:26" x14ac:dyDescent="0.25">
      <c r="A419" t="s">
        <v>418</v>
      </c>
      <c r="B419">
        <v>32300</v>
      </c>
      <c r="C419">
        <f>_xlfn.XLOOKUP(Table1[[#This Row],[FSA]],$T$2:$T$889,$W$2:$W$889)</f>
        <v>26553</v>
      </c>
      <c r="D419" s="4">
        <f>Table1[[#This Row],[New Dose 1]]/Table1[[#This Row],[Population]]</f>
        <v>0.82207430340557275</v>
      </c>
      <c r="E419" s="3">
        <v>0.82864119999999997</v>
      </c>
      <c r="F419" s="5">
        <f>Table1[[#This Row],[%]]-Table1[[#This Row],[Old Dose 1]]</f>
        <v>-6.5668965944272184E-3</v>
      </c>
      <c r="M419">
        <f>_xlfn.XLOOKUP(Table1[[#This Row],[FSA]],$T$2:$T$889,$Z$2:$Z$889)</f>
        <v>5735</v>
      </c>
      <c r="N419" s="4">
        <f>Table1[[#This Row],[Dose4]]/Table1[[#This Row],[Population]]</f>
        <v>0.17755417956656347</v>
      </c>
      <c r="O419" s="4">
        <v>0.1784683</v>
      </c>
      <c r="P419" s="5">
        <f>Table1[[#This Row],[4%]]-Table1[[#This Row],[Old Dose 4]]</f>
        <v>-9.1412043343652716E-4</v>
      </c>
      <c r="T419" t="s">
        <v>711</v>
      </c>
      <c r="W419">
        <v>10</v>
      </c>
      <c r="X419">
        <v>10</v>
      </c>
      <c r="Y419">
        <v>6</v>
      </c>
      <c r="Z419">
        <v>2</v>
      </c>
    </row>
    <row r="420" spans="1:26" x14ac:dyDescent="0.25">
      <c r="A420" s="2" t="s">
        <v>419</v>
      </c>
      <c r="B420">
        <v>32985</v>
      </c>
      <c r="C420">
        <f>_xlfn.XLOOKUP(Table1[[#This Row],[FSA]],$T$2:$T$889,$W$2:$W$889)</f>
        <v>31938</v>
      </c>
      <c r="D420" s="4">
        <f>Table1[[#This Row],[New Dose 1]]/Table1[[#This Row],[Population]]</f>
        <v>0.9682582992269213</v>
      </c>
      <c r="E420" s="3">
        <v>0.96741940000000004</v>
      </c>
      <c r="F420" s="5">
        <f>Table1[[#This Row],[%]]-Table1[[#This Row],[Old Dose 1]]</f>
        <v>8.3889922692126362E-4</v>
      </c>
      <c r="M420">
        <f>_xlfn.XLOOKUP(Table1[[#This Row],[FSA]],$T$2:$T$889,$Z$2:$Z$889)</f>
        <v>3780</v>
      </c>
      <c r="N420" s="4">
        <f>Table1[[#This Row],[Dose4]]/Table1[[#This Row],[Population]]</f>
        <v>0.11459754433833561</v>
      </c>
      <c r="O420" s="4">
        <v>0.1147551</v>
      </c>
      <c r="P420" s="5">
        <f>Table1[[#This Row],[4%]]-Table1[[#This Row],[Old Dose 4]]</f>
        <v>-1.5755566166439361E-4</v>
      </c>
      <c r="T420" t="s">
        <v>712</v>
      </c>
      <c r="W420">
        <v>9</v>
      </c>
      <c r="X420">
        <v>9</v>
      </c>
      <c r="Y420">
        <v>4</v>
      </c>
      <c r="Z420">
        <v>1</v>
      </c>
    </row>
    <row r="421" spans="1:26" x14ac:dyDescent="0.25">
      <c r="A421" t="s">
        <v>420</v>
      </c>
      <c r="B421">
        <v>25740</v>
      </c>
      <c r="C421">
        <f>_xlfn.XLOOKUP(Table1[[#This Row],[FSA]],$T$2:$T$889,$W$2:$W$889)</f>
        <v>21749</v>
      </c>
      <c r="D421" s="4">
        <f>Table1[[#This Row],[New Dose 1]]/Table1[[#This Row],[Population]]</f>
        <v>0.84494949494949489</v>
      </c>
      <c r="E421" s="3">
        <v>0.8493986</v>
      </c>
      <c r="F421" s="5">
        <f>Table1[[#This Row],[%]]-Table1[[#This Row],[Old Dose 1]]</f>
        <v>-4.4491050505051088E-3</v>
      </c>
      <c r="M421">
        <f>_xlfn.XLOOKUP(Table1[[#This Row],[FSA]],$T$2:$T$889,$Z$2:$Z$889)</f>
        <v>3295</v>
      </c>
      <c r="N421" s="4">
        <f>Table1[[#This Row],[Dose4]]/Table1[[#This Row],[Population]]</f>
        <v>0.12801087801087802</v>
      </c>
      <c r="O421" s="4">
        <v>0.12844249999999999</v>
      </c>
      <c r="P421" s="5">
        <f>Table1[[#This Row],[4%]]-Table1[[#This Row],[Old Dose 4]]</f>
        <v>-4.3162198912197192E-4</v>
      </c>
      <c r="T421" t="s">
        <v>713</v>
      </c>
      <c r="W421">
        <v>8</v>
      </c>
      <c r="X421">
        <v>8</v>
      </c>
      <c r="Y421">
        <v>6</v>
      </c>
      <c r="Z421">
        <v>1</v>
      </c>
    </row>
    <row r="422" spans="1:26" x14ac:dyDescent="0.25">
      <c r="A422" s="2" t="s">
        <v>421</v>
      </c>
      <c r="B422">
        <v>37140</v>
      </c>
      <c r="C422">
        <f>_xlfn.XLOOKUP(Table1[[#This Row],[FSA]],$T$2:$T$889,$W$2:$W$889)</f>
        <v>33773</v>
      </c>
      <c r="D422" s="4">
        <f>Table1[[#This Row],[New Dose 1]]/Table1[[#This Row],[Population]]</f>
        <v>0.9093430263866451</v>
      </c>
      <c r="E422" s="3">
        <v>0.90462719999999996</v>
      </c>
      <c r="F422" s="5">
        <f>Table1[[#This Row],[%]]-Table1[[#This Row],[Old Dose 1]]</f>
        <v>4.7158263866451389E-3</v>
      </c>
      <c r="M422">
        <f>_xlfn.XLOOKUP(Table1[[#This Row],[FSA]],$T$2:$T$889,$Z$2:$Z$889)</f>
        <v>7072</v>
      </c>
      <c r="N422" s="4">
        <f>Table1[[#This Row],[Dose4]]/Table1[[#This Row],[Population]]</f>
        <v>0.19041464728056004</v>
      </c>
      <c r="O422" s="4">
        <v>0.1887326</v>
      </c>
      <c r="P422" s="5">
        <f>Table1[[#This Row],[4%]]-Table1[[#This Row],[Old Dose 4]]</f>
        <v>1.6820472805600395E-3</v>
      </c>
      <c r="T422" t="s">
        <v>331</v>
      </c>
      <c r="W422">
        <v>39</v>
      </c>
      <c r="X422">
        <v>38</v>
      </c>
      <c r="Y422">
        <v>25</v>
      </c>
      <c r="Z422">
        <v>3</v>
      </c>
    </row>
    <row r="423" spans="1:26" x14ac:dyDescent="0.25">
      <c r="A423" t="s">
        <v>422</v>
      </c>
      <c r="B423">
        <v>36146</v>
      </c>
      <c r="C423">
        <f>_xlfn.XLOOKUP(Table1[[#This Row],[FSA]],$T$2:$T$889,$W$2:$W$889)</f>
        <v>31985</v>
      </c>
      <c r="D423" s="4">
        <f>Table1[[#This Row],[New Dose 1]]/Table1[[#This Row],[Population]]</f>
        <v>0.8848835279145687</v>
      </c>
      <c r="E423" s="3">
        <v>0.87946939999999996</v>
      </c>
      <c r="F423" s="5">
        <f>Table1[[#This Row],[%]]-Table1[[#This Row],[Old Dose 1]]</f>
        <v>5.4141279145687449E-3</v>
      </c>
      <c r="M423">
        <f>_xlfn.XLOOKUP(Table1[[#This Row],[FSA]],$T$2:$T$889,$Z$2:$Z$889)</f>
        <v>4508</v>
      </c>
      <c r="N423" s="4">
        <f>Table1[[#This Row],[Dose4]]/Table1[[#This Row],[Population]]</f>
        <v>0.12471642782050572</v>
      </c>
      <c r="O423" s="4">
        <v>0.12426039999999999</v>
      </c>
      <c r="P423" s="5">
        <f>Table1[[#This Row],[4%]]-Table1[[#This Row],[Old Dose 4]]</f>
        <v>4.5602782050573054E-4</v>
      </c>
      <c r="T423" t="s">
        <v>714</v>
      </c>
      <c r="W423">
        <v>1</v>
      </c>
      <c r="X423">
        <v>1</v>
      </c>
      <c r="Y423">
        <v>1</v>
      </c>
      <c r="Z423">
        <v>0</v>
      </c>
    </row>
    <row r="424" spans="1:26" x14ac:dyDescent="0.25">
      <c r="A424" s="2" t="s">
        <v>423</v>
      </c>
      <c r="B424">
        <v>24844</v>
      </c>
      <c r="C424">
        <f>_xlfn.XLOOKUP(Table1[[#This Row],[FSA]],$T$2:$T$889,$W$2:$W$889)</f>
        <v>19485</v>
      </c>
      <c r="D424" s="4">
        <f>Table1[[#This Row],[New Dose 1]]/Table1[[#This Row],[Population]]</f>
        <v>0.78429399452584125</v>
      </c>
      <c r="E424" s="3">
        <v>0.78239720000000001</v>
      </c>
      <c r="F424" s="5">
        <f>Table1[[#This Row],[%]]-Table1[[#This Row],[Old Dose 1]]</f>
        <v>1.8967945258412389E-3</v>
      </c>
      <c r="M424">
        <f>_xlfn.XLOOKUP(Table1[[#This Row],[FSA]],$T$2:$T$889,$Z$2:$Z$889)</f>
        <v>2881</v>
      </c>
      <c r="N424" s="4">
        <f>Table1[[#This Row],[Dose4]]/Table1[[#This Row],[Population]]</f>
        <v>0.1159636129447754</v>
      </c>
      <c r="O424" s="4">
        <v>0.1158532</v>
      </c>
      <c r="P424" s="5">
        <f>Table1[[#This Row],[4%]]-Table1[[#This Row],[Old Dose 4]]</f>
        <v>1.1041294477540098E-4</v>
      </c>
      <c r="T424" t="s">
        <v>715</v>
      </c>
      <c r="W424">
        <v>1</v>
      </c>
      <c r="X424">
        <v>1</v>
      </c>
      <c r="Y424">
        <v>0</v>
      </c>
      <c r="Z424">
        <v>0</v>
      </c>
    </row>
    <row r="425" spans="1:26" x14ac:dyDescent="0.25">
      <c r="A425" t="s">
        <v>424</v>
      </c>
      <c r="B425">
        <v>12277</v>
      </c>
      <c r="C425">
        <f>_xlfn.XLOOKUP(Table1[[#This Row],[FSA]],$T$2:$T$889,$W$2:$W$889)</f>
        <v>15572</v>
      </c>
      <c r="D425" s="4">
        <v>1</v>
      </c>
      <c r="E425" s="3">
        <v>1</v>
      </c>
      <c r="F425" s="5">
        <f>Table1[[#This Row],[%]]-Table1[[#This Row],[Old Dose 1]]</f>
        <v>0</v>
      </c>
      <c r="M425">
        <f>_xlfn.XLOOKUP(Table1[[#This Row],[FSA]],$T$2:$T$889,$Z$2:$Z$889)</f>
        <v>3461</v>
      </c>
      <c r="N425" s="4">
        <f>Table1[[#This Row],[Dose4]]/Table1[[#This Row],[Population]]</f>
        <v>0.28190926122016779</v>
      </c>
      <c r="O425" s="4">
        <v>0.3066258</v>
      </c>
      <c r="P425" s="5">
        <f>Table1[[#This Row],[4%]]-Table1[[#This Row],[Old Dose 4]]</f>
        <v>-2.4716538779832209E-2</v>
      </c>
      <c r="T425" t="s">
        <v>716</v>
      </c>
      <c r="W425">
        <v>8</v>
      </c>
      <c r="X425">
        <v>8</v>
      </c>
      <c r="Y425">
        <v>5</v>
      </c>
      <c r="Z425">
        <v>3</v>
      </c>
    </row>
    <row r="426" spans="1:26" x14ac:dyDescent="0.25">
      <c r="A426" s="2" t="s">
        <v>425</v>
      </c>
      <c r="B426">
        <v>11079</v>
      </c>
      <c r="C426">
        <f>_xlfn.XLOOKUP(Table1[[#This Row],[FSA]],$T$2:$T$889,$W$2:$W$889)</f>
        <v>9971</v>
      </c>
      <c r="D426" s="4">
        <f>Table1[[#This Row],[New Dose 1]]/Table1[[#This Row],[Population]]</f>
        <v>0.89999097391461325</v>
      </c>
      <c r="E426" s="3">
        <v>0.91253240000000002</v>
      </c>
      <c r="F426" s="5">
        <f>Table1[[#This Row],[%]]-Table1[[#This Row],[Old Dose 1]]</f>
        <v>-1.2541426085386775E-2</v>
      </c>
      <c r="M426">
        <f>_xlfn.XLOOKUP(Table1[[#This Row],[FSA]],$T$2:$T$889,$Z$2:$Z$889)</f>
        <v>1769</v>
      </c>
      <c r="N426" s="4">
        <f>Table1[[#This Row],[Dose4]]/Table1[[#This Row],[Population]]</f>
        <v>0.15967145049192166</v>
      </c>
      <c r="O426" s="4">
        <v>0.1613291</v>
      </c>
      <c r="P426" s="5">
        <f>Table1[[#This Row],[4%]]-Table1[[#This Row],[Old Dose 4]]</f>
        <v>-1.6576495080783404E-3</v>
      </c>
      <c r="T426" t="s">
        <v>717</v>
      </c>
      <c r="W426">
        <v>1</v>
      </c>
      <c r="X426">
        <v>0</v>
      </c>
      <c r="Y426">
        <v>0</v>
      </c>
      <c r="Z426">
        <v>0</v>
      </c>
    </row>
    <row r="427" spans="1:26" x14ac:dyDescent="0.25">
      <c r="A427" t="s">
        <v>426</v>
      </c>
      <c r="B427">
        <v>30950</v>
      </c>
      <c r="C427">
        <f>_xlfn.XLOOKUP(Table1[[#This Row],[FSA]],$T$2:$T$889,$W$2:$W$889)</f>
        <v>27359</v>
      </c>
      <c r="D427" s="4">
        <f>Table1[[#This Row],[New Dose 1]]/Table1[[#This Row],[Population]]</f>
        <v>0.88397415185783523</v>
      </c>
      <c r="E427" s="3">
        <v>0.89062039999999998</v>
      </c>
      <c r="F427" s="5">
        <f>Table1[[#This Row],[%]]-Table1[[#This Row],[Old Dose 1]]</f>
        <v>-6.6462481421647457E-3</v>
      </c>
      <c r="M427">
        <f>_xlfn.XLOOKUP(Table1[[#This Row],[FSA]],$T$2:$T$889,$Z$2:$Z$889)</f>
        <v>6587</v>
      </c>
      <c r="N427" s="4">
        <f>Table1[[#This Row],[Dose4]]/Table1[[#This Row],[Population]]</f>
        <v>0.21282714054927301</v>
      </c>
      <c r="O427" s="4">
        <v>0.21443429999999999</v>
      </c>
      <c r="P427" s="5">
        <f>Table1[[#This Row],[4%]]-Table1[[#This Row],[Old Dose 4]]</f>
        <v>-1.6071594507269804E-3</v>
      </c>
      <c r="T427" t="s">
        <v>718</v>
      </c>
      <c r="W427">
        <v>2</v>
      </c>
      <c r="X427">
        <v>2</v>
      </c>
      <c r="Y427">
        <v>1</v>
      </c>
      <c r="Z427">
        <v>1</v>
      </c>
    </row>
    <row r="428" spans="1:26" x14ac:dyDescent="0.25">
      <c r="A428" s="2" t="s">
        <v>427</v>
      </c>
      <c r="B428">
        <v>28965</v>
      </c>
      <c r="C428">
        <f>_xlfn.XLOOKUP(Table1[[#This Row],[FSA]],$T$2:$T$889,$W$2:$W$889)</f>
        <v>23266</v>
      </c>
      <c r="D428" s="4">
        <f>Table1[[#This Row],[New Dose 1]]/Table1[[#This Row],[Population]]</f>
        <v>0.80324529604695327</v>
      </c>
      <c r="E428" s="3">
        <v>0.80087489999999995</v>
      </c>
      <c r="F428" s="5">
        <f>Table1[[#This Row],[%]]-Table1[[#This Row],[Old Dose 1]]</f>
        <v>2.370396046953327E-3</v>
      </c>
      <c r="M428">
        <f>_xlfn.XLOOKUP(Table1[[#This Row],[FSA]],$T$2:$T$889,$Z$2:$Z$889)</f>
        <v>3379</v>
      </c>
      <c r="N428" s="4">
        <f>Table1[[#This Row],[Dose4]]/Table1[[#This Row],[Population]]</f>
        <v>0.11665803556015882</v>
      </c>
      <c r="O428" s="4">
        <v>0.1162905</v>
      </c>
      <c r="P428" s="5">
        <f>Table1[[#This Row],[4%]]-Table1[[#This Row],[Old Dose 4]]</f>
        <v>3.6753556015881039E-4</v>
      </c>
      <c r="T428" t="s">
        <v>719</v>
      </c>
      <c r="W428">
        <v>2</v>
      </c>
      <c r="X428">
        <v>2</v>
      </c>
      <c r="Y428">
        <v>2</v>
      </c>
      <c r="Z428">
        <v>1</v>
      </c>
    </row>
    <row r="429" spans="1:26" x14ac:dyDescent="0.25">
      <c r="A429" t="s">
        <v>428</v>
      </c>
      <c r="B429">
        <v>52466</v>
      </c>
      <c r="C429">
        <f>_xlfn.XLOOKUP(Table1[[#This Row],[FSA]],$T$2:$T$889,$W$2:$W$889)</f>
        <v>47412</v>
      </c>
      <c r="D429" s="4">
        <f>Table1[[#This Row],[New Dose 1]]/Table1[[#This Row],[Population]]</f>
        <v>0.90367094880494037</v>
      </c>
      <c r="E429" s="3">
        <v>0.89969589999999999</v>
      </c>
      <c r="F429" s="5">
        <f>Table1[[#This Row],[%]]-Table1[[#This Row],[Old Dose 1]]</f>
        <v>3.9750488049403732E-3</v>
      </c>
      <c r="M429">
        <f>_xlfn.XLOOKUP(Table1[[#This Row],[FSA]],$T$2:$T$889,$Z$2:$Z$889)</f>
        <v>9180</v>
      </c>
      <c r="N429" s="4">
        <f>Table1[[#This Row],[Dose4]]/Table1[[#This Row],[Population]]</f>
        <v>0.17497045705790418</v>
      </c>
      <c r="O429" s="4">
        <v>0.173872</v>
      </c>
      <c r="P429" s="5">
        <f>Table1[[#This Row],[4%]]-Table1[[#This Row],[Old Dose 4]]</f>
        <v>1.0984570579041786E-3</v>
      </c>
      <c r="T429" t="s">
        <v>720</v>
      </c>
      <c r="W429">
        <v>3</v>
      </c>
      <c r="X429">
        <v>3</v>
      </c>
      <c r="Y429">
        <v>2</v>
      </c>
      <c r="Z429">
        <v>1</v>
      </c>
    </row>
    <row r="430" spans="1:26" x14ac:dyDescent="0.25">
      <c r="A430" s="2" t="s">
        <v>429</v>
      </c>
      <c r="B430">
        <v>42284</v>
      </c>
      <c r="C430">
        <f>_xlfn.XLOOKUP(Table1[[#This Row],[FSA]],$T$2:$T$889,$W$2:$W$889)</f>
        <v>39646</v>
      </c>
      <c r="D430" s="4">
        <f>Table1[[#This Row],[New Dose 1]]/Table1[[#This Row],[Population]]</f>
        <v>0.9376123356352285</v>
      </c>
      <c r="E430" s="3">
        <v>0.95457879999999995</v>
      </c>
      <c r="F430" s="5">
        <f>Table1[[#This Row],[%]]-Table1[[#This Row],[Old Dose 1]]</f>
        <v>-1.696646436477145E-2</v>
      </c>
      <c r="M430">
        <f>_xlfn.XLOOKUP(Table1[[#This Row],[FSA]],$T$2:$T$889,$Z$2:$Z$889)</f>
        <v>8945</v>
      </c>
      <c r="N430" s="4">
        <f>Table1[[#This Row],[Dose4]]/Table1[[#This Row],[Population]]</f>
        <v>0.21154573834074356</v>
      </c>
      <c r="O430" s="4">
        <v>0.21305089999999999</v>
      </c>
      <c r="P430" s="5">
        <f>Table1[[#This Row],[4%]]-Table1[[#This Row],[Old Dose 4]]</f>
        <v>-1.5051616592564321E-3</v>
      </c>
      <c r="T430" t="s">
        <v>721</v>
      </c>
      <c r="W430">
        <v>3</v>
      </c>
      <c r="X430">
        <v>2</v>
      </c>
      <c r="Y430">
        <v>2</v>
      </c>
      <c r="Z430">
        <v>0</v>
      </c>
    </row>
    <row r="431" spans="1:26" x14ac:dyDescent="0.25">
      <c r="A431" t="s">
        <v>430</v>
      </c>
      <c r="B431">
        <v>27801</v>
      </c>
      <c r="C431">
        <f>_xlfn.XLOOKUP(Table1[[#This Row],[FSA]],$T$2:$T$889,$W$2:$W$889)</f>
        <v>23502</v>
      </c>
      <c r="D431" s="4">
        <f>Table1[[#This Row],[New Dose 1]]/Table1[[#This Row],[Population]]</f>
        <v>0.845365274630409</v>
      </c>
      <c r="E431" s="3">
        <v>0.8539658</v>
      </c>
      <c r="F431" s="5">
        <f>Table1[[#This Row],[%]]-Table1[[#This Row],[Old Dose 1]]</f>
        <v>-8.6005253695909945E-3</v>
      </c>
      <c r="M431">
        <f>_xlfn.XLOOKUP(Table1[[#This Row],[FSA]],$T$2:$T$889,$Z$2:$Z$889)</f>
        <v>5747</v>
      </c>
      <c r="N431" s="4">
        <f>Table1[[#This Row],[Dose4]]/Table1[[#This Row],[Population]]</f>
        <v>0.20671918276320997</v>
      </c>
      <c r="O431" s="4">
        <v>0.20854110000000001</v>
      </c>
      <c r="P431" s="5">
        <f>Table1[[#This Row],[4%]]-Table1[[#This Row],[Old Dose 4]]</f>
        <v>-1.8219172367900383E-3</v>
      </c>
      <c r="T431" t="s">
        <v>722</v>
      </c>
      <c r="W431">
        <v>1</v>
      </c>
      <c r="X431">
        <v>1</v>
      </c>
      <c r="Y431">
        <v>1</v>
      </c>
      <c r="Z431">
        <v>0</v>
      </c>
    </row>
    <row r="432" spans="1:26" x14ac:dyDescent="0.25">
      <c r="A432" s="2" t="s">
        <v>431</v>
      </c>
      <c r="B432">
        <v>39453</v>
      </c>
      <c r="C432">
        <f>_xlfn.XLOOKUP(Table1[[#This Row],[FSA]],$T$2:$T$889,$W$2:$W$889)</f>
        <v>33819</v>
      </c>
      <c r="D432" s="4">
        <f>Table1[[#This Row],[New Dose 1]]/Table1[[#This Row],[Population]]</f>
        <v>0.85719717131777051</v>
      </c>
      <c r="E432" s="3">
        <v>0.85932949999999997</v>
      </c>
      <c r="F432" s="5">
        <f>Table1[[#This Row],[%]]-Table1[[#This Row],[Old Dose 1]]</f>
        <v>-2.1323286822294563E-3</v>
      </c>
      <c r="M432">
        <f>_xlfn.XLOOKUP(Table1[[#This Row],[FSA]],$T$2:$T$889,$Z$2:$Z$889)</f>
        <v>9278</v>
      </c>
      <c r="N432" s="4">
        <f>Table1[[#This Row],[Dose4]]/Table1[[#This Row],[Population]]</f>
        <v>0.23516589359491041</v>
      </c>
      <c r="O432" s="4">
        <v>0.23495759999999999</v>
      </c>
      <c r="P432" s="5">
        <f>Table1[[#This Row],[4%]]-Table1[[#This Row],[Old Dose 4]]</f>
        <v>2.0829359491042476E-4</v>
      </c>
      <c r="T432" t="s">
        <v>723</v>
      </c>
      <c r="W432">
        <v>1</v>
      </c>
      <c r="X432">
        <v>1</v>
      </c>
      <c r="Y432">
        <v>1</v>
      </c>
      <c r="Z432">
        <v>0</v>
      </c>
    </row>
    <row r="433" spans="1:26" x14ac:dyDescent="0.25">
      <c r="A433" t="s">
        <v>432</v>
      </c>
      <c r="B433">
        <v>5918</v>
      </c>
      <c r="C433">
        <f>_xlfn.XLOOKUP(Table1[[#This Row],[FSA]],$T$2:$T$889,$W$2:$W$889)</f>
        <v>4300</v>
      </c>
      <c r="D433" s="4">
        <f>Table1[[#This Row],[New Dose 1]]/Table1[[#This Row],[Population]]</f>
        <v>0.72659682325109831</v>
      </c>
      <c r="E433" s="3">
        <v>0.72030000000000005</v>
      </c>
      <c r="F433" s="5">
        <f>Table1[[#This Row],[%]]-Table1[[#This Row],[Old Dose 1]]</f>
        <v>6.2968232510982602E-3</v>
      </c>
      <c r="M433">
        <f>_xlfn.XLOOKUP(Table1[[#This Row],[FSA]],$T$2:$T$889,$Z$2:$Z$889)</f>
        <v>434</v>
      </c>
      <c r="N433" s="4">
        <f>Table1[[#This Row],[Dose4]]/Table1[[#This Row],[Population]]</f>
        <v>7.3335586346738757E-2</v>
      </c>
      <c r="O433" s="4">
        <v>7.3291300000000004E-2</v>
      </c>
      <c r="P433" s="5">
        <f>Table1[[#This Row],[4%]]-Table1[[#This Row],[Old Dose 4]]</f>
        <v>4.4286346738753313E-5</v>
      </c>
      <c r="T433" t="s">
        <v>724</v>
      </c>
      <c r="W433">
        <v>3</v>
      </c>
      <c r="X433">
        <v>3</v>
      </c>
      <c r="Y433">
        <v>3</v>
      </c>
      <c r="Z433">
        <v>2</v>
      </c>
    </row>
    <row r="434" spans="1:26" x14ac:dyDescent="0.25">
      <c r="A434" s="2" t="s">
        <v>433</v>
      </c>
      <c r="B434">
        <v>9226</v>
      </c>
      <c r="C434">
        <f>_xlfn.XLOOKUP(Table1[[#This Row],[FSA]],$T$2:$T$889,$W$2:$W$889)</f>
        <v>7590</v>
      </c>
      <c r="D434" s="4">
        <f>Table1[[#This Row],[New Dose 1]]/Table1[[#This Row],[Population]]</f>
        <v>0.82267504877520048</v>
      </c>
      <c r="E434" s="3">
        <v>0.81447119999999995</v>
      </c>
      <c r="F434" s="5">
        <f>Table1[[#This Row],[%]]-Table1[[#This Row],[Old Dose 1]]</f>
        <v>8.2038487752005285E-3</v>
      </c>
      <c r="M434">
        <f>_xlfn.XLOOKUP(Table1[[#This Row],[FSA]],$T$2:$T$889,$Z$2:$Z$889)</f>
        <v>895</v>
      </c>
      <c r="N434" s="4">
        <f>Table1[[#This Row],[Dose4]]/Table1[[#This Row],[Population]]</f>
        <v>9.7008454368090177E-2</v>
      </c>
      <c r="O434" s="4">
        <v>9.6911499999999998E-2</v>
      </c>
      <c r="P434" s="5">
        <f>Table1[[#This Row],[4%]]-Table1[[#This Row],[Old Dose 4]]</f>
        <v>9.6954368090179655E-5</v>
      </c>
      <c r="T434" t="s">
        <v>725</v>
      </c>
      <c r="W434">
        <v>1</v>
      </c>
      <c r="X434">
        <v>1</v>
      </c>
      <c r="Y434">
        <v>1</v>
      </c>
      <c r="Z434">
        <v>1</v>
      </c>
    </row>
    <row r="435" spans="1:26" x14ac:dyDescent="0.25">
      <c r="A435" t="s">
        <v>434</v>
      </c>
      <c r="B435">
        <v>723</v>
      </c>
      <c r="C435">
        <f>_xlfn.XLOOKUP(Table1[[#This Row],[FSA]],$T$2:$T$889,$W$2:$W$889)</f>
        <v>591</v>
      </c>
      <c r="D435" s="4">
        <f>Table1[[#This Row],[New Dose 1]]/Table1[[#This Row],[Population]]</f>
        <v>0.81742738589211617</v>
      </c>
      <c r="E435" s="3">
        <v>0.83451200000000003</v>
      </c>
      <c r="F435" s="5">
        <f>Table1[[#This Row],[%]]-Table1[[#This Row],[Old Dose 1]]</f>
        <v>-1.7084614107883866E-2</v>
      </c>
      <c r="M435">
        <f>_xlfn.XLOOKUP(Table1[[#This Row],[FSA]],$T$2:$T$889,$Z$2:$Z$889)</f>
        <v>111</v>
      </c>
      <c r="N435" s="4">
        <f>Table1[[#This Row],[Dose4]]/Table1[[#This Row],[Population]]</f>
        <v>0.15352697095435686</v>
      </c>
      <c r="O435" s="4">
        <v>0.15700140000000001</v>
      </c>
      <c r="P435" s="5">
        <f>Table1[[#This Row],[4%]]-Table1[[#This Row],[Old Dose 4]]</f>
        <v>-3.474429045643157E-3</v>
      </c>
      <c r="T435" t="s">
        <v>332</v>
      </c>
      <c r="W435">
        <v>2</v>
      </c>
      <c r="X435">
        <v>2</v>
      </c>
      <c r="Y435">
        <v>1</v>
      </c>
      <c r="Z435">
        <v>0</v>
      </c>
    </row>
    <row r="436" spans="1:26" x14ac:dyDescent="0.25">
      <c r="A436" s="2" t="s">
        <v>435</v>
      </c>
      <c r="B436">
        <v>11813</v>
      </c>
      <c r="C436">
        <f>_xlfn.XLOOKUP(Table1[[#This Row],[FSA]],$T$2:$T$889,$W$2:$W$889)</f>
        <v>9722</v>
      </c>
      <c r="D436" s="4">
        <f>Table1[[#This Row],[New Dose 1]]/Table1[[#This Row],[Population]]</f>
        <v>0.82299161940235332</v>
      </c>
      <c r="E436" s="3">
        <v>0.82343359999999999</v>
      </c>
      <c r="F436" s="5">
        <f>Table1[[#This Row],[%]]-Table1[[#This Row],[Old Dose 1]]</f>
        <v>-4.4198059764666286E-4</v>
      </c>
      <c r="M436">
        <f>_xlfn.XLOOKUP(Table1[[#This Row],[FSA]],$T$2:$T$889,$Z$2:$Z$889)</f>
        <v>2045</v>
      </c>
      <c r="N436" s="4">
        <f>Table1[[#This Row],[Dose4]]/Table1[[#This Row],[Population]]</f>
        <v>0.17311436552950141</v>
      </c>
      <c r="O436" s="4">
        <v>0.17270930000000001</v>
      </c>
      <c r="P436" s="5">
        <f>Table1[[#This Row],[4%]]-Table1[[#This Row],[Old Dose 4]]</f>
        <v>4.0506552950139718E-4</v>
      </c>
      <c r="T436" t="s">
        <v>726</v>
      </c>
      <c r="W436">
        <v>2</v>
      </c>
      <c r="X436">
        <v>2</v>
      </c>
      <c r="Y436">
        <v>1</v>
      </c>
      <c r="Z436">
        <v>0</v>
      </c>
    </row>
    <row r="437" spans="1:26" x14ac:dyDescent="0.25">
      <c r="A437" t="s">
        <v>436</v>
      </c>
      <c r="B437">
        <v>12903</v>
      </c>
      <c r="C437">
        <f>_xlfn.XLOOKUP(Table1[[#This Row],[FSA]],$T$2:$T$889,$W$2:$W$889)</f>
        <v>10963</v>
      </c>
      <c r="D437" s="4">
        <f>Table1[[#This Row],[New Dose 1]]/Table1[[#This Row],[Population]]</f>
        <v>0.84964736882895453</v>
      </c>
      <c r="E437" s="3">
        <v>0.86236109999999999</v>
      </c>
      <c r="F437" s="5">
        <f>Table1[[#This Row],[%]]-Table1[[#This Row],[Old Dose 1]]</f>
        <v>-1.2713731171045461E-2</v>
      </c>
      <c r="M437">
        <f>_xlfn.XLOOKUP(Table1[[#This Row],[FSA]],$T$2:$T$889,$Z$2:$Z$889)</f>
        <v>3296</v>
      </c>
      <c r="N437" s="4">
        <f>Table1[[#This Row],[Dose4]]/Table1[[#This Row],[Population]]</f>
        <v>0.25544447027822986</v>
      </c>
      <c r="O437" s="4">
        <v>0.2582527</v>
      </c>
      <c r="P437" s="5">
        <f>Table1[[#This Row],[4%]]-Table1[[#This Row],[Old Dose 4]]</f>
        <v>-2.8082297217701391E-3</v>
      </c>
      <c r="T437" t="s">
        <v>727</v>
      </c>
      <c r="W437">
        <v>5</v>
      </c>
      <c r="X437">
        <v>5</v>
      </c>
      <c r="Y437">
        <v>4</v>
      </c>
      <c r="Z437">
        <v>2</v>
      </c>
    </row>
    <row r="438" spans="1:26" x14ac:dyDescent="0.25">
      <c r="A438" s="2" t="s">
        <v>437</v>
      </c>
      <c r="B438">
        <v>20641</v>
      </c>
      <c r="C438">
        <f>_xlfn.XLOOKUP(Table1[[#This Row],[FSA]],$T$2:$T$889,$W$2:$W$889)</f>
        <v>16362</v>
      </c>
      <c r="D438" s="4">
        <f>Table1[[#This Row],[New Dose 1]]/Table1[[#This Row],[Population]]</f>
        <v>0.79269415241509622</v>
      </c>
      <c r="E438" s="3">
        <v>0.7937012</v>
      </c>
      <c r="F438" s="5">
        <f>Table1[[#This Row],[%]]-Table1[[#This Row],[Old Dose 1]]</f>
        <v>-1.0070475849037752E-3</v>
      </c>
      <c r="M438">
        <f>_xlfn.XLOOKUP(Table1[[#This Row],[FSA]],$T$2:$T$889,$Z$2:$Z$889)</f>
        <v>3358</v>
      </c>
      <c r="N438" s="4">
        <f>Table1[[#This Row],[Dose4]]/Table1[[#This Row],[Population]]</f>
        <v>0.16268591638002033</v>
      </c>
      <c r="O438" s="4">
        <v>0.16417470000000001</v>
      </c>
      <c r="P438" s="5">
        <f>Table1[[#This Row],[4%]]-Table1[[#This Row],[Old Dose 4]]</f>
        <v>-1.4887836199796722E-3</v>
      </c>
      <c r="T438" t="s">
        <v>728</v>
      </c>
      <c r="W438">
        <v>40</v>
      </c>
      <c r="X438">
        <v>38</v>
      </c>
      <c r="Y438">
        <v>26</v>
      </c>
      <c r="Z438">
        <v>11</v>
      </c>
    </row>
    <row r="439" spans="1:26" x14ac:dyDescent="0.25">
      <c r="A439" t="s">
        <v>438</v>
      </c>
      <c r="B439">
        <v>26257</v>
      </c>
      <c r="C439">
        <f>_xlfn.XLOOKUP(Table1[[#This Row],[FSA]],$T$2:$T$889,$W$2:$W$889)</f>
        <v>21217</v>
      </c>
      <c r="D439" s="4">
        <f>Table1[[#This Row],[New Dose 1]]/Table1[[#This Row],[Population]]</f>
        <v>0.80805118635030659</v>
      </c>
      <c r="E439" s="3">
        <v>0.81184999999999996</v>
      </c>
      <c r="F439" s="5">
        <f>Table1[[#This Row],[%]]-Table1[[#This Row],[Old Dose 1]]</f>
        <v>-3.7988136496933667E-3</v>
      </c>
      <c r="M439">
        <f>_xlfn.XLOOKUP(Table1[[#This Row],[FSA]],$T$2:$T$889,$Z$2:$Z$889)</f>
        <v>4882</v>
      </c>
      <c r="N439" s="4">
        <f>Table1[[#This Row],[Dose4]]/Table1[[#This Row],[Population]]</f>
        <v>0.18593137068210383</v>
      </c>
      <c r="O439" s="4">
        <v>0.18729309999999999</v>
      </c>
      <c r="P439" s="5">
        <f>Table1[[#This Row],[4%]]-Table1[[#This Row],[Old Dose 4]]</f>
        <v>-1.3617293178961598E-3</v>
      </c>
      <c r="T439" t="s">
        <v>729</v>
      </c>
      <c r="W439">
        <v>6</v>
      </c>
      <c r="X439">
        <v>6</v>
      </c>
      <c r="Y439">
        <v>5</v>
      </c>
      <c r="Z439">
        <v>1</v>
      </c>
    </row>
    <row r="440" spans="1:26" x14ac:dyDescent="0.25">
      <c r="A440" s="2" t="s">
        <v>439</v>
      </c>
      <c r="B440">
        <v>26919</v>
      </c>
      <c r="C440">
        <f>_xlfn.XLOOKUP(Table1[[#This Row],[FSA]],$T$2:$T$889,$W$2:$W$889)</f>
        <v>20942</v>
      </c>
      <c r="D440" s="4">
        <f>Table1[[#This Row],[New Dose 1]]/Table1[[#This Row],[Population]]</f>
        <v>0.77796352019020021</v>
      </c>
      <c r="E440" s="3">
        <v>0.77625230000000001</v>
      </c>
      <c r="F440" s="5">
        <f>Table1[[#This Row],[%]]-Table1[[#This Row],[Old Dose 1]]</f>
        <v>1.7112201902002022E-3</v>
      </c>
      <c r="M440">
        <f>_xlfn.XLOOKUP(Table1[[#This Row],[FSA]],$T$2:$T$889,$Z$2:$Z$889)</f>
        <v>3844</v>
      </c>
      <c r="N440" s="4">
        <f>Table1[[#This Row],[Dose4]]/Table1[[#This Row],[Population]]</f>
        <v>0.14279876667038152</v>
      </c>
      <c r="O440" s="4">
        <v>0.14208660000000001</v>
      </c>
      <c r="P440" s="5">
        <f>Table1[[#This Row],[4%]]-Table1[[#This Row],[Old Dose 4]]</f>
        <v>7.1216667038151438E-4</v>
      </c>
      <c r="T440" t="s">
        <v>730</v>
      </c>
      <c r="W440">
        <v>2</v>
      </c>
      <c r="X440">
        <v>2</v>
      </c>
      <c r="Y440">
        <v>2</v>
      </c>
      <c r="Z440">
        <v>2</v>
      </c>
    </row>
    <row r="441" spans="1:26" x14ac:dyDescent="0.25">
      <c r="A441" t="s">
        <v>440</v>
      </c>
      <c r="B441">
        <v>29683</v>
      </c>
      <c r="C441">
        <f>_xlfn.XLOOKUP(Table1[[#This Row],[FSA]],$T$2:$T$889,$W$2:$W$889)</f>
        <v>24348</v>
      </c>
      <c r="D441" s="4">
        <f>Table1[[#This Row],[New Dose 1]]/Table1[[#This Row],[Population]]</f>
        <v>0.82026749317791325</v>
      </c>
      <c r="E441" s="3">
        <v>0.8226985</v>
      </c>
      <c r="F441" s="5">
        <f>Table1[[#This Row],[%]]-Table1[[#This Row],[Old Dose 1]]</f>
        <v>-2.4310068220867453E-3</v>
      </c>
      <c r="M441">
        <f>_xlfn.XLOOKUP(Table1[[#This Row],[FSA]],$T$2:$T$889,$Z$2:$Z$889)</f>
        <v>4958</v>
      </c>
      <c r="N441" s="4">
        <f>Table1[[#This Row],[Dose4]]/Table1[[#This Row],[Population]]</f>
        <v>0.16703163426877338</v>
      </c>
      <c r="O441" s="4">
        <v>0.16648289999999999</v>
      </c>
      <c r="P441" s="5">
        <f>Table1[[#This Row],[4%]]-Table1[[#This Row],[Old Dose 4]]</f>
        <v>5.487342687733876E-4</v>
      </c>
      <c r="T441" t="s">
        <v>731</v>
      </c>
      <c r="W441">
        <v>2</v>
      </c>
      <c r="X441">
        <v>2</v>
      </c>
      <c r="Y441">
        <v>2</v>
      </c>
      <c r="Z441">
        <v>0</v>
      </c>
    </row>
    <row r="442" spans="1:26" x14ac:dyDescent="0.25">
      <c r="A442" s="2" t="s">
        <v>441</v>
      </c>
      <c r="B442">
        <v>26426</v>
      </c>
      <c r="C442">
        <f>_xlfn.XLOOKUP(Table1[[#This Row],[FSA]],$T$2:$T$889,$W$2:$W$889)</f>
        <v>20544</v>
      </c>
      <c r="D442" s="4">
        <f>Table1[[#This Row],[New Dose 1]]/Table1[[#This Row],[Population]]</f>
        <v>0.77741618103383037</v>
      </c>
      <c r="E442" s="3">
        <v>0.78934369999999998</v>
      </c>
      <c r="F442" s="5">
        <f>Table1[[#This Row],[%]]-Table1[[#This Row],[Old Dose 1]]</f>
        <v>-1.1927518966169615E-2</v>
      </c>
      <c r="M442">
        <f>_xlfn.XLOOKUP(Table1[[#This Row],[FSA]],$T$2:$T$889,$Z$2:$Z$889)</f>
        <v>3761</v>
      </c>
      <c r="N442" s="4">
        <f>Table1[[#This Row],[Dose4]]/Table1[[#This Row],[Population]]</f>
        <v>0.1423219556497389</v>
      </c>
      <c r="O442" s="4">
        <v>0.14427980000000001</v>
      </c>
      <c r="P442" s="5">
        <f>Table1[[#This Row],[4%]]-Table1[[#This Row],[Old Dose 4]]</f>
        <v>-1.957844350261112E-3</v>
      </c>
      <c r="T442" t="s">
        <v>732</v>
      </c>
      <c r="W442">
        <v>6</v>
      </c>
      <c r="X442">
        <v>5</v>
      </c>
      <c r="Y442">
        <v>4</v>
      </c>
      <c r="Z442">
        <v>2</v>
      </c>
    </row>
    <row r="443" spans="1:26" x14ac:dyDescent="0.25">
      <c r="A443" t="s">
        <v>442</v>
      </c>
      <c r="B443">
        <v>12011</v>
      </c>
      <c r="C443">
        <f>_xlfn.XLOOKUP(Table1[[#This Row],[FSA]],$T$2:$T$889,$W$2:$W$889)</f>
        <v>10432</v>
      </c>
      <c r="D443" s="4">
        <f>Table1[[#This Row],[New Dose 1]]/Table1[[#This Row],[Population]]</f>
        <v>0.86853717425693111</v>
      </c>
      <c r="E443" s="3">
        <v>0.8739439</v>
      </c>
      <c r="F443" s="5">
        <f>Table1[[#This Row],[%]]-Table1[[#This Row],[Old Dose 1]]</f>
        <v>-5.4067257430688853E-3</v>
      </c>
      <c r="M443">
        <f>_xlfn.XLOOKUP(Table1[[#This Row],[FSA]],$T$2:$T$889,$Z$2:$Z$889)</f>
        <v>2784</v>
      </c>
      <c r="N443" s="4">
        <f>Table1[[#This Row],[Dose4]]/Table1[[#This Row],[Population]]</f>
        <v>0.23178752809924236</v>
      </c>
      <c r="O443" s="4">
        <v>0.2325681</v>
      </c>
      <c r="P443" s="5">
        <f>Table1[[#This Row],[4%]]-Table1[[#This Row],[Old Dose 4]]</f>
        <v>-7.8057190075764282E-4</v>
      </c>
      <c r="T443" t="s">
        <v>733</v>
      </c>
      <c r="W443">
        <v>4</v>
      </c>
      <c r="X443">
        <v>4</v>
      </c>
      <c r="Y443">
        <v>2</v>
      </c>
      <c r="Z443">
        <v>1</v>
      </c>
    </row>
    <row r="444" spans="1:26" x14ac:dyDescent="0.25">
      <c r="A444" s="2" t="s">
        <v>443</v>
      </c>
      <c r="B444">
        <v>2639</v>
      </c>
      <c r="C444">
        <f>_xlfn.XLOOKUP(Table1[[#This Row],[FSA]],$T$2:$T$889,$W$2:$W$889)</f>
        <v>2354</v>
      </c>
      <c r="D444" s="4">
        <f>Table1[[#This Row],[New Dose 1]]/Table1[[#This Row],[Population]]</f>
        <v>0.89200454717696098</v>
      </c>
      <c r="E444" s="3">
        <v>0.90646919999999997</v>
      </c>
      <c r="F444" s="5">
        <f>Table1[[#This Row],[%]]-Table1[[#This Row],[Old Dose 1]]</f>
        <v>-1.4464652823038993E-2</v>
      </c>
      <c r="M444">
        <f>_xlfn.XLOOKUP(Table1[[#This Row],[FSA]],$T$2:$T$889,$Z$2:$Z$889)</f>
        <v>902</v>
      </c>
      <c r="N444" s="4">
        <f>Table1[[#This Row],[Dose4]]/Table1[[#This Row],[Population]]</f>
        <v>0.34179613489958316</v>
      </c>
      <c r="O444" s="4">
        <v>0.34645359999999997</v>
      </c>
      <c r="P444" s="5">
        <f>Table1[[#This Row],[4%]]-Table1[[#This Row],[Old Dose 4]]</f>
        <v>-4.6574651004168133E-3</v>
      </c>
      <c r="T444" t="s">
        <v>734</v>
      </c>
      <c r="W444">
        <v>5</v>
      </c>
      <c r="X444">
        <v>5</v>
      </c>
      <c r="Y444">
        <v>2</v>
      </c>
      <c r="Z444">
        <v>1</v>
      </c>
    </row>
    <row r="445" spans="1:26" x14ac:dyDescent="0.25">
      <c r="A445" t="s">
        <v>444</v>
      </c>
      <c r="B445">
        <v>1163</v>
      </c>
      <c r="C445">
        <f>_xlfn.XLOOKUP(Table1[[#This Row],[FSA]],$T$2:$T$889,$W$2:$W$889)</f>
        <v>1003</v>
      </c>
      <c r="D445" s="4">
        <f>Table1[[#This Row],[New Dose 1]]/Table1[[#This Row],[Population]]</f>
        <v>0.86242476354256237</v>
      </c>
      <c r="E445" s="3">
        <v>0.86929820000000002</v>
      </c>
      <c r="F445" s="5">
        <f>Table1[[#This Row],[%]]-Table1[[#This Row],[Old Dose 1]]</f>
        <v>-6.8734364574376539E-3</v>
      </c>
      <c r="M445">
        <f>_xlfn.XLOOKUP(Table1[[#This Row],[FSA]],$T$2:$T$889,$Z$2:$Z$889)</f>
        <v>264</v>
      </c>
      <c r="N445" s="4">
        <f>Table1[[#This Row],[Dose4]]/Table1[[#This Row],[Population]]</f>
        <v>0.22699914015477213</v>
      </c>
      <c r="O445" s="4">
        <v>0.2236842</v>
      </c>
      <c r="P445" s="5">
        <f>Table1[[#This Row],[4%]]-Table1[[#This Row],[Old Dose 4]]</f>
        <v>3.314940154772128E-3</v>
      </c>
      <c r="T445" t="s">
        <v>735</v>
      </c>
      <c r="W445">
        <v>2</v>
      </c>
      <c r="X445">
        <v>1</v>
      </c>
      <c r="Y445">
        <v>1</v>
      </c>
      <c r="Z445">
        <v>1</v>
      </c>
    </row>
    <row r="446" spans="1:26" x14ac:dyDescent="0.25">
      <c r="A446" s="2" t="s">
        <v>445</v>
      </c>
      <c r="B446">
        <v>14763</v>
      </c>
      <c r="C446">
        <f>_xlfn.XLOOKUP(Table1[[#This Row],[FSA]],$T$2:$T$889,$W$2:$W$889)</f>
        <v>11054</v>
      </c>
      <c r="D446" s="4">
        <f>Table1[[#This Row],[New Dose 1]]/Table1[[#This Row],[Population]]</f>
        <v>0.74876380139538035</v>
      </c>
      <c r="E446" s="3">
        <v>0.75132500000000002</v>
      </c>
      <c r="F446" s="5">
        <f>Table1[[#This Row],[%]]-Table1[[#This Row],[Old Dose 1]]</f>
        <v>-2.5611986046196744E-3</v>
      </c>
      <c r="M446">
        <f>_xlfn.XLOOKUP(Table1[[#This Row],[FSA]],$T$2:$T$889,$Z$2:$Z$889)</f>
        <v>2146</v>
      </c>
      <c r="N446" s="4">
        <f>Table1[[#This Row],[Dose4]]/Table1[[#This Row],[Population]]</f>
        <v>0.14536340852130325</v>
      </c>
      <c r="O446" s="4">
        <v>0.14563980000000001</v>
      </c>
      <c r="P446" s="5">
        <f>Table1[[#This Row],[4%]]-Table1[[#This Row],[Old Dose 4]]</f>
        <v>-2.7639147869676362E-4</v>
      </c>
      <c r="T446" t="s">
        <v>736</v>
      </c>
      <c r="W446">
        <v>3</v>
      </c>
      <c r="X446">
        <v>3</v>
      </c>
      <c r="Y446">
        <v>1</v>
      </c>
      <c r="Z446">
        <v>0</v>
      </c>
    </row>
    <row r="447" spans="1:26" x14ac:dyDescent="0.25">
      <c r="A447" t="s">
        <v>446</v>
      </c>
      <c r="B447">
        <v>32199</v>
      </c>
      <c r="C447">
        <f>_xlfn.XLOOKUP(Table1[[#This Row],[FSA]],$T$2:$T$889,$W$2:$W$889)</f>
        <v>22948</v>
      </c>
      <c r="D447" s="4">
        <f>Table1[[#This Row],[New Dose 1]]/Table1[[#This Row],[Population]]</f>
        <v>0.71269294077455825</v>
      </c>
      <c r="E447" s="3">
        <v>0.71800240000000004</v>
      </c>
      <c r="F447" s="5">
        <f>Table1[[#This Row],[%]]-Table1[[#This Row],[Old Dose 1]]</f>
        <v>-5.3094592254417927E-3</v>
      </c>
      <c r="M447">
        <f>_xlfn.XLOOKUP(Table1[[#This Row],[FSA]],$T$2:$T$889,$Z$2:$Z$889)</f>
        <v>3162</v>
      </c>
      <c r="N447" s="4">
        <f>Table1[[#This Row],[Dose4]]/Table1[[#This Row],[Population]]</f>
        <v>9.8201807509549988E-2</v>
      </c>
      <c r="O447" s="4">
        <v>9.7150799999999995E-2</v>
      </c>
      <c r="P447" s="5">
        <f>Table1[[#This Row],[4%]]-Table1[[#This Row],[Old Dose 4]]</f>
        <v>1.0510075095499921E-3</v>
      </c>
      <c r="T447" t="s">
        <v>737</v>
      </c>
      <c r="W447">
        <v>12</v>
      </c>
      <c r="X447">
        <v>12</v>
      </c>
      <c r="Y447">
        <v>6</v>
      </c>
      <c r="Z447">
        <v>2</v>
      </c>
    </row>
    <row r="448" spans="1:26" x14ac:dyDescent="0.25">
      <c r="A448" s="2" t="s">
        <v>447</v>
      </c>
      <c r="B448">
        <v>12118</v>
      </c>
      <c r="C448">
        <f>_xlfn.XLOOKUP(Table1[[#This Row],[FSA]],$T$2:$T$889,$W$2:$W$889)</f>
        <v>9429</v>
      </c>
      <c r="D448" s="4">
        <f>Table1[[#This Row],[New Dose 1]]/Table1[[#This Row],[Population]]</f>
        <v>0.77809869615448091</v>
      </c>
      <c r="E448" s="3">
        <v>0.78192379999999995</v>
      </c>
      <c r="F448" s="5">
        <f>Table1[[#This Row],[%]]-Table1[[#This Row],[Old Dose 1]]</f>
        <v>-3.82510384551904E-3</v>
      </c>
      <c r="M448">
        <f>_xlfn.XLOOKUP(Table1[[#This Row],[FSA]],$T$2:$T$889,$Z$2:$Z$889)</f>
        <v>1544</v>
      </c>
      <c r="N448" s="4">
        <f>Table1[[#This Row],[Dose4]]/Table1[[#This Row],[Population]]</f>
        <v>0.12741376464763163</v>
      </c>
      <c r="O448" s="4">
        <v>0.1265162</v>
      </c>
      <c r="P448" s="5">
        <f>Table1[[#This Row],[4%]]-Table1[[#This Row],[Old Dose 4]]</f>
        <v>8.9756464763163235E-4</v>
      </c>
      <c r="T448" t="s">
        <v>738</v>
      </c>
      <c r="W448">
        <v>4</v>
      </c>
      <c r="X448">
        <v>4</v>
      </c>
      <c r="Y448">
        <v>4</v>
      </c>
      <c r="Z448">
        <v>2</v>
      </c>
    </row>
    <row r="449" spans="1:26" x14ac:dyDescent="0.25">
      <c r="A449" t="s">
        <v>448</v>
      </c>
      <c r="B449">
        <v>25672</v>
      </c>
      <c r="C449">
        <f>_xlfn.XLOOKUP(Table1[[#This Row],[FSA]],$T$2:$T$889,$W$2:$W$889)</f>
        <v>21481</v>
      </c>
      <c r="D449" s="4">
        <f>Table1[[#This Row],[New Dose 1]]/Table1[[#This Row],[Population]]</f>
        <v>0.83674820816453721</v>
      </c>
      <c r="E449" s="3">
        <v>0.84135170000000004</v>
      </c>
      <c r="F449" s="5">
        <f>Table1[[#This Row],[%]]-Table1[[#This Row],[Old Dose 1]]</f>
        <v>-4.6034918354628251E-3</v>
      </c>
      <c r="M449">
        <f>_xlfn.XLOOKUP(Table1[[#This Row],[FSA]],$T$2:$T$889,$Z$2:$Z$889)</f>
        <v>4148</v>
      </c>
      <c r="N449" s="4">
        <f>Table1[[#This Row],[Dose4]]/Table1[[#This Row],[Population]]</f>
        <v>0.16157681520722966</v>
      </c>
      <c r="O449" s="4">
        <v>0.16245589999999999</v>
      </c>
      <c r="P449" s="5">
        <f>Table1[[#This Row],[4%]]-Table1[[#This Row],[Old Dose 4]]</f>
        <v>-8.7908479277032381E-4</v>
      </c>
      <c r="T449" t="s">
        <v>739</v>
      </c>
      <c r="W449">
        <v>5</v>
      </c>
      <c r="X449">
        <v>5</v>
      </c>
      <c r="Y449">
        <v>2</v>
      </c>
      <c r="Z449">
        <v>1</v>
      </c>
    </row>
    <row r="450" spans="1:26" x14ac:dyDescent="0.25">
      <c r="A450" s="2" t="s">
        <v>449</v>
      </c>
      <c r="B450">
        <v>15551</v>
      </c>
      <c r="C450">
        <f>_xlfn.XLOOKUP(Table1[[#This Row],[FSA]],$T$2:$T$889,$W$2:$W$889)</f>
        <v>12352</v>
      </c>
      <c r="D450" s="4">
        <f>Table1[[#This Row],[New Dose 1]]/Table1[[#This Row],[Population]]</f>
        <v>0.79428975628576937</v>
      </c>
      <c r="E450" s="3">
        <v>0.79236220000000002</v>
      </c>
      <c r="F450" s="5">
        <f>Table1[[#This Row],[%]]-Table1[[#This Row],[Old Dose 1]]</f>
        <v>1.9275562857693496E-3</v>
      </c>
      <c r="M450">
        <f>_xlfn.XLOOKUP(Table1[[#This Row],[FSA]],$T$2:$T$889,$Z$2:$Z$889)</f>
        <v>2409</v>
      </c>
      <c r="N450" s="4">
        <f>Table1[[#This Row],[Dose4]]/Table1[[#This Row],[Population]]</f>
        <v>0.15490965211240434</v>
      </c>
      <c r="O450" s="4">
        <v>0.1534065</v>
      </c>
      <c r="P450" s="5">
        <f>Table1[[#This Row],[4%]]-Table1[[#This Row],[Old Dose 4]]</f>
        <v>1.5031521124043434E-3</v>
      </c>
      <c r="T450" t="s">
        <v>740</v>
      </c>
      <c r="W450">
        <v>1</v>
      </c>
      <c r="X450">
        <v>0</v>
      </c>
      <c r="Y450">
        <v>0</v>
      </c>
      <c r="Z450">
        <v>0</v>
      </c>
    </row>
    <row r="451" spans="1:26" x14ac:dyDescent="0.25">
      <c r="A451" t="s">
        <v>450</v>
      </c>
      <c r="B451">
        <v>13605</v>
      </c>
      <c r="C451">
        <f>_xlfn.XLOOKUP(Table1[[#This Row],[FSA]],$T$2:$T$889,$W$2:$W$889)</f>
        <v>10642</v>
      </c>
      <c r="D451" s="4">
        <f>Table1[[#This Row],[New Dose 1]]/Table1[[#This Row],[Population]]</f>
        <v>0.78221242190371187</v>
      </c>
      <c r="E451" s="3">
        <v>0.77970499999999998</v>
      </c>
      <c r="F451" s="5">
        <f>Table1[[#This Row],[%]]-Table1[[#This Row],[Old Dose 1]]</f>
        <v>2.5074219037118928E-3</v>
      </c>
      <c r="M451">
        <f>_xlfn.XLOOKUP(Table1[[#This Row],[FSA]],$T$2:$T$889,$Z$2:$Z$889)</f>
        <v>1372</v>
      </c>
      <c r="N451" s="4">
        <f>Table1[[#This Row],[Dose4]]/Table1[[#This Row],[Population]]</f>
        <v>0.10084527747151782</v>
      </c>
      <c r="O451" s="4">
        <v>0.10006669999999999</v>
      </c>
      <c r="P451" s="5">
        <f>Table1[[#This Row],[4%]]-Table1[[#This Row],[Old Dose 4]]</f>
        <v>7.785774715178273E-4</v>
      </c>
      <c r="T451" t="s">
        <v>741</v>
      </c>
      <c r="W451">
        <v>2</v>
      </c>
      <c r="X451">
        <v>2</v>
      </c>
      <c r="Y451">
        <v>1</v>
      </c>
      <c r="Z451">
        <v>1</v>
      </c>
    </row>
    <row r="452" spans="1:26" x14ac:dyDescent="0.25">
      <c r="A452" s="2" t="s">
        <v>451</v>
      </c>
      <c r="B452">
        <v>23079</v>
      </c>
      <c r="C452">
        <f>_xlfn.XLOOKUP(Table1[[#This Row],[FSA]],$T$2:$T$889,$W$2:$W$889)</f>
        <v>18893</v>
      </c>
      <c r="D452" s="4">
        <f>Table1[[#This Row],[New Dose 1]]/Table1[[#This Row],[Population]]</f>
        <v>0.81862299059751287</v>
      </c>
      <c r="E452" s="3">
        <v>0.82186060000000005</v>
      </c>
      <c r="F452" s="5">
        <f>Table1[[#This Row],[%]]-Table1[[#This Row],[Old Dose 1]]</f>
        <v>-3.2376094024871849E-3</v>
      </c>
      <c r="M452">
        <f>_xlfn.XLOOKUP(Table1[[#This Row],[FSA]],$T$2:$T$889,$Z$2:$Z$889)</f>
        <v>3876</v>
      </c>
      <c r="N452" s="4">
        <f>Table1[[#This Row],[Dose4]]/Table1[[#This Row],[Population]]</f>
        <v>0.16794488496035356</v>
      </c>
      <c r="O452" s="4">
        <v>0.16837469999999999</v>
      </c>
      <c r="P452" s="5">
        <f>Table1[[#This Row],[4%]]-Table1[[#This Row],[Old Dose 4]]</f>
        <v>-4.2981503964642509E-4</v>
      </c>
      <c r="T452" t="s">
        <v>333</v>
      </c>
      <c r="W452">
        <v>36543</v>
      </c>
      <c r="X452">
        <v>35307</v>
      </c>
      <c r="Y452">
        <v>22720</v>
      </c>
      <c r="Z452">
        <v>6890</v>
      </c>
    </row>
    <row r="453" spans="1:26" x14ac:dyDescent="0.25">
      <c r="A453" t="s">
        <v>452</v>
      </c>
      <c r="B453">
        <v>18385</v>
      </c>
      <c r="C453">
        <f>_xlfn.XLOOKUP(Table1[[#This Row],[FSA]],$T$2:$T$889,$W$2:$W$889)</f>
        <v>13731</v>
      </c>
      <c r="D453" s="4">
        <f>Table1[[#This Row],[New Dose 1]]/Table1[[#This Row],[Population]]</f>
        <v>0.74685885232526517</v>
      </c>
      <c r="E453" s="3">
        <v>0.75070289999999995</v>
      </c>
      <c r="F453" s="5">
        <f>Table1[[#This Row],[%]]-Table1[[#This Row],[Old Dose 1]]</f>
        <v>-3.8440476747347851E-3</v>
      </c>
      <c r="M453">
        <f>_xlfn.XLOOKUP(Table1[[#This Row],[FSA]],$T$2:$T$889,$Z$2:$Z$889)</f>
        <v>1818</v>
      </c>
      <c r="N453" s="4">
        <f>Table1[[#This Row],[Dose4]]/Table1[[#This Row],[Population]]</f>
        <v>9.888496056567854E-2</v>
      </c>
      <c r="O453" s="4">
        <v>9.91234E-2</v>
      </c>
      <c r="P453" s="5">
        <f>Table1[[#This Row],[4%]]-Table1[[#This Row],[Old Dose 4]]</f>
        <v>-2.3843943432146075E-4</v>
      </c>
      <c r="T453" t="s">
        <v>334</v>
      </c>
      <c r="W453">
        <v>18612</v>
      </c>
      <c r="X453">
        <v>17936</v>
      </c>
      <c r="Y453">
        <v>11340</v>
      </c>
      <c r="Z453">
        <v>2972</v>
      </c>
    </row>
    <row r="454" spans="1:26" x14ac:dyDescent="0.25">
      <c r="A454" s="2" t="s">
        <v>453</v>
      </c>
      <c r="B454">
        <v>25389</v>
      </c>
      <c r="C454">
        <f>_xlfn.XLOOKUP(Table1[[#This Row],[FSA]],$T$2:$T$889,$W$2:$W$889)</f>
        <v>20254</v>
      </c>
      <c r="D454" s="4">
        <f>Table1[[#This Row],[New Dose 1]]/Table1[[#This Row],[Population]]</f>
        <v>0.7977470558115719</v>
      </c>
      <c r="E454" s="3">
        <v>0.80159400000000003</v>
      </c>
      <c r="F454" s="5">
        <f>Table1[[#This Row],[%]]-Table1[[#This Row],[Old Dose 1]]</f>
        <v>-3.8469441884281252E-3</v>
      </c>
      <c r="M454">
        <f>_xlfn.XLOOKUP(Table1[[#This Row],[FSA]],$T$2:$T$889,$Z$2:$Z$889)</f>
        <v>2700</v>
      </c>
      <c r="N454" s="4">
        <f>Table1[[#This Row],[Dose4]]/Table1[[#This Row],[Population]]</f>
        <v>0.10634526763559021</v>
      </c>
      <c r="O454" s="4">
        <v>0.1068925</v>
      </c>
      <c r="P454" s="5">
        <f>Table1[[#This Row],[4%]]-Table1[[#This Row],[Old Dose 4]]</f>
        <v>-5.4723236440978873E-4</v>
      </c>
      <c r="T454" t="s">
        <v>335</v>
      </c>
      <c r="W454">
        <v>9895</v>
      </c>
      <c r="X454">
        <v>9639</v>
      </c>
      <c r="Y454">
        <v>7485</v>
      </c>
      <c r="Z454">
        <v>3363</v>
      </c>
    </row>
    <row r="455" spans="1:26" x14ac:dyDescent="0.25">
      <c r="A455" t="s">
        <v>454</v>
      </c>
      <c r="B455">
        <v>16893</v>
      </c>
      <c r="C455">
        <f>_xlfn.XLOOKUP(Table1[[#This Row],[FSA]],$T$2:$T$889,$W$2:$W$889)</f>
        <v>13423</v>
      </c>
      <c r="D455" s="4">
        <f>Table1[[#This Row],[New Dose 1]]/Table1[[#This Row],[Population]]</f>
        <v>0.79458947493044452</v>
      </c>
      <c r="E455" s="3">
        <v>0.80097620000000003</v>
      </c>
      <c r="F455" s="5">
        <f>Table1[[#This Row],[%]]-Table1[[#This Row],[Old Dose 1]]</f>
        <v>-6.38672506955551E-3</v>
      </c>
      <c r="M455">
        <f>_xlfn.XLOOKUP(Table1[[#This Row],[FSA]],$T$2:$T$889,$Z$2:$Z$889)</f>
        <v>1635</v>
      </c>
      <c r="N455" s="4">
        <f>Table1[[#This Row],[Dose4]]/Table1[[#This Row],[Population]]</f>
        <v>9.6785650861303502E-2</v>
      </c>
      <c r="O455" s="4">
        <v>9.7493399999999994E-2</v>
      </c>
      <c r="P455" s="5">
        <f>Table1[[#This Row],[4%]]-Table1[[#This Row],[Old Dose 4]]</f>
        <v>-7.0774913869649236E-4</v>
      </c>
      <c r="T455" t="s">
        <v>336</v>
      </c>
      <c r="W455">
        <v>18272</v>
      </c>
      <c r="X455">
        <v>17572</v>
      </c>
      <c r="Y455">
        <v>11173</v>
      </c>
      <c r="Z455">
        <v>3213</v>
      </c>
    </row>
    <row r="456" spans="1:26" x14ac:dyDescent="0.25">
      <c r="A456" s="2" t="s">
        <v>455</v>
      </c>
      <c r="B456">
        <v>20321</v>
      </c>
      <c r="C456">
        <f>_xlfn.XLOOKUP(Table1[[#This Row],[FSA]],$T$2:$T$889,$W$2:$W$889)</f>
        <v>15883</v>
      </c>
      <c r="D456" s="4">
        <f>Table1[[#This Row],[New Dose 1]]/Table1[[#This Row],[Population]]</f>
        <v>0.78160523596279707</v>
      </c>
      <c r="E456" s="3">
        <v>0.79708020000000002</v>
      </c>
      <c r="F456" s="5">
        <f>Table1[[#This Row],[%]]-Table1[[#This Row],[Old Dose 1]]</f>
        <v>-1.5474964037202943E-2</v>
      </c>
      <c r="M456">
        <f>_xlfn.XLOOKUP(Table1[[#This Row],[FSA]],$T$2:$T$889,$Z$2:$Z$889)</f>
        <v>2841</v>
      </c>
      <c r="N456" s="4">
        <f>Table1[[#This Row],[Dose4]]/Table1[[#This Row],[Population]]</f>
        <v>0.13980611190394174</v>
      </c>
      <c r="O456" s="4">
        <v>0.1428499</v>
      </c>
      <c r="P456" s="5">
        <f>Table1[[#This Row],[4%]]-Table1[[#This Row],[Old Dose 4]]</f>
        <v>-3.0437880960582642E-3</v>
      </c>
      <c r="T456" t="s">
        <v>337</v>
      </c>
      <c r="W456">
        <v>16361</v>
      </c>
      <c r="X456">
        <v>15762</v>
      </c>
      <c r="Y456">
        <v>10398</v>
      </c>
      <c r="Z456">
        <v>2756</v>
      </c>
    </row>
    <row r="457" spans="1:26" x14ac:dyDescent="0.25">
      <c r="A457" t="s">
        <v>456</v>
      </c>
      <c r="B457">
        <v>26456</v>
      </c>
      <c r="C457">
        <f>_xlfn.XLOOKUP(Table1[[#This Row],[FSA]],$T$2:$T$889,$W$2:$W$889)</f>
        <v>21524</v>
      </c>
      <c r="D457" s="4">
        <f>Table1[[#This Row],[New Dose 1]]/Table1[[#This Row],[Population]]</f>
        <v>0.81357726035681888</v>
      </c>
      <c r="E457" s="3">
        <v>0.83673470000000005</v>
      </c>
      <c r="F457" s="5">
        <f>Table1[[#This Row],[%]]-Table1[[#This Row],[Old Dose 1]]</f>
        <v>-2.3157439643181177E-2</v>
      </c>
      <c r="M457">
        <f>_xlfn.XLOOKUP(Table1[[#This Row],[FSA]],$T$2:$T$889,$Z$2:$Z$889)</f>
        <v>2431</v>
      </c>
      <c r="N457" s="4">
        <f>Table1[[#This Row],[Dose4]]/Table1[[#This Row],[Population]]</f>
        <v>9.1888418506198971E-2</v>
      </c>
      <c r="O457" s="4">
        <v>9.4441600000000001E-2</v>
      </c>
      <c r="P457" s="5">
        <f>Table1[[#This Row],[4%]]-Table1[[#This Row],[Old Dose 4]]</f>
        <v>-2.5531814938010294E-3</v>
      </c>
      <c r="T457" t="s">
        <v>338</v>
      </c>
      <c r="W457">
        <v>31520</v>
      </c>
      <c r="X457">
        <v>30545</v>
      </c>
      <c r="Y457">
        <v>19987</v>
      </c>
      <c r="Z457">
        <v>6546</v>
      </c>
    </row>
    <row r="458" spans="1:26" x14ac:dyDescent="0.25">
      <c r="A458" s="2" t="s">
        <v>457</v>
      </c>
      <c r="B458">
        <v>18984</v>
      </c>
      <c r="C458">
        <f>_xlfn.XLOOKUP(Table1[[#This Row],[FSA]],$T$2:$T$889,$W$2:$W$889)</f>
        <v>18865</v>
      </c>
      <c r="D458" s="4">
        <f>Table1[[#This Row],[New Dose 1]]/Table1[[#This Row],[Population]]</f>
        <v>0.99373156342182889</v>
      </c>
      <c r="E458" s="3">
        <v>0.99447339999999995</v>
      </c>
      <c r="F458" s="5">
        <f>Table1[[#This Row],[%]]-Table1[[#This Row],[Old Dose 1]]</f>
        <v>-7.418365781710623E-4</v>
      </c>
      <c r="M458">
        <f>_xlfn.XLOOKUP(Table1[[#This Row],[FSA]],$T$2:$T$889,$Z$2:$Z$889)</f>
        <v>1369</v>
      </c>
      <c r="N458" s="4">
        <f>Table1[[#This Row],[Dose4]]/Table1[[#This Row],[Population]]</f>
        <v>7.2113358617783396E-2</v>
      </c>
      <c r="O458" s="4">
        <v>7.2218099999999993E-2</v>
      </c>
      <c r="P458" s="5">
        <f>Table1[[#This Row],[4%]]-Table1[[#This Row],[Old Dose 4]]</f>
        <v>-1.0474138221659712E-4</v>
      </c>
      <c r="T458" t="s">
        <v>339</v>
      </c>
      <c r="W458">
        <v>30122</v>
      </c>
      <c r="X458">
        <v>29059</v>
      </c>
      <c r="Y458">
        <v>18501</v>
      </c>
      <c r="Z458">
        <v>5491</v>
      </c>
    </row>
    <row r="459" spans="1:26" x14ac:dyDescent="0.25">
      <c r="A459" t="s">
        <v>458</v>
      </c>
      <c r="B459">
        <v>12065</v>
      </c>
      <c r="C459">
        <f>_xlfn.XLOOKUP(Table1[[#This Row],[FSA]],$T$2:$T$889,$W$2:$W$889)</f>
        <v>10826</v>
      </c>
      <c r="D459" s="4">
        <f>Table1[[#This Row],[New Dose 1]]/Table1[[#This Row],[Population]]</f>
        <v>0.89730625777041029</v>
      </c>
      <c r="E459" s="3">
        <v>0.92086080000000003</v>
      </c>
      <c r="F459" s="5">
        <f>Table1[[#This Row],[%]]-Table1[[#This Row],[Old Dose 1]]</f>
        <v>-2.3554542229589748E-2</v>
      </c>
      <c r="M459">
        <f>_xlfn.XLOOKUP(Table1[[#This Row],[FSA]],$T$2:$T$889,$Z$2:$Z$889)</f>
        <v>989</v>
      </c>
      <c r="N459" s="4">
        <f>Table1[[#This Row],[Dose4]]/Table1[[#This Row],[Population]]</f>
        <v>8.1972648155822628E-2</v>
      </c>
      <c r="O459" s="4">
        <v>8.3940699999999993E-2</v>
      </c>
      <c r="P459" s="5">
        <f>Table1[[#This Row],[4%]]-Table1[[#This Row],[Old Dose 4]]</f>
        <v>-1.9680518441773653E-3</v>
      </c>
      <c r="T459" t="s">
        <v>340</v>
      </c>
      <c r="W459">
        <v>32761</v>
      </c>
      <c r="X459">
        <v>31716</v>
      </c>
      <c r="Y459">
        <v>20001</v>
      </c>
      <c r="Z459">
        <v>6661</v>
      </c>
    </row>
    <row r="460" spans="1:26" x14ac:dyDescent="0.25">
      <c r="A460" s="2" t="s">
        <v>459</v>
      </c>
      <c r="B460">
        <v>22937</v>
      </c>
      <c r="C460">
        <f>_xlfn.XLOOKUP(Table1[[#This Row],[FSA]],$T$2:$T$889,$W$2:$W$889)</f>
        <v>18938</v>
      </c>
      <c r="D460" s="4">
        <f>Table1[[#This Row],[New Dose 1]]/Table1[[#This Row],[Population]]</f>
        <v>0.82565287526703579</v>
      </c>
      <c r="E460" s="3">
        <v>0.82617870000000004</v>
      </c>
      <c r="F460" s="5">
        <f>Table1[[#This Row],[%]]-Table1[[#This Row],[Old Dose 1]]</f>
        <v>-5.2582473296425292E-4</v>
      </c>
      <c r="M460">
        <f>_xlfn.XLOOKUP(Table1[[#This Row],[FSA]],$T$2:$T$889,$Z$2:$Z$889)</f>
        <v>2980</v>
      </c>
      <c r="N460" s="4">
        <f>Table1[[#This Row],[Dose4]]/Table1[[#This Row],[Population]]</f>
        <v>0.12992108819810785</v>
      </c>
      <c r="O460" s="4">
        <v>0.12966220000000001</v>
      </c>
      <c r="P460" s="5">
        <f>Table1[[#This Row],[4%]]-Table1[[#This Row],[Old Dose 4]]</f>
        <v>2.5888819810784836E-4</v>
      </c>
      <c r="T460" t="s">
        <v>742</v>
      </c>
      <c r="W460">
        <v>16</v>
      </c>
      <c r="X460">
        <v>16</v>
      </c>
      <c r="Y460">
        <v>11</v>
      </c>
      <c r="Z460">
        <v>1</v>
      </c>
    </row>
    <row r="461" spans="1:26" x14ac:dyDescent="0.25">
      <c r="A461" t="s">
        <v>460</v>
      </c>
      <c r="B461">
        <v>22077</v>
      </c>
      <c r="C461">
        <f>_xlfn.XLOOKUP(Table1[[#This Row],[FSA]],$T$2:$T$889,$W$2:$W$889)</f>
        <v>18040</v>
      </c>
      <c r="D461" s="4">
        <f>Table1[[#This Row],[New Dose 1]]/Table1[[#This Row],[Population]]</f>
        <v>0.81714000996512204</v>
      </c>
      <c r="E461" s="3">
        <v>0.82106610000000002</v>
      </c>
      <c r="F461" s="5">
        <f>Table1[[#This Row],[%]]-Table1[[#This Row],[Old Dose 1]]</f>
        <v>-3.9260900348779826E-3</v>
      </c>
      <c r="M461">
        <f>_xlfn.XLOOKUP(Table1[[#This Row],[FSA]],$T$2:$T$889,$Z$2:$Z$889)</f>
        <v>2419</v>
      </c>
      <c r="N461" s="4">
        <f>Table1[[#This Row],[Dose4]]/Table1[[#This Row],[Population]]</f>
        <v>0.10957104679077773</v>
      </c>
      <c r="O461" s="4">
        <v>0.1095551</v>
      </c>
      <c r="P461" s="5">
        <f>Table1[[#This Row],[4%]]-Table1[[#This Row],[Old Dose 4]]</f>
        <v>1.5946790777723874E-5</v>
      </c>
      <c r="T461" t="s">
        <v>743</v>
      </c>
      <c r="W461">
        <v>7</v>
      </c>
      <c r="X461">
        <v>7</v>
      </c>
      <c r="Y461">
        <v>4</v>
      </c>
      <c r="Z461">
        <v>2</v>
      </c>
    </row>
    <row r="462" spans="1:26" x14ac:dyDescent="0.25">
      <c r="A462" s="2" t="s">
        <v>461</v>
      </c>
      <c r="B462">
        <v>13710</v>
      </c>
      <c r="C462">
        <f>_xlfn.XLOOKUP(Table1[[#This Row],[FSA]],$T$2:$T$889,$W$2:$W$889)</f>
        <v>11458</v>
      </c>
      <c r="D462" s="4">
        <f>Table1[[#This Row],[New Dose 1]]/Table1[[#This Row],[Population]]</f>
        <v>0.83574033552151716</v>
      </c>
      <c r="E462" s="3">
        <v>0.84441639999999996</v>
      </c>
      <c r="F462" s="5">
        <f>Table1[[#This Row],[%]]-Table1[[#This Row],[Old Dose 1]]</f>
        <v>-8.6760644784827923E-3</v>
      </c>
      <c r="M462">
        <f>_xlfn.XLOOKUP(Table1[[#This Row],[FSA]],$T$2:$T$889,$Z$2:$Z$889)</f>
        <v>2166</v>
      </c>
      <c r="N462" s="4">
        <f>Table1[[#This Row],[Dose4]]/Table1[[#This Row],[Population]]</f>
        <v>0.15798687089715535</v>
      </c>
      <c r="O462" s="4">
        <v>0.15915000000000001</v>
      </c>
      <c r="P462" s="5">
        <f>Table1[[#This Row],[4%]]-Table1[[#This Row],[Old Dose 4]]</f>
        <v>-1.1631291028446622E-3</v>
      </c>
      <c r="T462" t="s">
        <v>744</v>
      </c>
      <c r="W462">
        <v>4</v>
      </c>
      <c r="X462">
        <v>4</v>
      </c>
      <c r="Y462">
        <v>0</v>
      </c>
      <c r="Z462">
        <v>0</v>
      </c>
    </row>
    <row r="463" spans="1:26" x14ac:dyDescent="0.25">
      <c r="A463" t="s">
        <v>462</v>
      </c>
      <c r="B463">
        <v>21074</v>
      </c>
      <c r="C463">
        <f>_xlfn.XLOOKUP(Table1[[#This Row],[FSA]],$T$2:$T$889,$W$2:$W$889)</f>
        <v>17843</v>
      </c>
      <c r="D463" s="4">
        <f>Table1[[#This Row],[New Dose 1]]/Table1[[#This Row],[Population]]</f>
        <v>0.84668311663661389</v>
      </c>
      <c r="E463" s="3">
        <v>0.84243400000000002</v>
      </c>
      <c r="F463" s="5">
        <f>Table1[[#This Row],[%]]-Table1[[#This Row],[Old Dose 1]]</f>
        <v>4.24911663661387E-3</v>
      </c>
      <c r="M463">
        <f>_xlfn.XLOOKUP(Table1[[#This Row],[FSA]],$T$2:$T$889,$Z$2:$Z$889)</f>
        <v>3027</v>
      </c>
      <c r="N463" s="4">
        <f>Table1[[#This Row],[Dose4]]/Table1[[#This Row],[Population]]</f>
        <v>0.14363670874062825</v>
      </c>
      <c r="O463" s="4">
        <v>0.14168539999999999</v>
      </c>
      <c r="P463" s="5">
        <f>Table1[[#This Row],[4%]]-Table1[[#This Row],[Old Dose 4]]</f>
        <v>1.9513087406282659E-3</v>
      </c>
      <c r="T463" t="s">
        <v>745</v>
      </c>
      <c r="W463">
        <v>2</v>
      </c>
      <c r="X463">
        <v>1</v>
      </c>
      <c r="Y463">
        <v>1</v>
      </c>
      <c r="Z463">
        <v>0</v>
      </c>
    </row>
    <row r="464" spans="1:26" x14ac:dyDescent="0.25">
      <c r="A464" s="2" t="s">
        <v>463</v>
      </c>
      <c r="B464">
        <v>3022</v>
      </c>
      <c r="C464">
        <f>_xlfn.XLOOKUP(Table1[[#This Row],[FSA]],$T$2:$T$889,$W$2:$W$889)</f>
        <v>2413</v>
      </c>
      <c r="D464" s="4">
        <f>Table1[[#This Row],[New Dose 1]]/Table1[[#This Row],[Population]]</f>
        <v>0.79847782925215094</v>
      </c>
      <c r="E464" s="3">
        <v>0.79568110000000003</v>
      </c>
      <c r="F464" s="5">
        <f>Table1[[#This Row],[%]]-Table1[[#This Row],[Old Dose 1]]</f>
        <v>2.7967292521509091E-3</v>
      </c>
      <c r="M464">
        <f>_xlfn.XLOOKUP(Table1[[#This Row],[FSA]],$T$2:$T$889,$Z$2:$Z$889)</f>
        <v>292</v>
      </c>
      <c r="N464" s="4">
        <f>Table1[[#This Row],[Dose4]]/Table1[[#This Row],[Population]]</f>
        <v>9.6624751819986768E-2</v>
      </c>
      <c r="O464" s="4">
        <v>9.4684400000000002E-2</v>
      </c>
      <c r="P464" s="5">
        <f>Table1[[#This Row],[4%]]-Table1[[#This Row],[Old Dose 4]]</f>
        <v>1.9403518199867659E-3</v>
      </c>
      <c r="T464" t="s">
        <v>746</v>
      </c>
      <c r="W464">
        <v>8</v>
      </c>
      <c r="X464">
        <v>7</v>
      </c>
      <c r="Y464">
        <v>3</v>
      </c>
      <c r="Z464">
        <v>2</v>
      </c>
    </row>
    <row r="465" spans="1:26" x14ac:dyDescent="0.25">
      <c r="A465" t="s">
        <v>464</v>
      </c>
      <c r="B465">
        <v>22625</v>
      </c>
      <c r="C465">
        <f>_xlfn.XLOOKUP(Table1[[#This Row],[FSA]],$T$2:$T$889,$W$2:$W$889)</f>
        <v>18560</v>
      </c>
      <c r="D465" s="4">
        <f>Table1[[#This Row],[New Dose 1]]/Table1[[#This Row],[Population]]</f>
        <v>0.82033149171270714</v>
      </c>
      <c r="E465" s="3">
        <v>0.8204842</v>
      </c>
      <c r="F465" s="5">
        <f>Table1[[#This Row],[%]]-Table1[[#This Row],[Old Dose 1]]</f>
        <v>-1.5270828729285757E-4</v>
      </c>
      <c r="M465">
        <f>_xlfn.XLOOKUP(Table1[[#This Row],[FSA]],$T$2:$T$889,$Z$2:$Z$889)</f>
        <v>3503</v>
      </c>
      <c r="N465" s="4">
        <f>Table1[[#This Row],[Dose4]]/Table1[[#This Row],[Population]]</f>
        <v>0.15482872928176797</v>
      </c>
      <c r="O465" s="4">
        <v>0.15360869999999999</v>
      </c>
      <c r="P465" s="5">
        <f>Table1[[#This Row],[4%]]-Table1[[#This Row],[Old Dose 4]]</f>
        <v>1.2200292817679814E-3</v>
      </c>
      <c r="T465" t="s">
        <v>747</v>
      </c>
      <c r="W465">
        <v>6</v>
      </c>
      <c r="X465">
        <v>5</v>
      </c>
      <c r="Y465">
        <v>2</v>
      </c>
      <c r="Z465">
        <v>1</v>
      </c>
    </row>
    <row r="466" spans="1:26" x14ac:dyDescent="0.25">
      <c r="A466" s="2" t="s">
        <v>465</v>
      </c>
      <c r="B466">
        <v>19206</v>
      </c>
      <c r="C466">
        <f>_xlfn.XLOOKUP(Table1[[#This Row],[FSA]],$T$2:$T$889,$W$2:$W$889)</f>
        <v>15393</v>
      </c>
      <c r="D466" s="4">
        <f>Table1[[#This Row],[New Dose 1]]/Table1[[#This Row],[Population]]</f>
        <v>0.80146829115901286</v>
      </c>
      <c r="E466" s="3">
        <v>0.80625670000000005</v>
      </c>
      <c r="F466" s="5">
        <f>Table1[[#This Row],[%]]-Table1[[#This Row],[Old Dose 1]]</f>
        <v>-4.7884088409871906E-3</v>
      </c>
      <c r="M466">
        <f>_xlfn.XLOOKUP(Table1[[#This Row],[FSA]],$T$2:$T$889,$Z$2:$Z$889)</f>
        <v>2810</v>
      </c>
      <c r="N466" s="4">
        <f>Table1[[#This Row],[Dose4]]/Table1[[#This Row],[Population]]</f>
        <v>0.14630844527751743</v>
      </c>
      <c r="O466" s="4">
        <v>0.1459703</v>
      </c>
      <c r="P466" s="5">
        <f>Table1[[#This Row],[4%]]-Table1[[#This Row],[Old Dose 4]]</f>
        <v>3.3814527751743761E-4</v>
      </c>
      <c r="T466" t="s">
        <v>748</v>
      </c>
      <c r="W466">
        <v>9</v>
      </c>
      <c r="X466">
        <v>8</v>
      </c>
      <c r="Y466">
        <v>5</v>
      </c>
      <c r="Z466">
        <v>0</v>
      </c>
    </row>
    <row r="467" spans="1:26" x14ac:dyDescent="0.25">
      <c r="A467" t="s">
        <v>466</v>
      </c>
      <c r="B467">
        <v>18863</v>
      </c>
      <c r="C467">
        <f>_xlfn.XLOOKUP(Table1[[#This Row],[FSA]],$T$2:$T$889,$W$2:$W$889)</f>
        <v>13623</v>
      </c>
      <c r="D467" s="4">
        <f>Table1[[#This Row],[New Dose 1]]/Table1[[#This Row],[Population]]</f>
        <v>0.72220749615649682</v>
      </c>
      <c r="E467" s="3">
        <v>0.72854439999999998</v>
      </c>
      <c r="F467" s="5">
        <f>Table1[[#This Row],[%]]-Table1[[#This Row],[Old Dose 1]]</f>
        <v>-6.336903843503161E-3</v>
      </c>
      <c r="M467">
        <f>_xlfn.XLOOKUP(Table1[[#This Row],[FSA]],$T$2:$T$889,$Z$2:$Z$889)</f>
        <v>3187</v>
      </c>
      <c r="N467" s="4">
        <f>Table1[[#This Row],[Dose4]]/Table1[[#This Row],[Population]]</f>
        <v>0.16895509728039018</v>
      </c>
      <c r="O467" s="4">
        <v>0.17051040000000001</v>
      </c>
      <c r="P467" s="5">
        <f>Table1[[#This Row],[4%]]-Table1[[#This Row],[Old Dose 4]]</f>
        <v>-1.5553027196098246E-3</v>
      </c>
      <c r="T467" t="s">
        <v>749</v>
      </c>
      <c r="W467">
        <v>5</v>
      </c>
      <c r="X467">
        <v>5</v>
      </c>
      <c r="Y467">
        <v>2</v>
      </c>
      <c r="Z467">
        <v>0</v>
      </c>
    </row>
    <row r="468" spans="1:26" x14ac:dyDescent="0.25">
      <c r="A468" s="2" t="s">
        <v>467</v>
      </c>
      <c r="B468">
        <v>10126</v>
      </c>
      <c r="C468">
        <f>_xlfn.XLOOKUP(Table1[[#This Row],[FSA]],$T$2:$T$889,$W$2:$W$889)</f>
        <v>7689</v>
      </c>
      <c r="D468" s="4">
        <f>Table1[[#This Row],[New Dose 1]]/Table1[[#This Row],[Population]]</f>
        <v>0.75933241161366782</v>
      </c>
      <c r="E468" s="3">
        <v>0.76279859999999999</v>
      </c>
      <c r="F468" s="5">
        <f>Table1[[#This Row],[%]]-Table1[[#This Row],[Old Dose 1]]</f>
        <v>-3.4661883863321696E-3</v>
      </c>
      <c r="M468">
        <f>_xlfn.XLOOKUP(Table1[[#This Row],[FSA]],$T$2:$T$889,$Z$2:$Z$889)</f>
        <v>1753</v>
      </c>
      <c r="N468" s="4">
        <f>Table1[[#This Row],[Dose4]]/Table1[[#This Row],[Population]]</f>
        <v>0.17311870432549872</v>
      </c>
      <c r="O468" s="4">
        <v>0.17325840000000001</v>
      </c>
      <c r="P468" s="5">
        <f>Table1[[#This Row],[4%]]-Table1[[#This Row],[Old Dose 4]]</f>
        <v>-1.396956745012834E-4</v>
      </c>
      <c r="T468" t="s">
        <v>750</v>
      </c>
      <c r="W468">
        <v>9</v>
      </c>
      <c r="X468">
        <v>8</v>
      </c>
      <c r="Y468">
        <v>5</v>
      </c>
      <c r="Z468">
        <v>2</v>
      </c>
    </row>
    <row r="469" spans="1:26" x14ac:dyDescent="0.25">
      <c r="A469" t="s">
        <v>468</v>
      </c>
      <c r="B469">
        <v>4522</v>
      </c>
      <c r="C469">
        <f>_xlfn.XLOOKUP(Table1[[#This Row],[FSA]],$T$2:$T$889,$W$2:$W$889)</f>
        <v>3439</v>
      </c>
      <c r="D469" s="4">
        <f>Table1[[#This Row],[New Dose 1]]/Table1[[#This Row],[Population]]</f>
        <v>0.76050420168067223</v>
      </c>
      <c r="E469" s="3">
        <v>0.76432259999999996</v>
      </c>
      <c r="F469" s="5">
        <f>Table1[[#This Row],[%]]-Table1[[#This Row],[Old Dose 1]]</f>
        <v>-3.8183983193277315E-3</v>
      </c>
      <c r="M469">
        <f>_xlfn.XLOOKUP(Table1[[#This Row],[FSA]],$T$2:$T$889,$Z$2:$Z$889)</f>
        <v>821</v>
      </c>
      <c r="N469" s="4">
        <f>Table1[[#This Row],[Dose4]]/Table1[[#This Row],[Population]]</f>
        <v>0.18155683325961963</v>
      </c>
      <c r="O469" s="4">
        <v>0.1815322</v>
      </c>
      <c r="P469" s="5">
        <f>Table1[[#This Row],[4%]]-Table1[[#This Row],[Old Dose 4]]</f>
        <v>2.4633259619627479E-5</v>
      </c>
      <c r="T469" t="s">
        <v>751</v>
      </c>
      <c r="W469">
        <v>7</v>
      </c>
      <c r="X469">
        <v>7</v>
      </c>
      <c r="Y469">
        <v>3</v>
      </c>
      <c r="Z469">
        <v>0</v>
      </c>
    </row>
    <row r="470" spans="1:26" x14ac:dyDescent="0.25">
      <c r="A470" s="2" t="s">
        <v>469</v>
      </c>
      <c r="B470">
        <v>3719</v>
      </c>
      <c r="C470">
        <f>_xlfn.XLOOKUP(Table1[[#This Row],[FSA]],$T$2:$T$889,$W$2:$W$889)</f>
        <v>2861</v>
      </c>
      <c r="D470" s="4">
        <f>Table1[[#This Row],[New Dose 1]]/Table1[[#This Row],[Population]]</f>
        <v>0.76929282065071258</v>
      </c>
      <c r="E470" s="3">
        <v>0.76705630000000002</v>
      </c>
      <c r="F470" s="5">
        <f>Table1[[#This Row],[%]]-Table1[[#This Row],[Old Dose 1]]</f>
        <v>2.236520650712559E-3</v>
      </c>
      <c r="M470">
        <f>_xlfn.XLOOKUP(Table1[[#This Row],[FSA]],$T$2:$T$889,$Z$2:$Z$889)</f>
        <v>587</v>
      </c>
      <c r="N470" s="4">
        <f>Table1[[#This Row],[Dose4]]/Table1[[#This Row],[Population]]</f>
        <v>0.1578381285291745</v>
      </c>
      <c r="O470" s="4">
        <v>0.15792339999999999</v>
      </c>
      <c r="P470" s="5">
        <f>Table1[[#This Row],[4%]]-Table1[[#This Row],[Old Dose 4]]</f>
        <v>-8.5271470825487583E-5</v>
      </c>
      <c r="T470" t="s">
        <v>348</v>
      </c>
      <c r="W470">
        <v>31992</v>
      </c>
      <c r="X470">
        <v>30895</v>
      </c>
      <c r="Y470">
        <v>18756</v>
      </c>
      <c r="Z470">
        <v>6933</v>
      </c>
    </row>
    <row r="471" spans="1:26" x14ac:dyDescent="0.25">
      <c r="A471" t="s">
        <v>470</v>
      </c>
      <c r="B471">
        <v>3656</v>
      </c>
      <c r="C471">
        <f>_xlfn.XLOOKUP(Table1[[#This Row],[FSA]],$T$2:$T$889,$W$2:$W$889)</f>
        <v>2852</v>
      </c>
      <c r="D471" s="4">
        <f>Table1[[#This Row],[New Dose 1]]/Table1[[#This Row],[Population]]</f>
        <v>0.78008752735229758</v>
      </c>
      <c r="E471" s="3">
        <v>0.77062710000000001</v>
      </c>
      <c r="F471" s="5">
        <f>Table1[[#This Row],[%]]-Table1[[#This Row],[Old Dose 1]]</f>
        <v>9.4604273522975735E-3</v>
      </c>
      <c r="M471">
        <f>_xlfn.XLOOKUP(Table1[[#This Row],[FSA]],$T$2:$T$889,$Z$2:$Z$889)</f>
        <v>860</v>
      </c>
      <c r="N471" s="4">
        <f>Table1[[#This Row],[Dose4]]/Table1[[#This Row],[Population]]</f>
        <v>0.23522975929978118</v>
      </c>
      <c r="O471" s="4">
        <v>0.2329483</v>
      </c>
      <c r="P471" s="5">
        <f>Table1[[#This Row],[4%]]-Table1[[#This Row],[Old Dose 4]]</f>
        <v>2.2814592997811856E-3</v>
      </c>
      <c r="T471" t="s">
        <v>349</v>
      </c>
      <c r="W471">
        <v>71063</v>
      </c>
      <c r="X471">
        <v>69064</v>
      </c>
      <c r="Y471">
        <v>45390</v>
      </c>
      <c r="Z471">
        <v>13710</v>
      </c>
    </row>
    <row r="472" spans="1:26" x14ac:dyDescent="0.25">
      <c r="A472" s="2" t="s">
        <v>471</v>
      </c>
      <c r="B472">
        <v>34842</v>
      </c>
      <c r="C472">
        <f>_xlfn.XLOOKUP(Table1[[#This Row],[FSA]],$T$2:$T$889,$W$2:$W$889)</f>
        <v>26099</v>
      </c>
      <c r="D472" s="4">
        <f>Table1[[#This Row],[New Dose 1]]/Table1[[#This Row],[Population]]</f>
        <v>0.74906721772573326</v>
      </c>
      <c r="E472" s="3">
        <v>0.74686430000000004</v>
      </c>
      <c r="F472" s="5">
        <f>Table1[[#This Row],[%]]-Table1[[#This Row],[Old Dose 1]]</f>
        <v>2.2029177257332222E-3</v>
      </c>
      <c r="M472">
        <f>_xlfn.XLOOKUP(Table1[[#This Row],[FSA]],$T$2:$T$889,$Z$2:$Z$889)</f>
        <v>4909</v>
      </c>
      <c r="N472" s="4">
        <f>Table1[[#This Row],[Dose4]]/Table1[[#This Row],[Population]]</f>
        <v>0.14089317490385167</v>
      </c>
      <c r="O472" s="4">
        <v>0.14115720000000001</v>
      </c>
      <c r="P472" s="5">
        <f>Table1[[#This Row],[4%]]-Table1[[#This Row],[Old Dose 4]]</f>
        <v>-2.6402509614834035E-4</v>
      </c>
      <c r="T472" t="s">
        <v>350</v>
      </c>
      <c r="W472">
        <v>13365</v>
      </c>
      <c r="X472">
        <v>12871</v>
      </c>
      <c r="Y472">
        <v>7751</v>
      </c>
      <c r="Z472">
        <v>2387</v>
      </c>
    </row>
    <row r="473" spans="1:26" x14ac:dyDescent="0.25">
      <c r="A473" t="s">
        <v>472</v>
      </c>
      <c r="B473">
        <v>22398</v>
      </c>
      <c r="C473">
        <f>_xlfn.XLOOKUP(Table1[[#This Row],[FSA]],$T$2:$T$889,$W$2:$W$889)</f>
        <v>17477</v>
      </c>
      <c r="D473" s="4">
        <f>Table1[[#This Row],[New Dose 1]]/Table1[[#This Row],[Population]]</f>
        <v>0.78029288329315116</v>
      </c>
      <c r="E473" s="3">
        <v>0.78553289999999998</v>
      </c>
      <c r="F473" s="5">
        <f>Table1[[#This Row],[%]]-Table1[[#This Row],[Old Dose 1]]</f>
        <v>-5.2400167068488157E-3</v>
      </c>
      <c r="M473">
        <f>_xlfn.XLOOKUP(Table1[[#This Row],[FSA]],$T$2:$T$889,$Z$2:$Z$889)</f>
        <v>3067</v>
      </c>
      <c r="N473" s="4">
        <f>Table1[[#This Row],[Dose4]]/Table1[[#This Row],[Population]]</f>
        <v>0.13693186891686757</v>
      </c>
      <c r="O473" s="4">
        <v>0.1380499</v>
      </c>
      <c r="P473" s="5">
        <f>Table1[[#This Row],[4%]]-Table1[[#This Row],[Old Dose 4]]</f>
        <v>-1.1180310831324369E-3</v>
      </c>
      <c r="T473" t="s">
        <v>351</v>
      </c>
      <c r="W473">
        <v>30311</v>
      </c>
      <c r="X473">
        <v>29411</v>
      </c>
      <c r="Y473">
        <v>17276</v>
      </c>
      <c r="Z473">
        <v>5642</v>
      </c>
    </row>
    <row r="474" spans="1:26" x14ac:dyDescent="0.25">
      <c r="A474" s="2" t="s">
        <v>473</v>
      </c>
      <c r="B474">
        <v>11643</v>
      </c>
      <c r="C474">
        <f>_xlfn.XLOOKUP(Table1[[#This Row],[FSA]],$T$2:$T$889,$W$2:$W$889)</f>
        <v>8545</v>
      </c>
      <c r="D474" s="4">
        <f>Table1[[#This Row],[New Dose 1]]/Table1[[#This Row],[Population]]</f>
        <v>0.73391737524692946</v>
      </c>
      <c r="E474" s="3">
        <v>0.73533029999999999</v>
      </c>
      <c r="F474" s="5">
        <f>Table1[[#This Row],[%]]-Table1[[#This Row],[Old Dose 1]]</f>
        <v>-1.4129247530705324E-3</v>
      </c>
      <c r="M474">
        <f>_xlfn.XLOOKUP(Table1[[#This Row],[FSA]],$T$2:$T$889,$Z$2:$Z$889)</f>
        <v>1388</v>
      </c>
      <c r="N474" s="4">
        <f>Table1[[#This Row],[Dose4]]/Table1[[#This Row],[Population]]</f>
        <v>0.11921326118697929</v>
      </c>
      <c r="O474" s="4">
        <v>0.1187632</v>
      </c>
      <c r="P474" s="5">
        <f>Table1[[#This Row],[4%]]-Table1[[#This Row],[Old Dose 4]]</f>
        <v>4.5006118697929476E-4</v>
      </c>
      <c r="T474" t="s">
        <v>352</v>
      </c>
      <c r="W474">
        <v>61590</v>
      </c>
      <c r="X474">
        <v>59485</v>
      </c>
      <c r="Y474">
        <v>36355</v>
      </c>
      <c r="Z474">
        <v>10798</v>
      </c>
    </row>
    <row r="475" spans="1:26" x14ac:dyDescent="0.25">
      <c r="A475" t="s">
        <v>474</v>
      </c>
      <c r="B475">
        <v>26469</v>
      </c>
      <c r="C475">
        <f>_xlfn.XLOOKUP(Table1[[#This Row],[FSA]],$T$2:$T$889,$W$2:$W$889)</f>
        <v>21162</v>
      </c>
      <c r="D475" s="4">
        <f>Table1[[#This Row],[New Dose 1]]/Table1[[#This Row],[Population]]</f>
        <v>0.79950130341153802</v>
      </c>
      <c r="E475" s="3">
        <v>0.79964780000000002</v>
      </c>
      <c r="F475" s="5">
        <f>Table1[[#This Row],[%]]-Table1[[#This Row],[Old Dose 1]]</f>
        <v>-1.4649658846199731E-4</v>
      </c>
      <c r="M475">
        <f>_xlfn.XLOOKUP(Table1[[#This Row],[FSA]],$T$2:$T$889,$Z$2:$Z$889)</f>
        <v>2885</v>
      </c>
      <c r="N475" s="4">
        <f>Table1[[#This Row],[Dose4]]/Table1[[#This Row],[Population]]</f>
        <v>0.10899542861460576</v>
      </c>
      <c r="O475" s="4">
        <v>0.10867400000000001</v>
      </c>
      <c r="P475" s="5">
        <f>Table1[[#This Row],[4%]]-Table1[[#This Row],[Old Dose 4]]</f>
        <v>3.2142861460575378E-4</v>
      </c>
      <c r="T475" t="s">
        <v>353</v>
      </c>
      <c r="W475">
        <v>44728</v>
      </c>
      <c r="X475">
        <v>43172</v>
      </c>
      <c r="Y475">
        <v>30428</v>
      </c>
      <c r="Z475">
        <v>11331</v>
      </c>
    </row>
    <row r="476" spans="1:26" x14ac:dyDescent="0.25">
      <c r="A476" s="2" t="s">
        <v>475</v>
      </c>
      <c r="B476">
        <v>52605</v>
      </c>
      <c r="C476">
        <f>_xlfn.XLOOKUP(Table1[[#This Row],[FSA]],$T$2:$T$889,$W$2:$W$889)</f>
        <v>41697</v>
      </c>
      <c r="D476" s="4">
        <f>Table1[[#This Row],[New Dose 1]]/Table1[[#This Row],[Population]]</f>
        <v>0.79264328485885371</v>
      </c>
      <c r="E476" s="3">
        <v>0.7945894</v>
      </c>
      <c r="F476" s="5">
        <f>Table1[[#This Row],[%]]-Table1[[#This Row],[Old Dose 1]]</f>
        <v>-1.9461151411462874E-3</v>
      </c>
      <c r="M476">
        <f>_xlfn.XLOOKUP(Table1[[#This Row],[FSA]],$T$2:$T$889,$Z$2:$Z$889)</f>
        <v>7520</v>
      </c>
      <c r="N476" s="4">
        <f>Table1[[#This Row],[Dose4]]/Table1[[#This Row],[Population]]</f>
        <v>0.14295219085638247</v>
      </c>
      <c r="O476" s="4">
        <v>0.1426473</v>
      </c>
      <c r="P476" s="5">
        <f>Table1[[#This Row],[4%]]-Table1[[#This Row],[Old Dose 4]]</f>
        <v>3.0489085638246705E-4</v>
      </c>
      <c r="T476" t="s">
        <v>354</v>
      </c>
      <c r="W476">
        <v>23319</v>
      </c>
      <c r="X476">
        <v>22560</v>
      </c>
      <c r="Y476">
        <v>13066</v>
      </c>
      <c r="Z476">
        <v>3707</v>
      </c>
    </row>
    <row r="477" spans="1:26" x14ac:dyDescent="0.25">
      <c r="A477" t="s">
        <v>476</v>
      </c>
      <c r="B477">
        <v>9678</v>
      </c>
      <c r="C477">
        <f>_xlfn.XLOOKUP(Table1[[#This Row],[FSA]],$T$2:$T$889,$W$2:$W$889)</f>
        <v>7753</v>
      </c>
      <c r="D477" s="4">
        <f>Table1[[#This Row],[New Dose 1]]/Table1[[#This Row],[Population]]</f>
        <v>0.80109526761727634</v>
      </c>
      <c r="E477" s="3">
        <v>0.79558070000000003</v>
      </c>
      <c r="F477" s="5">
        <f>Table1[[#This Row],[%]]-Table1[[#This Row],[Old Dose 1]]</f>
        <v>5.5145676172763114E-3</v>
      </c>
      <c r="M477">
        <f>_xlfn.XLOOKUP(Table1[[#This Row],[FSA]],$T$2:$T$889,$Z$2:$Z$889)</f>
        <v>905</v>
      </c>
      <c r="N477" s="4">
        <f>Table1[[#This Row],[Dose4]]/Table1[[#This Row],[Population]]</f>
        <v>9.3511056003306461E-2</v>
      </c>
      <c r="O477" s="4">
        <v>9.1318499999999997E-2</v>
      </c>
      <c r="P477" s="5">
        <f>Table1[[#This Row],[4%]]-Table1[[#This Row],[Old Dose 4]]</f>
        <v>2.1925560033064645E-3</v>
      </c>
      <c r="T477" t="s">
        <v>355</v>
      </c>
      <c r="W477">
        <v>18108</v>
      </c>
      <c r="X477">
        <v>17487</v>
      </c>
      <c r="Y477">
        <v>10767</v>
      </c>
      <c r="Z477">
        <v>3076</v>
      </c>
    </row>
    <row r="478" spans="1:26" x14ac:dyDescent="0.25">
      <c r="A478" s="2" t="s">
        <v>477</v>
      </c>
      <c r="B478">
        <v>21587</v>
      </c>
      <c r="C478">
        <f>_xlfn.XLOOKUP(Table1[[#This Row],[FSA]],$T$2:$T$889,$W$2:$W$889)</f>
        <v>17111</v>
      </c>
      <c r="D478" s="4">
        <f>Table1[[#This Row],[New Dose 1]]/Table1[[#This Row],[Population]]</f>
        <v>0.79265298559318109</v>
      </c>
      <c r="E478" s="3">
        <v>0.79871239999999999</v>
      </c>
      <c r="F478" s="5">
        <f>Table1[[#This Row],[%]]-Table1[[#This Row],[Old Dose 1]]</f>
        <v>-6.0594144068188971E-3</v>
      </c>
      <c r="M478">
        <f>_xlfn.XLOOKUP(Table1[[#This Row],[FSA]],$T$2:$T$889,$Z$2:$Z$889)</f>
        <v>3827</v>
      </c>
      <c r="N478" s="4">
        <f>Table1[[#This Row],[Dose4]]/Table1[[#This Row],[Population]]</f>
        <v>0.17728262380136192</v>
      </c>
      <c r="O478" s="4">
        <v>0.17709710000000001</v>
      </c>
      <c r="P478" s="5">
        <f>Table1[[#This Row],[4%]]-Table1[[#This Row],[Old Dose 4]]</f>
        <v>1.8552380136191426E-4</v>
      </c>
      <c r="T478" t="s">
        <v>356</v>
      </c>
      <c r="W478">
        <v>44345</v>
      </c>
      <c r="X478">
        <v>43031</v>
      </c>
      <c r="Y478">
        <v>26760</v>
      </c>
      <c r="Z478">
        <v>8464</v>
      </c>
    </row>
    <row r="479" spans="1:26" x14ac:dyDescent="0.25">
      <c r="A479" t="s">
        <v>478</v>
      </c>
      <c r="B479">
        <v>13436</v>
      </c>
      <c r="C479">
        <f>_xlfn.XLOOKUP(Table1[[#This Row],[FSA]],$T$2:$T$889,$W$2:$W$889)</f>
        <v>9955</v>
      </c>
      <c r="D479" s="4">
        <f>Table1[[#This Row],[New Dose 1]]/Table1[[#This Row],[Population]]</f>
        <v>0.74091991664185775</v>
      </c>
      <c r="E479" s="3">
        <v>0.73803730000000001</v>
      </c>
      <c r="F479" s="5">
        <f>Table1[[#This Row],[%]]-Table1[[#This Row],[Old Dose 1]]</f>
        <v>2.8826166418577381E-3</v>
      </c>
      <c r="M479">
        <f>_xlfn.XLOOKUP(Table1[[#This Row],[FSA]],$T$2:$T$889,$Z$2:$Z$889)</f>
        <v>2249</v>
      </c>
      <c r="N479" s="4">
        <f>Table1[[#This Row],[Dose4]]/Table1[[#This Row],[Population]]</f>
        <v>0.16738612682345935</v>
      </c>
      <c r="O479" s="4">
        <v>0.16641349999999999</v>
      </c>
      <c r="P479" s="5">
        <f>Table1[[#This Row],[4%]]-Table1[[#This Row],[Old Dose 4]]</f>
        <v>9.7262682345936047E-4</v>
      </c>
      <c r="T479" t="s">
        <v>357</v>
      </c>
      <c r="W479">
        <v>58178</v>
      </c>
      <c r="X479">
        <v>56345</v>
      </c>
      <c r="Y479">
        <v>36533</v>
      </c>
      <c r="Z479">
        <v>12825</v>
      </c>
    </row>
    <row r="480" spans="1:26" x14ac:dyDescent="0.25">
      <c r="A480" s="2" t="s">
        <v>479</v>
      </c>
      <c r="B480">
        <v>10956</v>
      </c>
      <c r="C480">
        <f>_xlfn.XLOOKUP(Table1[[#This Row],[FSA]],$T$2:$T$889,$W$2:$W$889)</f>
        <v>8034</v>
      </c>
      <c r="D480" s="4">
        <f>Table1[[#This Row],[New Dose 1]]/Table1[[#This Row],[Population]]</f>
        <v>0.73329682365826943</v>
      </c>
      <c r="E480" s="3">
        <v>0.72935099999999997</v>
      </c>
      <c r="F480" s="5">
        <f>Table1[[#This Row],[%]]-Table1[[#This Row],[Old Dose 1]]</f>
        <v>3.9458236582694539E-3</v>
      </c>
      <c r="M480">
        <f>_xlfn.XLOOKUP(Table1[[#This Row],[FSA]],$T$2:$T$889,$Z$2:$Z$889)</f>
        <v>1287</v>
      </c>
      <c r="N480" s="4">
        <f>Table1[[#This Row],[Dose4]]/Table1[[#This Row],[Population]]</f>
        <v>0.11746987951807229</v>
      </c>
      <c r="O480" s="4">
        <v>0.1161504</v>
      </c>
      <c r="P480" s="5">
        <f>Table1[[#This Row],[4%]]-Table1[[#This Row],[Old Dose 4]]</f>
        <v>1.3194795180722918E-3</v>
      </c>
      <c r="T480" t="s">
        <v>358</v>
      </c>
      <c r="W480">
        <v>35000</v>
      </c>
      <c r="X480">
        <v>33911</v>
      </c>
      <c r="Y480">
        <v>21647</v>
      </c>
      <c r="Z480">
        <v>7245</v>
      </c>
    </row>
    <row r="481" spans="1:26" x14ac:dyDescent="0.25">
      <c r="A481" t="s">
        <v>480</v>
      </c>
      <c r="B481">
        <v>34284</v>
      </c>
      <c r="C481">
        <f>_xlfn.XLOOKUP(Table1[[#This Row],[FSA]],$T$2:$T$889,$W$2:$W$889)</f>
        <v>27186</v>
      </c>
      <c r="D481" s="4">
        <f>Table1[[#This Row],[New Dose 1]]/Table1[[#This Row],[Population]]</f>
        <v>0.79296464823241164</v>
      </c>
      <c r="E481" s="3">
        <v>0.76221450000000002</v>
      </c>
      <c r="F481" s="5">
        <f>Table1[[#This Row],[%]]-Table1[[#This Row],[Old Dose 1]]</f>
        <v>3.0750148232411623E-2</v>
      </c>
      <c r="M481">
        <f>_xlfn.XLOOKUP(Table1[[#This Row],[FSA]],$T$2:$T$889,$Z$2:$Z$889)</f>
        <v>4822</v>
      </c>
      <c r="N481" s="4">
        <f>Table1[[#This Row],[Dose4]]/Table1[[#This Row],[Population]]</f>
        <v>0.14064869910162175</v>
      </c>
      <c r="O481" s="4">
        <v>0.13465389999999999</v>
      </c>
      <c r="P481" s="5">
        <f>Table1[[#This Row],[4%]]-Table1[[#This Row],[Old Dose 4]]</f>
        <v>5.9947991016217617E-3</v>
      </c>
      <c r="T481" t="s">
        <v>359</v>
      </c>
      <c r="W481">
        <v>42179</v>
      </c>
      <c r="X481">
        <v>40741</v>
      </c>
      <c r="Y481">
        <v>24490</v>
      </c>
      <c r="Z481">
        <v>7610</v>
      </c>
    </row>
    <row r="482" spans="1:26" x14ac:dyDescent="0.25">
      <c r="A482" s="2" t="s">
        <v>481</v>
      </c>
      <c r="B482">
        <v>25438</v>
      </c>
      <c r="C482">
        <f>_xlfn.XLOOKUP(Table1[[#This Row],[FSA]],$T$2:$T$889,$W$2:$W$889)</f>
        <v>19520</v>
      </c>
      <c r="D482" s="4">
        <f>Table1[[#This Row],[New Dose 1]]/Table1[[#This Row],[Population]]</f>
        <v>0.76735592420787802</v>
      </c>
      <c r="E482" s="3">
        <v>0.77243399999999995</v>
      </c>
      <c r="F482" s="5">
        <f>Table1[[#This Row],[%]]-Table1[[#This Row],[Old Dose 1]]</f>
        <v>-5.0780757921219388E-3</v>
      </c>
      <c r="M482">
        <f>_xlfn.XLOOKUP(Table1[[#This Row],[FSA]],$T$2:$T$889,$Z$2:$Z$889)</f>
        <v>2495</v>
      </c>
      <c r="N482" s="4">
        <f>Table1[[#This Row],[Dose4]]/Table1[[#This Row],[Population]]</f>
        <v>9.8081610189480306E-2</v>
      </c>
      <c r="O482" s="4">
        <v>9.8681900000000003E-2</v>
      </c>
      <c r="P482" s="5">
        <f>Table1[[#This Row],[4%]]-Table1[[#This Row],[Old Dose 4]]</f>
        <v>-6.0028981051969688E-4</v>
      </c>
      <c r="T482" t="s">
        <v>360</v>
      </c>
      <c r="W482">
        <v>41300</v>
      </c>
      <c r="X482">
        <v>40078</v>
      </c>
      <c r="Y482">
        <v>23336</v>
      </c>
      <c r="Z482">
        <v>6052</v>
      </c>
    </row>
    <row r="483" spans="1:26" x14ac:dyDescent="0.25">
      <c r="A483" t="s">
        <v>482</v>
      </c>
      <c r="B483">
        <v>6825</v>
      </c>
      <c r="C483">
        <f>_xlfn.XLOOKUP(Table1[[#This Row],[FSA]],$T$2:$T$889,$W$2:$W$889)</f>
        <v>5082</v>
      </c>
      <c r="D483" s="4">
        <f>Table1[[#This Row],[New Dose 1]]/Table1[[#This Row],[Population]]</f>
        <v>0.74461538461538457</v>
      </c>
      <c r="E483" s="3">
        <v>0.75307729999999995</v>
      </c>
      <c r="F483" s="5">
        <f>Table1[[#This Row],[%]]-Table1[[#This Row],[Old Dose 1]]</f>
        <v>-8.4619153846153816E-3</v>
      </c>
      <c r="M483">
        <f>_xlfn.XLOOKUP(Table1[[#This Row],[FSA]],$T$2:$T$889,$Z$2:$Z$889)</f>
        <v>722</v>
      </c>
      <c r="N483" s="4">
        <f>Table1[[#This Row],[Dose4]]/Table1[[#This Row],[Population]]</f>
        <v>0.10578754578754579</v>
      </c>
      <c r="O483" s="4">
        <v>0.1069257</v>
      </c>
      <c r="P483" s="5">
        <f>Table1[[#This Row],[4%]]-Table1[[#This Row],[Old Dose 4]]</f>
        <v>-1.1381542124542093E-3</v>
      </c>
      <c r="T483" t="s">
        <v>752</v>
      </c>
      <c r="W483">
        <v>3</v>
      </c>
      <c r="X483">
        <v>3</v>
      </c>
      <c r="Y483">
        <v>1</v>
      </c>
      <c r="Z483">
        <v>0</v>
      </c>
    </row>
    <row r="484" spans="1:26" x14ac:dyDescent="0.25">
      <c r="A484" s="2" t="s">
        <v>483</v>
      </c>
      <c r="B484">
        <v>8734</v>
      </c>
      <c r="C484">
        <f>_xlfn.XLOOKUP(Table1[[#This Row],[FSA]],$T$2:$T$889,$W$2:$W$889)</f>
        <v>7191</v>
      </c>
      <c r="D484" s="4">
        <f>Table1[[#This Row],[New Dose 1]]/Table1[[#This Row],[Population]]</f>
        <v>0.82333409663384471</v>
      </c>
      <c r="E484" s="3">
        <v>0.83165449999999996</v>
      </c>
      <c r="F484" s="5">
        <f>Table1[[#This Row],[%]]-Table1[[#This Row],[Old Dose 1]]</f>
        <v>-8.320403366155249E-3</v>
      </c>
      <c r="M484">
        <f>_xlfn.XLOOKUP(Table1[[#This Row],[FSA]],$T$2:$T$889,$Z$2:$Z$889)</f>
        <v>1264</v>
      </c>
      <c r="N484" s="4">
        <f>Table1[[#This Row],[Dose4]]/Table1[[#This Row],[Population]]</f>
        <v>0.14472177696359056</v>
      </c>
      <c r="O484" s="4">
        <v>0.14611560000000001</v>
      </c>
      <c r="P484" s="5">
        <f>Table1[[#This Row],[4%]]-Table1[[#This Row],[Old Dose 4]]</f>
        <v>-1.3938230364094473E-3</v>
      </c>
      <c r="T484" t="s">
        <v>753</v>
      </c>
      <c r="W484">
        <v>5</v>
      </c>
      <c r="X484">
        <v>5</v>
      </c>
      <c r="Y484">
        <v>4</v>
      </c>
      <c r="Z484">
        <v>2</v>
      </c>
    </row>
    <row r="485" spans="1:26" x14ac:dyDescent="0.25">
      <c r="A485" t="s">
        <v>484</v>
      </c>
      <c r="B485">
        <v>51</v>
      </c>
      <c r="C485">
        <f>_xlfn.XLOOKUP(Table1[[#This Row],[FSA]],$T$2:$T$889,$W$2:$W$889)</f>
        <v>54</v>
      </c>
      <c r="D485" s="4">
        <v>1</v>
      </c>
      <c r="E485" s="3">
        <v>1</v>
      </c>
      <c r="F485" s="5">
        <f>Table1[[#This Row],[%]]-Table1[[#This Row],[Old Dose 1]]</f>
        <v>0</v>
      </c>
      <c r="M485">
        <f>_xlfn.XLOOKUP(Table1[[#This Row],[FSA]],$T$2:$T$889,$Z$2:$Z$889)</f>
        <v>21</v>
      </c>
      <c r="N485" s="4">
        <f>Table1[[#This Row],[Dose4]]/Table1[[#This Row],[Population]]</f>
        <v>0.41176470588235292</v>
      </c>
      <c r="O485" s="4">
        <v>0.41176469999999998</v>
      </c>
      <c r="P485" s="5">
        <f>Table1[[#This Row],[4%]]-Table1[[#This Row],[Old Dose 4]]</f>
        <v>5.8823529380802597E-9</v>
      </c>
      <c r="T485" t="s">
        <v>754</v>
      </c>
      <c r="W485">
        <v>25</v>
      </c>
      <c r="X485">
        <v>25</v>
      </c>
      <c r="Y485">
        <v>14</v>
      </c>
      <c r="Z485">
        <v>8</v>
      </c>
    </row>
    <row r="486" spans="1:26" x14ac:dyDescent="0.25">
      <c r="A486" s="2" t="s">
        <v>485</v>
      </c>
      <c r="B486">
        <v>17727</v>
      </c>
      <c r="C486">
        <f>_xlfn.XLOOKUP(Table1[[#This Row],[FSA]],$T$2:$T$889,$W$2:$W$889)</f>
        <v>14219</v>
      </c>
      <c r="D486" s="4">
        <f>Table1[[#This Row],[New Dose 1]]/Table1[[#This Row],[Population]]</f>
        <v>0.80210977604783662</v>
      </c>
      <c r="E486" s="3">
        <v>0.80460039999999999</v>
      </c>
      <c r="F486" s="5">
        <f>Table1[[#This Row],[%]]-Table1[[#This Row],[Old Dose 1]]</f>
        <v>-2.4906239521633733E-3</v>
      </c>
      <c r="M486">
        <f>_xlfn.XLOOKUP(Table1[[#This Row],[FSA]],$T$2:$T$889,$Z$2:$Z$889)</f>
        <v>3092</v>
      </c>
      <c r="N486" s="4">
        <f>Table1[[#This Row],[Dose4]]/Table1[[#This Row],[Population]]</f>
        <v>0.17442319625430136</v>
      </c>
      <c r="O486" s="4">
        <v>0.1752156</v>
      </c>
      <c r="P486" s="5">
        <f>Table1[[#This Row],[4%]]-Table1[[#This Row],[Old Dose 4]]</f>
        <v>-7.9240374569863881E-4</v>
      </c>
      <c r="T486" t="s">
        <v>755</v>
      </c>
      <c r="W486">
        <v>7</v>
      </c>
      <c r="X486">
        <v>7</v>
      </c>
      <c r="Y486">
        <v>3</v>
      </c>
      <c r="Z486">
        <v>2</v>
      </c>
    </row>
    <row r="487" spans="1:26" x14ac:dyDescent="0.25">
      <c r="A487" t="s">
        <v>486</v>
      </c>
      <c r="B487">
        <v>34570</v>
      </c>
      <c r="C487">
        <f>_xlfn.XLOOKUP(Table1[[#This Row],[FSA]],$T$2:$T$889,$W$2:$W$889)</f>
        <v>28339</v>
      </c>
      <c r="D487" s="4">
        <f>Table1[[#This Row],[New Dose 1]]/Table1[[#This Row],[Population]]</f>
        <v>0.81975701475267571</v>
      </c>
      <c r="E487" s="3">
        <v>0.83234680000000005</v>
      </c>
      <c r="F487" s="5">
        <f>Table1[[#This Row],[%]]-Table1[[#This Row],[Old Dose 1]]</f>
        <v>-1.2589785247324348E-2</v>
      </c>
      <c r="M487">
        <f>_xlfn.XLOOKUP(Table1[[#This Row],[FSA]],$T$2:$T$889,$Z$2:$Z$889)</f>
        <v>5448</v>
      </c>
      <c r="N487" s="4">
        <f>Table1[[#This Row],[Dose4]]/Table1[[#This Row],[Population]]</f>
        <v>0.15759328897888342</v>
      </c>
      <c r="O487" s="4">
        <v>0.15967120000000001</v>
      </c>
      <c r="P487" s="5">
        <f>Table1[[#This Row],[4%]]-Table1[[#This Row],[Old Dose 4]]</f>
        <v>-2.0779110211165963E-3</v>
      </c>
      <c r="T487" t="s">
        <v>756</v>
      </c>
      <c r="W487">
        <v>2</v>
      </c>
      <c r="X487">
        <v>2</v>
      </c>
      <c r="Y487">
        <v>2</v>
      </c>
      <c r="Z487">
        <v>1</v>
      </c>
    </row>
    <row r="488" spans="1:26" x14ac:dyDescent="0.25">
      <c r="A488" s="2" t="s">
        <v>487</v>
      </c>
      <c r="B488">
        <v>3612</v>
      </c>
      <c r="C488">
        <f>_xlfn.XLOOKUP(Table1[[#This Row],[FSA]],$T$2:$T$889,$W$2:$W$889)</f>
        <v>3087</v>
      </c>
      <c r="D488" s="4">
        <f>Table1[[#This Row],[New Dose 1]]/Table1[[#This Row],[Population]]</f>
        <v>0.85465116279069764</v>
      </c>
      <c r="E488" s="3">
        <v>0.85467230000000005</v>
      </c>
      <c r="F488" s="5">
        <f>Table1[[#This Row],[%]]-Table1[[#This Row],[Old Dose 1]]</f>
        <v>-2.113720930241314E-5</v>
      </c>
      <c r="M488">
        <f>_xlfn.XLOOKUP(Table1[[#This Row],[FSA]],$T$2:$T$889,$Z$2:$Z$889)</f>
        <v>687</v>
      </c>
      <c r="N488" s="4">
        <f>Table1[[#This Row],[Dose4]]/Table1[[#This Row],[Population]]</f>
        <v>0.19019933554817275</v>
      </c>
      <c r="O488" s="4">
        <v>0.18995819999999999</v>
      </c>
      <c r="P488" s="5">
        <f>Table1[[#This Row],[4%]]-Table1[[#This Row],[Old Dose 4]]</f>
        <v>2.4113554817276062E-4</v>
      </c>
      <c r="T488" t="s">
        <v>757</v>
      </c>
      <c r="W488">
        <v>2</v>
      </c>
      <c r="X488">
        <v>2</v>
      </c>
      <c r="Y488">
        <v>2</v>
      </c>
      <c r="Z488">
        <v>0</v>
      </c>
    </row>
    <row r="489" spans="1:26" x14ac:dyDescent="0.25">
      <c r="A489" t="s">
        <v>488</v>
      </c>
      <c r="B489">
        <v>18759</v>
      </c>
      <c r="C489">
        <f>_xlfn.XLOOKUP(Table1[[#This Row],[FSA]],$T$2:$T$889,$W$2:$W$889)</f>
        <v>15031</v>
      </c>
      <c r="D489" s="4">
        <f>Table1[[#This Row],[New Dose 1]]/Table1[[#This Row],[Population]]</f>
        <v>0.80126872434564744</v>
      </c>
      <c r="E489" s="3">
        <v>0.81043609999999999</v>
      </c>
      <c r="F489" s="5">
        <f>Table1[[#This Row],[%]]-Table1[[#This Row],[Old Dose 1]]</f>
        <v>-9.1673756543525498E-3</v>
      </c>
      <c r="M489">
        <f>_xlfn.XLOOKUP(Table1[[#This Row],[FSA]],$T$2:$T$889,$Z$2:$Z$889)</f>
        <v>3668</v>
      </c>
      <c r="N489" s="4">
        <f>Table1[[#This Row],[Dose4]]/Table1[[#This Row],[Population]]</f>
        <v>0.1955328109174263</v>
      </c>
      <c r="O489" s="4">
        <v>0.19731460000000001</v>
      </c>
      <c r="P489" s="5">
        <f>Table1[[#This Row],[4%]]-Table1[[#This Row],[Old Dose 4]]</f>
        <v>-1.7817890825737037E-3</v>
      </c>
      <c r="T489" t="s">
        <v>758</v>
      </c>
      <c r="W489">
        <v>4</v>
      </c>
      <c r="X489">
        <v>4</v>
      </c>
      <c r="Y489">
        <v>2</v>
      </c>
      <c r="Z489">
        <v>1</v>
      </c>
    </row>
    <row r="490" spans="1:26" x14ac:dyDescent="0.25">
      <c r="A490" s="2" t="s">
        <v>489</v>
      </c>
      <c r="B490">
        <v>18680</v>
      </c>
      <c r="C490">
        <f>_xlfn.XLOOKUP(Table1[[#This Row],[FSA]],$T$2:$T$889,$W$2:$W$889)</f>
        <v>15229</v>
      </c>
      <c r="D490" s="4">
        <f>Table1[[#This Row],[New Dose 1]]/Table1[[#This Row],[Population]]</f>
        <v>0.81525695931477515</v>
      </c>
      <c r="E490" s="3">
        <v>0.82698450000000001</v>
      </c>
      <c r="F490" s="5">
        <f>Table1[[#This Row],[%]]-Table1[[#This Row],[Old Dose 1]]</f>
        <v>-1.1727540685224858E-2</v>
      </c>
      <c r="M490">
        <f>_xlfn.XLOOKUP(Table1[[#This Row],[FSA]],$T$2:$T$889,$Z$2:$Z$889)</f>
        <v>3716</v>
      </c>
      <c r="N490" s="4">
        <f>Table1[[#This Row],[Dose4]]/Table1[[#This Row],[Population]]</f>
        <v>0.19892933618843683</v>
      </c>
      <c r="O490" s="4">
        <v>0.20252120000000001</v>
      </c>
      <c r="P490" s="5">
        <f>Table1[[#This Row],[4%]]-Table1[[#This Row],[Old Dose 4]]</f>
        <v>-3.5918638115631785E-3</v>
      </c>
      <c r="T490" t="s">
        <v>361</v>
      </c>
      <c r="W490">
        <v>9382</v>
      </c>
      <c r="X490">
        <v>9074</v>
      </c>
      <c r="Y490">
        <v>5520</v>
      </c>
      <c r="Z490">
        <v>1818</v>
      </c>
    </row>
    <row r="491" spans="1:26" x14ac:dyDescent="0.25">
      <c r="A491" t="s">
        <v>490</v>
      </c>
      <c r="B491">
        <v>10703</v>
      </c>
      <c r="C491">
        <f>_xlfn.XLOOKUP(Table1[[#This Row],[FSA]],$T$2:$T$889,$W$2:$W$889)</f>
        <v>8512</v>
      </c>
      <c r="D491" s="4">
        <f>Table1[[#This Row],[New Dose 1]]/Table1[[#This Row],[Population]]</f>
        <v>0.79529103989535643</v>
      </c>
      <c r="E491" s="3">
        <v>0.81418000000000001</v>
      </c>
      <c r="F491" s="5">
        <f>Table1[[#This Row],[%]]-Table1[[#This Row],[Old Dose 1]]</f>
        <v>-1.8888960104643582E-2</v>
      </c>
      <c r="M491">
        <f>_xlfn.XLOOKUP(Table1[[#This Row],[FSA]],$T$2:$T$889,$Z$2:$Z$889)</f>
        <v>2297</v>
      </c>
      <c r="N491" s="4">
        <f>Table1[[#This Row],[Dose4]]/Table1[[#This Row],[Population]]</f>
        <v>0.21461272540409232</v>
      </c>
      <c r="O491" s="4">
        <v>0.2200039</v>
      </c>
      <c r="P491" s="5">
        <f>Table1[[#This Row],[4%]]-Table1[[#This Row],[Old Dose 4]]</f>
        <v>-5.3911745959076829E-3</v>
      </c>
      <c r="T491" t="s">
        <v>759</v>
      </c>
      <c r="W491">
        <v>14</v>
      </c>
      <c r="X491">
        <v>14</v>
      </c>
      <c r="Y491">
        <v>9</v>
      </c>
      <c r="Z491">
        <v>2</v>
      </c>
    </row>
    <row r="492" spans="1:26" x14ac:dyDescent="0.25">
      <c r="A492" s="2" t="s">
        <v>491</v>
      </c>
      <c r="B492">
        <v>15071</v>
      </c>
      <c r="C492">
        <f>_xlfn.XLOOKUP(Table1[[#This Row],[FSA]],$T$2:$T$889,$W$2:$W$889)</f>
        <v>11798</v>
      </c>
      <c r="D492" s="4">
        <f>Table1[[#This Row],[New Dose 1]]/Table1[[#This Row],[Population]]</f>
        <v>0.78282794771415298</v>
      </c>
      <c r="E492" s="3">
        <v>0.77607669999999995</v>
      </c>
      <c r="F492" s="5">
        <f>Table1[[#This Row],[%]]-Table1[[#This Row],[Old Dose 1]]</f>
        <v>6.7512477141530303E-3</v>
      </c>
      <c r="M492">
        <f>_xlfn.XLOOKUP(Table1[[#This Row],[FSA]],$T$2:$T$889,$Z$2:$Z$889)</f>
        <v>3065</v>
      </c>
      <c r="N492" s="4">
        <f>Table1[[#This Row],[Dose4]]/Table1[[#This Row],[Population]]</f>
        <v>0.20337071196337336</v>
      </c>
      <c r="O492" s="4">
        <v>0.20085729999999999</v>
      </c>
      <c r="P492" s="5">
        <f>Table1[[#This Row],[4%]]-Table1[[#This Row],[Old Dose 4]]</f>
        <v>2.5134119633733742E-3</v>
      </c>
      <c r="T492" t="s">
        <v>362</v>
      </c>
      <c r="W492">
        <v>3544</v>
      </c>
      <c r="X492">
        <v>3462</v>
      </c>
      <c r="Y492">
        <v>2523</v>
      </c>
      <c r="Z492">
        <v>828</v>
      </c>
    </row>
    <row r="493" spans="1:26" x14ac:dyDescent="0.25">
      <c r="A493" t="s">
        <v>492</v>
      </c>
      <c r="B493">
        <v>10370</v>
      </c>
      <c r="C493">
        <f>_xlfn.XLOOKUP(Table1[[#This Row],[FSA]],$T$2:$T$889,$W$2:$W$889)</f>
        <v>8218</v>
      </c>
      <c r="D493" s="4">
        <f>Table1[[#This Row],[New Dose 1]]/Table1[[#This Row],[Population]]</f>
        <v>0.79247830279652842</v>
      </c>
      <c r="E493" s="3">
        <v>0.79040080000000001</v>
      </c>
      <c r="F493" s="5">
        <f>Table1[[#This Row],[%]]-Table1[[#This Row],[Old Dose 1]]</f>
        <v>2.0775027965284076E-3</v>
      </c>
      <c r="M493">
        <f>_xlfn.XLOOKUP(Table1[[#This Row],[FSA]],$T$2:$T$889,$Z$2:$Z$889)</f>
        <v>1702</v>
      </c>
      <c r="N493" s="4">
        <f>Table1[[#This Row],[Dose4]]/Table1[[#This Row],[Population]]</f>
        <v>0.16412729026036643</v>
      </c>
      <c r="O493" s="4">
        <v>0.16378029999999999</v>
      </c>
      <c r="P493" s="5">
        <f>Table1[[#This Row],[4%]]-Table1[[#This Row],[Old Dose 4]]</f>
        <v>3.4699026036644209E-4</v>
      </c>
      <c r="T493" t="s">
        <v>363</v>
      </c>
      <c r="W493">
        <v>39069</v>
      </c>
      <c r="X493">
        <v>37710</v>
      </c>
      <c r="Y493">
        <v>24331</v>
      </c>
      <c r="Z493">
        <v>7324</v>
      </c>
    </row>
    <row r="494" spans="1:26" x14ac:dyDescent="0.25">
      <c r="A494" s="2" t="s">
        <v>493</v>
      </c>
      <c r="B494">
        <v>7270</v>
      </c>
      <c r="C494">
        <f>_xlfn.XLOOKUP(Table1[[#This Row],[FSA]],$T$2:$T$889,$W$2:$W$889)</f>
        <v>5583</v>
      </c>
      <c r="D494" s="4">
        <f>Table1[[#This Row],[New Dose 1]]/Table1[[#This Row],[Population]]</f>
        <v>0.76795048143053646</v>
      </c>
      <c r="E494" s="3">
        <v>0.78761190000000003</v>
      </c>
      <c r="F494" s="5">
        <f>Table1[[#This Row],[%]]-Table1[[#This Row],[Old Dose 1]]</f>
        <v>-1.9661418569463573E-2</v>
      </c>
      <c r="M494">
        <f>_xlfn.XLOOKUP(Table1[[#This Row],[FSA]],$T$2:$T$889,$Z$2:$Z$889)</f>
        <v>862</v>
      </c>
      <c r="N494" s="4">
        <f>Table1[[#This Row],[Dose4]]/Table1[[#This Row],[Population]]</f>
        <v>0.11856946354883081</v>
      </c>
      <c r="O494" s="4">
        <v>0.122726</v>
      </c>
      <c r="P494" s="5">
        <f>Table1[[#This Row],[4%]]-Table1[[#This Row],[Old Dose 4]]</f>
        <v>-4.1565364511691877E-3</v>
      </c>
      <c r="T494" t="s">
        <v>364</v>
      </c>
      <c r="W494">
        <v>27419</v>
      </c>
      <c r="X494">
        <v>26484</v>
      </c>
      <c r="Y494">
        <v>18243</v>
      </c>
      <c r="Z494">
        <v>6616</v>
      </c>
    </row>
    <row r="495" spans="1:26" x14ac:dyDescent="0.25">
      <c r="A495" t="s">
        <v>494</v>
      </c>
      <c r="B495">
        <v>24830</v>
      </c>
      <c r="C495">
        <f>_xlfn.XLOOKUP(Table1[[#This Row],[FSA]],$T$2:$T$889,$W$2:$W$889)</f>
        <v>21350</v>
      </c>
      <c r="D495" s="4">
        <f>Table1[[#This Row],[New Dose 1]]/Table1[[#This Row],[Population]]</f>
        <v>0.85984695932339916</v>
      </c>
      <c r="E495" s="3">
        <v>0.87430140000000001</v>
      </c>
      <c r="F495" s="5">
        <f>Table1[[#This Row],[%]]-Table1[[#This Row],[Old Dose 1]]</f>
        <v>-1.4454440676600844E-2</v>
      </c>
      <c r="M495">
        <f>_xlfn.XLOOKUP(Table1[[#This Row],[FSA]],$T$2:$T$889,$Z$2:$Z$889)</f>
        <v>4463</v>
      </c>
      <c r="N495" s="4">
        <f>Table1[[#This Row],[Dose4]]/Table1[[#This Row],[Population]]</f>
        <v>0.17974224728151431</v>
      </c>
      <c r="O495" s="4">
        <v>0.18229210000000001</v>
      </c>
      <c r="P495" s="5">
        <f>Table1[[#This Row],[4%]]-Table1[[#This Row],[Old Dose 4]]</f>
        <v>-2.5498527184857067E-3</v>
      </c>
      <c r="T495" t="s">
        <v>365</v>
      </c>
      <c r="W495">
        <v>37132</v>
      </c>
      <c r="X495">
        <v>35806</v>
      </c>
      <c r="Y495">
        <v>23475</v>
      </c>
      <c r="Z495">
        <v>8045</v>
      </c>
    </row>
    <row r="496" spans="1:26" x14ac:dyDescent="0.25">
      <c r="A496" s="2" t="s">
        <v>495</v>
      </c>
      <c r="B496">
        <v>16458</v>
      </c>
      <c r="C496">
        <f>_xlfn.XLOOKUP(Table1[[#This Row],[FSA]],$T$2:$T$889,$W$2:$W$889)</f>
        <v>13630</v>
      </c>
      <c r="D496" s="4">
        <f>Table1[[#This Row],[New Dose 1]]/Table1[[#This Row],[Population]]</f>
        <v>0.82816867177056752</v>
      </c>
      <c r="E496" s="3">
        <v>0.8245363</v>
      </c>
      <c r="F496" s="5">
        <f>Table1[[#This Row],[%]]-Table1[[#This Row],[Old Dose 1]]</f>
        <v>3.6323717705675218E-3</v>
      </c>
      <c r="M496">
        <f>_xlfn.XLOOKUP(Table1[[#This Row],[FSA]],$T$2:$T$889,$Z$2:$Z$889)</f>
        <v>2158</v>
      </c>
      <c r="N496" s="4">
        <f>Table1[[#This Row],[Dose4]]/Table1[[#This Row],[Population]]</f>
        <v>0.13112164296998421</v>
      </c>
      <c r="O496" s="4">
        <v>0.1251089</v>
      </c>
      <c r="P496" s="5">
        <f>Table1[[#This Row],[4%]]-Table1[[#This Row],[Old Dose 4]]</f>
        <v>6.0127429699842194E-3</v>
      </c>
      <c r="T496" t="s">
        <v>760</v>
      </c>
      <c r="W496">
        <v>11</v>
      </c>
      <c r="X496">
        <v>9</v>
      </c>
      <c r="Y496">
        <v>7</v>
      </c>
      <c r="Z496">
        <v>2</v>
      </c>
    </row>
    <row r="497" spans="1:26" x14ac:dyDescent="0.25">
      <c r="A497" t="s">
        <v>496</v>
      </c>
      <c r="B497">
        <v>16721</v>
      </c>
      <c r="C497">
        <f>_xlfn.XLOOKUP(Table1[[#This Row],[FSA]],$T$2:$T$889,$W$2:$W$889)</f>
        <v>13939</v>
      </c>
      <c r="D497" s="4">
        <f>Table1[[#This Row],[New Dose 1]]/Table1[[#This Row],[Population]]</f>
        <v>0.83362239100532265</v>
      </c>
      <c r="E497" s="3">
        <v>0.84644379999999997</v>
      </c>
      <c r="F497" s="5">
        <f>Table1[[#This Row],[%]]-Table1[[#This Row],[Old Dose 1]]</f>
        <v>-1.2821408994677319E-2</v>
      </c>
      <c r="M497">
        <f>_xlfn.XLOOKUP(Table1[[#This Row],[FSA]],$T$2:$T$889,$Z$2:$Z$889)</f>
        <v>2039</v>
      </c>
      <c r="N497" s="4">
        <f>Table1[[#This Row],[Dose4]]/Table1[[#This Row],[Population]]</f>
        <v>0.12194246755576819</v>
      </c>
      <c r="O497" s="4">
        <v>0.1232775</v>
      </c>
      <c r="P497" s="5">
        <f>Table1[[#This Row],[4%]]-Table1[[#This Row],[Old Dose 4]]</f>
        <v>-1.335032444231804E-3</v>
      </c>
      <c r="T497" t="s">
        <v>366</v>
      </c>
      <c r="W497">
        <v>10330</v>
      </c>
      <c r="X497">
        <v>10006</v>
      </c>
      <c r="Y497">
        <v>6456</v>
      </c>
      <c r="Z497">
        <v>1518</v>
      </c>
    </row>
    <row r="498" spans="1:26" x14ac:dyDescent="0.25">
      <c r="A498" s="2" t="s">
        <v>497</v>
      </c>
      <c r="B498">
        <v>28985</v>
      </c>
      <c r="C498">
        <f>_xlfn.XLOOKUP(Table1[[#This Row],[FSA]],$T$2:$T$889,$W$2:$W$889)</f>
        <v>25959</v>
      </c>
      <c r="D498" s="4">
        <f>Table1[[#This Row],[New Dose 1]]/Table1[[#This Row],[Population]]</f>
        <v>0.89560117302052789</v>
      </c>
      <c r="E498" s="3">
        <v>0.91662790000000005</v>
      </c>
      <c r="F498" s="5">
        <f>Table1[[#This Row],[%]]-Table1[[#This Row],[Old Dose 1]]</f>
        <v>-2.1026726979472166E-2</v>
      </c>
      <c r="M498">
        <f>_xlfn.XLOOKUP(Table1[[#This Row],[FSA]],$T$2:$T$889,$Z$2:$Z$889)</f>
        <v>6415</v>
      </c>
      <c r="N498" s="4">
        <f>Table1[[#This Row],[Dose4]]/Table1[[#This Row],[Population]]</f>
        <v>0.22132137312402966</v>
      </c>
      <c r="O498" s="4">
        <v>0.22584570000000001</v>
      </c>
      <c r="P498" s="5">
        <f>Table1[[#This Row],[4%]]-Table1[[#This Row],[Old Dose 4]]</f>
        <v>-4.524326875970347E-3</v>
      </c>
      <c r="T498" t="s">
        <v>367</v>
      </c>
      <c r="W498">
        <v>15937</v>
      </c>
      <c r="X498">
        <v>15383</v>
      </c>
      <c r="Y498">
        <v>9877</v>
      </c>
      <c r="Z498">
        <v>2585</v>
      </c>
    </row>
    <row r="499" spans="1:26" x14ac:dyDescent="0.25">
      <c r="A499" t="s">
        <v>498</v>
      </c>
      <c r="B499">
        <v>4279</v>
      </c>
      <c r="C499">
        <f>_xlfn.XLOOKUP(Table1[[#This Row],[FSA]],$T$2:$T$889,$W$2:$W$889)</f>
        <v>3652</v>
      </c>
      <c r="D499" s="4">
        <f>Table1[[#This Row],[New Dose 1]]/Table1[[#This Row],[Population]]</f>
        <v>0.85347043701799485</v>
      </c>
      <c r="E499" s="3">
        <v>0.85153659999999998</v>
      </c>
      <c r="F499" s="5">
        <f>Table1[[#This Row],[%]]-Table1[[#This Row],[Old Dose 1]]</f>
        <v>1.9338370179948772E-3</v>
      </c>
      <c r="M499">
        <f>_xlfn.XLOOKUP(Table1[[#This Row],[FSA]],$T$2:$T$889,$Z$2:$Z$889)</f>
        <v>752</v>
      </c>
      <c r="N499" s="4">
        <f>Table1[[#This Row],[Dose4]]/Table1[[#This Row],[Population]]</f>
        <v>0.17574199579340968</v>
      </c>
      <c r="O499" s="4">
        <v>0.17446809999999999</v>
      </c>
      <c r="P499" s="5">
        <f>Table1[[#This Row],[4%]]-Table1[[#This Row],[Old Dose 4]]</f>
        <v>1.2738957934096962E-3</v>
      </c>
      <c r="T499" t="s">
        <v>368</v>
      </c>
      <c r="W499">
        <v>16086</v>
      </c>
      <c r="X499">
        <v>15594</v>
      </c>
      <c r="Y499">
        <v>10375</v>
      </c>
      <c r="Z499">
        <v>3505</v>
      </c>
    </row>
    <row r="500" spans="1:26" x14ac:dyDescent="0.25">
      <c r="A500" s="2" t="s">
        <v>499</v>
      </c>
      <c r="B500">
        <v>8328</v>
      </c>
      <c r="C500">
        <f>_xlfn.XLOOKUP(Table1[[#This Row],[FSA]],$T$2:$T$889,$W$2:$W$889)</f>
        <v>6881</v>
      </c>
      <c r="D500" s="4">
        <f>Table1[[#This Row],[New Dose 1]]/Table1[[#This Row],[Population]]</f>
        <v>0.82624879923150818</v>
      </c>
      <c r="E500" s="3">
        <v>0.82387259999999995</v>
      </c>
      <c r="F500" s="5">
        <f>Table1[[#This Row],[%]]-Table1[[#This Row],[Old Dose 1]]</f>
        <v>2.3761992315082248E-3</v>
      </c>
      <c r="M500">
        <f>_xlfn.XLOOKUP(Table1[[#This Row],[FSA]],$T$2:$T$889,$Z$2:$Z$889)</f>
        <v>1042</v>
      </c>
      <c r="N500" s="4">
        <f>Table1[[#This Row],[Dose4]]/Table1[[#This Row],[Population]]</f>
        <v>0.12512007684918347</v>
      </c>
      <c r="O500" s="4">
        <v>0.1237389</v>
      </c>
      <c r="P500" s="5">
        <f>Table1[[#This Row],[4%]]-Table1[[#This Row],[Old Dose 4]]</f>
        <v>1.3811768491834714E-3</v>
      </c>
      <c r="T500" t="s">
        <v>761</v>
      </c>
      <c r="W500">
        <v>45</v>
      </c>
      <c r="X500">
        <v>45</v>
      </c>
      <c r="Y500">
        <v>24</v>
      </c>
      <c r="Z500">
        <v>10</v>
      </c>
    </row>
    <row r="501" spans="1:26" x14ac:dyDescent="0.25">
      <c r="A501" t="s">
        <v>500</v>
      </c>
      <c r="B501">
        <v>8244</v>
      </c>
      <c r="C501">
        <f>_xlfn.XLOOKUP(Table1[[#This Row],[FSA]],$T$2:$T$889,$W$2:$W$889)</f>
        <v>6645</v>
      </c>
      <c r="D501" s="4">
        <f>Table1[[#This Row],[New Dose 1]]/Table1[[#This Row],[Population]]</f>
        <v>0.80604075691411936</v>
      </c>
      <c r="E501" s="3">
        <v>0.8062918</v>
      </c>
      <c r="F501" s="5">
        <f>Table1[[#This Row],[%]]-Table1[[#This Row],[Old Dose 1]]</f>
        <v>-2.5104308588064228E-4</v>
      </c>
      <c r="M501">
        <f>_xlfn.XLOOKUP(Table1[[#This Row],[FSA]],$T$2:$T$889,$Z$2:$Z$889)</f>
        <v>1030</v>
      </c>
      <c r="N501" s="4">
        <f>Table1[[#This Row],[Dose4]]/Table1[[#This Row],[Population]]</f>
        <v>0.12493934983017953</v>
      </c>
      <c r="O501" s="4">
        <v>0.1236066</v>
      </c>
      <c r="P501" s="5">
        <f>Table1[[#This Row],[4%]]-Table1[[#This Row],[Old Dose 4]]</f>
        <v>1.3327498301795304E-3</v>
      </c>
      <c r="T501" t="s">
        <v>369</v>
      </c>
      <c r="W501">
        <v>6649</v>
      </c>
      <c r="X501">
        <v>6436</v>
      </c>
      <c r="Y501">
        <v>3430</v>
      </c>
      <c r="Z501">
        <v>590</v>
      </c>
    </row>
    <row r="502" spans="1:26" x14ac:dyDescent="0.25">
      <c r="A502" s="2" t="s">
        <v>501</v>
      </c>
      <c r="B502">
        <v>15838</v>
      </c>
      <c r="C502">
        <f>_xlfn.XLOOKUP(Table1[[#This Row],[FSA]],$T$2:$T$889,$W$2:$W$889)</f>
        <v>12858</v>
      </c>
      <c r="D502" s="4">
        <f>Table1[[#This Row],[New Dose 1]]/Table1[[#This Row],[Population]]</f>
        <v>0.81184492991539337</v>
      </c>
      <c r="E502" s="3">
        <v>0.80851609999999996</v>
      </c>
      <c r="F502" s="5">
        <f>Table1[[#This Row],[%]]-Table1[[#This Row],[Old Dose 1]]</f>
        <v>3.3288299153934053E-3</v>
      </c>
      <c r="M502">
        <f>_xlfn.XLOOKUP(Table1[[#This Row],[FSA]],$T$2:$T$889,$Z$2:$Z$889)</f>
        <v>1939</v>
      </c>
      <c r="N502" s="4">
        <f>Table1[[#This Row],[Dose4]]/Table1[[#This Row],[Population]]</f>
        <v>0.1224270741255209</v>
      </c>
      <c r="O502" s="4">
        <v>0.1214117</v>
      </c>
      <c r="P502" s="5">
        <f>Table1[[#This Row],[4%]]-Table1[[#This Row],[Old Dose 4]]</f>
        <v>1.0153741255208987E-3</v>
      </c>
      <c r="T502" t="s">
        <v>370</v>
      </c>
      <c r="W502">
        <v>35005</v>
      </c>
      <c r="X502">
        <v>33655</v>
      </c>
      <c r="Y502">
        <v>18947</v>
      </c>
      <c r="Z502">
        <v>4958</v>
      </c>
    </row>
    <row r="503" spans="1:26" x14ac:dyDescent="0.25">
      <c r="A503" t="s">
        <v>502</v>
      </c>
      <c r="B503">
        <v>7918</v>
      </c>
      <c r="C503">
        <f>_xlfn.XLOOKUP(Table1[[#This Row],[FSA]],$T$2:$T$889,$W$2:$W$889)</f>
        <v>6943</v>
      </c>
      <c r="D503" s="4">
        <f>Table1[[#This Row],[New Dose 1]]/Table1[[#This Row],[Population]]</f>
        <v>0.87686284415256377</v>
      </c>
      <c r="E503" s="3">
        <v>0.89352030000000005</v>
      </c>
      <c r="F503" s="5">
        <f>Table1[[#This Row],[%]]-Table1[[#This Row],[Old Dose 1]]</f>
        <v>-1.6657455847436275E-2</v>
      </c>
      <c r="M503">
        <f>_xlfn.XLOOKUP(Table1[[#This Row],[FSA]],$T$2:$T$889,$Z$2:$Z$889)</f>
        <v>1565</v>
      </c>
      <c r="N503" s="4">
        <f>Table1[[#This Row],[Dose4]]/Table1[[#This Row],[Population]]</f>
        <v>0.19765092194998737</v>
      </c>
      <c r="O503" s="4">
        <v>0.20049339999999999</v>
      </c>
      <c r="P503" s="5">
        <f>Table1[[#This Row],[4%]]-Table1[[#This Row],[Old Dose 4]]</f>
        <v>-2.8424780500126146E-3</v>
      </c>
      <c r="T503" t="s">
        <v>371</v>
      </c>
      <c r="W503">
        <v>17036</v>
      </c>
      <c r="X503">
        <v>16485</v>
      </c>
      <c r="Y503">
        <v>10598</v>
      </c>
      <c r="Z503">
        <v>3256</v>
      </c>
    </row>
    <row r="504" spans="1:26" x14ac:dyDescent="0.25">
      <c r="A504" s="2" t="s">
        <v>503</v>
      </c>
      <c r="B504">
        <v>25567</v>
      </c>
      <c r="C504">
        <f>_xlfn.XLOOKUP(Table1[[#This Row],[FSA]],$T$2:$T$889,$W$2:$W$889)</f>
        <v>21361</v>
      </c>
      <c r="D504" s="4">
        <f>Table1[[#This Row],[New Dose 1]]/Table1[[#This Row],[Population]]</f>
        <v>0.8354910626980091</v>
      </c>
      <c r="E504" s="3">
        <v>0.83101060000000004</v>
      </c>
      <c r="F504" s="5">
        <f>Table1[[#This Row],[%]]-Table1[[#This Row],[Old Dose 1]]</f>
        <v>4.4804626980090578E-3</v>
      </c>
      <c r="M504">
        <f>_xlfn.XLOOKUP(Table1[[#This Row],[FSA]],$T$2:$T$889,$Z$2:$Z$889)</f>
        <v>2813</v>
      </c>
      <c r="N504" s="4">
        <f>Table1[[#This Row],[Dose4]]/Table1[[#This Row],[Population]]</f>
        <v>0.1100246411389682</v>
      </c>
      <c r="O504" s="4">
        <v>0.10813399999999999</v>
      </c>
      <c r="P504" s="5">
        <f>Table1[[#This Row],[4%]]-Table1[[#This Row],[Old Dose 4]]</f>
        <v>1.8906411389682104E-3</v>
      </c>
      <c r="T504" t="s">
        <v>372</v>
      </c>
      <c r="W504">
        <v>16705</v>
      </c>
      <c r="X504">
        <v>16156</v>
      </c>
      <c r="Y504">
        <v>9232</v>
      </c>
      <c r="Z504">
        <v>2005</v>
      </c>
    </row>
    <row r="505" spans="1:26" x14ac:dyDescent="0.25">
      <c r="A505" t="s">
        <v>504</v>
      </c>
      <c r="B505">
        <v>3350</v>
      </c>
      <c r="C505">
        <f>_xlfn.XLOOKUP(Table1[[#This Row],[FSA]],$T$2:$T$889,$W$2:$W$889)</f>
        <v>2821</v>
      </c>
      <c r="D505" s="4">
        <f>Table1[[#This Row],[New Dose 1]]/Table1[[#This Row],[Population]]</f>
        <v>0.84208955223880599</v>
      </c>
      <c r="E505" s="3">
        <v>0.83072760000000001</v>
      </c>
      <c r="F505" s="5">
        <f>Table1[[#This Row],[%]]-Table1[[#This Row],[Old Dose 1]]</f>
        <v>1.1361952238805983E-2</v>
      </c>
      <c r="M505">
        <f>_xlfn.XLOOKUP(Table1[[#This Row],[FSA]],$T$2:$T$889,$Z$2:$Z$889)</f>
        <v>295</v>
      </c>
      <c r="N505" s="4">
        <f>Table1[[#This Row],[Dose4]]/Table1[[#This Row],[Population]]</f>
        <v>8.8059701492537307E-2</v>
      </c>
      <c r="O505" s="4">
        <v>8.7492500000000001E-2</v>
      </c>
      <c r="P505" s="5">
        <f>Table1[[#This Row],[4%]]-Table1[[#This Row],[Old Dose 4]]</f>
        <v>5.672014925373059E-4</v>
      </c>
      <c r="T505" t="s">
        <v>762</v>
      </c>
      <c r="W505">
        <v>9</v>
      </c>
      <c r="X505">
        <v>9</v>
      </c>
      <c r="Y505">
        <v>8</v>
      </c>
      <c r="Z505">
        <v>1</v>
      </c>
    </row>
    <row r="506" spans="1:26" x14ac:dyDescent="0.25">
      <c r="A506" s="2" t="s">
        <v>505</v>
      </c>
      <c r="B506">
        <v>4759</v>
      </c>
      <c r="C506">
        <f>_xlfn.XLOOKUP(Table1[[#This Row],[FSA]],$T$2:$T$889,$W$2:$W$889)</f>
        <v>3896</v>
      </c>
      <c r="D506" s="4">
        <f>Table1[[#This Row],[New Dose 1]]/Table1[[#This Row],[Population]]</f>
        <v>0.81865938222315615</v>
      </c>
      <c r="E506" s="3">
        <v>0.81044780000000005</v>
      </c>
      <c r="F506" s="5">
        <f>Table1[[#This Row],[%]]-Table1[[#This Row],[Old Dose 1]]</f>
        <v>8.2115822231560998E-3</v>
      </c>
      <c r="M506">
        <f>_xlfn.XLOOKUP(Table1[[#This Row],[FSA]],$T$2:$T$889,$Z$2:$Z$889)</f>
        <v>424</v>
      </c>
      <c r="N506" s="4">
        <f>Table1[[#This Row],[Dose4]]/Table1[[#This Row],[Population]]</f>
        <v>8.9094347552006722E-2</v>
      </c>
      <c r="O506" s="4">
        <v>8.6567199999999997E-2</v>
      </c>
      <c r="P506" s="5">
        <f>Table1[[#This Row],[4%]]-Table1[[#This Row],[Old Dose 4]]</f>
        <v>2.5271475520067255E-3</v>
      </c>
      <c r="T506" t="s">
        <v>763</v>
      </c>
      <c r="W506">
        <v>3</v>
      </c>
      <c r="X506">
        <v>3</v>
      </c>
      <c r="Y506">
        <v>3</v>
      </c>
      <c r="Z506">
        <v>0</v>
      </c>
    </row>
    <row r="507" spans="1:26" x14ac:dyDescent="0.25">
      <c r="A507" t="s">
        <v>506</v>
      </c>
      <c r="B507">
        <v>11884</v>
      </c>
      <c r="C507">
        <f>_xlfn.XLOOKUP(Table1[[#This Row],[FSA]],$T$2:$T$889,$W$2:$W$889)</f>
        <v>9594</v>
      </c>
      <c r="D507" s="4">
        <f>Table1[[#This Row],[New Dose 1]]/Table1[[#This Row],[Population]]</f>
        <v>0.80730393806799061</v>
      </c>
      <c r="E507" s="3">
        <v>0.81059499999999995</v>
      </c>
      <c r="F507" s="5">
        <f>Table1[[#This Row],[%]]-Table1[[#This Row],[Old Dose 1]]</f>
        <v>-3.2910619320093426E-3</v>
      </c>
      <c r="M507">
        <f>_xlfn.XLOOKUP(Table1[[#This Row],[FSA]],$T$2:$T$889,$Z$2:$Z$889)</f>
        <v>3188</v>
      </c>
      <c r="N507" s="4">
        <f>Table1[[#This Row],[Dose4]]/Table1[[#This Row],[Population]]</f>
        <v>0.26825984516997642</v>
      </c>
      <c r="O507" s="4">
        <v>0.27002660000000001</v>
      </c>
      <c r="P507" s="5">
        <f>Table1[[#This Row],[4%]]-Table1[[#This Row],[Old Dose 4]]</f>
        <v>-1.7667548300235869E-3</v>
      </c>
      <c r="T507" t="s">
        <v>764</v>
      </c>
      <c r="W507">
        <v>2</v>
      </c>
      <c r="X507">
        <v>2</v>
      </c>
      <c r="Y507">
        <v>0</v>
      </c>
      <c r="Z507">
        <v>0</v>
      </c>
    </row>
    <row r="508" spans="1:26" x14ac:dyDescent="0.25">
      <c r="A508" s="2" t="s">
        <v>507</v>
      </c>
      <c r="B508">
        <v>5532</v>
      </c>
      <c r="C508">
        <f>_xlfn.XLOOKUP(Table1[[#This Row],[FSA]],$T$2:$T$889,$W$2:$W$889)</f>
        <v>4525</v>
      </c>
      <c r="D508" s="4">
        <f>Table1[[#This Row],[New Dose 1]]/Table1[[#This Row],[Population]]</f>
        <v>0.81796818510484459</v>
      </c>
      <c r="E508" s="3">
        <v>0.82673540000000001</v>
      </c>
      <c r="F508" s="5">
        <f>Table1[[#This Row],[%]]-Table1[[#This Row],[Old Dose 1]]</f>
        <v>-8.7672148951554174E-3</v>
      </c>
      <c r="M508">
        <f>_xlfn.XLOOKUP(Table1[[#This Row],[FSA]],$T$2:$T$889,$Z$2:$Z$889)</f>
        <v>1036</v>
      </c>
      <c r="N508" s="4">
        <f>Table1[[#This Row],[Dose4]]/Table1[[#This Row],[Population]]</f>
        <v>0.18727404193781635</v>
      </c>
      <c r="O508" s="4">
        <v>0.18799479999999999</v>
      </c>
      <c r="P508" s="5">
        <f>Table1[[#This Row],[4%]]-Table1[[#This Row],[Old Dose 4]]</f>
        <v>-7.2075806218363514E-4</v>
      </c>
      <c r="T508" t="s">
        <v>765</v>
      </c>
      <c r="W508">
        <v>5</v>
      </c>
      <c r="X508">
        <v>5</v>
      </c>
      <c r="Y508">
        <v>1</v>
      </c>
      <c r="Z508">
        <v>1</v>
      </c>
    </row>
    <row r="509" spans="1:26" x14ac:dyDescent="0.25">
      <c r="A509" t="s">
        <v>508</v>
      </c>
      <c r="B509">
        <v>8499</v>
      </c>
      <c r="C509">
        <f>_xlfn.XLOOKUP(Table1[[#This Row],[FSA]],$T$2:$T$889,$W$2:$W$889)</f>
        <v>6745</v>
      </c>
      <c r="D509" s="4">
        <f>Table1[[#This Row],[New Dose 1]]/Table1[[#This Row],[Population]]</f>
        <v>0.79362277915048829</v>
      </c>
      <c r="E509" s="3">
        <v>0.78782059999999998</v>
      </c>
      <c r="F509" s="5">
        <f>Table1[[#This Row],[%]]-Table1[[#This Row],[Old Dose 1]]</f>
        <v>5.8021791504883069E-3</v>
      </c>
      <c r="M509">
        <f>_xlfn.XLOOKUP(Table1[[#This Row],[FSA]],$T$2:$T$889,$Z$2:$Z$889)</f>
        <v>1212</v>
      </c>
      <c r="N509" s="4">
        <f>Table1[[#This Row],[Dose4]]/Table1[[#This Row],[Population]]</f>
        <v>0.14260501235439463</v>
      </c>
      <c r="O509" s="4">
        <v>0.13881560000000001</v>
      </c>
      <c r="P509" s="5">
        <f>Table1[[#This Row],[4%]]-Table1[[#This Row],[Old Dose 4]]</f>
        <v>3.7894123543946168E-3</v>
      </c>
      <c r="T509" t="s">
        <v>766</v>
      </c>
      <c r="W509">
        <v>2</v>
      </c>
      <c r="X509">
        <v>2</v>
      </c>
      <c r="Y509">
        <v>1</v>
      </c>
      <c r="Z509">
        <v>0</v>
      </c>
    </row>
    <row r="510" spans="1:26" x14ac:dyDescent="0.25">
      <c r="A510" s="2" t="s">
        <v>509</v>
      </c>
      <c r="B510">
        <v>36348</v>
      </c>
      <c r="C510">
        <f>_xlfn.XLOOKUP(Table1[[#This Row],[FSA]],$T$2:$T$889,$W$2:$W$889)</f>
        <v>35189</v>
      </c>
      <c r="D510" s="4">
        <f>Table1[[#This Row],[New Dose 1]]/Table1[[#This Row],[Population]]</f>
        <v>0.9681137889292396</v>
      </c>
      <c r="E510" s="3">
        <v>0.98137839999999998</v>
      </c>
      <c r="F510" s="5">
        <f>Table1[[#This Row],[%]]-Table1[[#This Row],[Old Dose 1]]</f>
        <v>-1.3264611070760379E-2</v>
      </c>
      <c r="M510">
        <f>_xlfn.XLOOKUP(Table1[[#This Row],[FSA]],$T$2:$T$889,$Z$2:$Z$889)</f>
        <v>7569</v>
      </c>
      <c r="N510" s="4">
        <f>Table1[[#This Row],[Dose4]]/Table1[[#This Row],[Population]]</f>
        <v>0.20823704192802905</v>
      </c>
      <c r="O510" s="4">
        <v>0.21085499999999999</v>
      </c>
      <c r="P510" s="5">
        <f>Table1[[#This Row],[4%]]-Table1[[#This Row],[Old Dose 4]]</f>
        <v>-2.6179580719709328E-3</v>
      </c>
      <c r="T510" t="s">
        <v>373</v>
      </c>
      <c r="W510">
        <v>27899</v>
      </c>
      <c r="X510">
        <v>26828</v>
      </c>
      <c r="Y510">
        <v>16126</v>
      </c>
      <c r="Z510">
        <v>4285</v>
      </c>
    </row>
    <row r="511" spans="1:26" x14ac:dyDescent="0.25">
      <c r="A511" t="s">
        <v>510</v>
      </c>
      <c r="B511">
        <v>22725</v>
      </c>
      <c r="C511">
        <f>_xlfn.XLOOKUP(Table1[[#This Row],[FSA]],$T$2:$T$889,$W$2:$W$889)</f>
        <v>18809</v>
      </c>
      <c r="D511" s="4">
        <f>Table1[[#This Row],[New Dose 1]]/Table1[[#This Row],[Population]]</f>
        <v>0.82767876787678762</v>
      </c>
      <c r="E511" s="3">
        <v>0.84631719999999999</v>
      </c>
      <c r="F511" s="5">
        <f>Table1[[#This Row],[%]]-Table1[[#This Row],[Old Dose 1]]</f>
        <v>-1.8638432123212367E-2</v>
      </c>
      <c r="M511">
        <f>_xlfn.XLOOKUP(Table1[[#This Row],[FSA]],$T$2:$T$889,$Z$2:$Z$889)</f>
        <v>4017</v>
      </c>
      <c r="N511" s="4">
        <f>Table1[[#This Row],[Dose4]]/Table1[[#This Row],[Population]]</f>
        <v>0.17676567656765677</v>
      </c>
      <c r="O511" s="4">
        <v>0.18141959999999999</v>
      </c>
      <c r="P511" s="5">
        <f>Table1[[#This Row],[4%]]-Table1[[#This Row],[Old Dose 4]]</f>
        <v>-4.653923432343221E-3</v>
      </c>
      <c r="T511" t="s">
        <v>374</v>
      </c>
      <c r="W511">
        <v>14470</v>
      </c>
      <c r="X511">
        <v>13953</v>
      </c>
      <c r="Y511">
        <v>8773</v>
      </c>
      <c r="Z511">
        <v>2630</v>
      </c>
    </row>
    <row r="512" spans="1:26" x14ac:dyDescent="0.25">
      <c r="A512" s="2" t="s">
        <v>511</v>
      </c>
      <c r="B512">
        <v>19339</v>
      </c>
      <c r="C512">
        <f>_xlfn.XLOOKUP(Table1[[#This Row],[FSA]],$T$2:$T$889,$W$2:$W$889)</f>
        <v>14849</v>
      </c>
      <c r="D512" s="4">
        <f>Table1[[#This Row],[New Dose 1]]/Table1[[#This Row],[Population]]</f>
        <v>0.76782667149283834</v>
      </c>
      <c r="E512" s="3">
        <v>0.76569100000000001</v>
      </c>
      <c r="F512" s="5">
        <f>Table1[[#This Row],[%]]-Table1[[#This Row],[Old Dose 1]]</f>
        <v>2.1356714928383314E-3</v>
      </c>
      <c r="M512">
        <f>_xlfn.XLOOKUP(Table1[[#This Row],[FSA]],$T$2:$T$889,$Z$2:$Z$889)</f>
        <v>2450</v>
      </c>
      <c r="N512" s="4">
        <f>Table1[[#This Row],[Dose4]]/Table1[[#This Row],[Population]]</f>
        <v>0.12668700553286105</v>
      </c>
      <c r="O512" s="4">
        <v>0.1264265</v>
      </c>
      <c r="P512" s="5">
        <f>Table1[[#This Row],[4%]]-Table1[[#This Row],[Old Dose 4]]</f>
        <v>2.6050553286105504E-4</v>
      </c>
      <c r="T512" t="s">
        <v>375</v>
      </c>
      <c r="W512">
        <v>15810</v>
      </c>
      <c r="X512">
        <v>15136</v>
      </c>
      <c r="Y512">
        <v>8358</v>
      </c>
      <c r="Z512">
        <v>2101</v>
      </c>
    </row>
    <row r="513" spans="1:26" x14ac:dyDescent="0.25">
      <c r="A513" t="s">
        <v>512</v>
      </c>
      <c r="B513">
        <v>28871</v>
      </c>
      <c r="C513">
        <f>_xlfn.XLOOKUP(Table1[[#This Row],[FSA]],$T$2:$T$889,$W$2:$W$889)</f>
        <v>24547</v>
      </c>
      <c r="D513" s="4">
        <f>Table1[[#This Row],[New Dose 1]]/Table1[[#This Row],[Population]]</f>
        <v>0.85023033493817324</v>
      </c>
      <c r="E513" s="3">
        <v>0.8562052</v>
      </c>
      <c r="F513" s="5">
        <f>Table1[[#This Row],[%]]-Table1[[#This Row],[Old Dose 1]]</f>
        <v>-5.9748650618267618E-3</v>
      </c>
      <c r="M513">
        <f>_xlfn.XLOOKUP(Table1[[#This Row],[FSA]],$T$2:$T$889,$Z$2:$Z$889)</f>
        <v>6247</v>
      </c>
      <c r="N513" s="4">
        <f>Table1[[#This Row],[Dose4]]/Table1[[#This Row],[Population]]</f>
        <v>0.21637629455162619</v>
      </c>
      <c r="O513" s="4">
        <v>0.21773219999999999</v>
      </c>
      <c r="P513" s="5">
        <f>Table1[[#This Row],[4%]]-Table1[[#This Row],[Old Dose 4]]</f>
        <v>-1.3559054483738009E-3</v>
      </c>
      <c r="T513" t="s">
        <v>376</v>
      </c>
      <c r="W513">
        <v>34800</v>
      </c>
      <c r="X513">
        <v>33458</v>
      </c>
      <c r="Y513">
        <v>18279</v>
      </c>
      <c r="Z513">
        <v>4077</v>
      </c>
    </row>
    <row r="514" spans="1:26" x14ac:dyDescent="0.25">
      <c r="A514" s="2" t="s">
        <v>513</v>
      </c>
      <c r="B514">
        <v>22869</v>
      </c>
      <c r="C514">
        <f>_xlfn.XLOOKUP(Table1[[#This Row],[FSA]],$T$2:$T$889,$W$2:$W$889)</f>
        <v>22659</v>
      </c>
      <c r="D514" s="4">
        <f>Table1[[#This Row],[New Dose 1]]/Table1[[#This Row],[Population]]</f>
        <v>0.99081726354453625</v>
      </c>
      <c r="E514" s="3">
        <v>1.0038309999999999</v>
      </c>
      <c r="F514" s="5">
        <f>Table1[[#This Row],[%]]-Table1[[#This Row],[Old Dose 1]]</f>
        <v>-1.3013736455463665E-2</v>
      </c>
      <c r="M514">
        <f>_xlfn.XLOOKUP(Table1[[#This Row],[FSA]],$T$2:$T$889,$Z$2:$Z$889)</f>
        <v>4779</v>
      </c>
      <c r="N514" s="4">
        <f>Table1[[#This Row],[Dose4]]/Table1[[#This Row],[Population]]</f>
        <v>0.20897284533648169</v>
      </c>
      <c r="O514" s="4">
        <v>0.21068290000000001</v>
      </c>
      <c r="P514" s="5">
        <f>Table1[[#This Row],[4%]]-Table1[[#This Row],[Old Dose 4]]</f>
        <v>-1.7100546635183123E-3</v>
      </c>
      <c r="T514" t="s">
        <v>377</v>
      </c>
      <c r="W514">
        <v>13765</v>
      </c>
      <c r="X514">
        <v>13188</v>
      </c>
      <c r="Y514">
        <v>8422</v>
      </c>
      <c r="Z514">
        <v>2607</v>
      </c>
    </row>
    <row r="515" spans="1:26" x14ac:dyDescent="0.25">
      <c r="A515" t="s">
        <v>514</v>
      </c>
      <c r="B515">
        <v>22098</v>
      </c>
      <c r="C515">
        <f>_xlfn.XLOOKUP(Table1[[#This Row],[FSA]],$T$2:$T$889,$W$2:$W$889)</f>
        <v>18611</v>
      </c>
      <c r="D515" s="4">
        <f>Table1[[#This Row],[New Dose 1]]/Table1[[#This Row],[Population]]</f>
        <v>0.84220291429088601</v>
      </c>
      <c r="E515" s="3">
        <v>0.84404089999999998</v>
      </c>
      <c r="F515" s="5">
        <f>Table1[[#This Row],[%]]-Table1[[#This Row],[Old Dose 1]]</f>
        <v>-1.8379857091139762E-3</v>
      </c>
      <c r="M515">
        <f>_xlfn.XLOOKUP(Table1[[#This Row],[FSA]],$T$2:$T$889,$Z$2:$Z$889)</f>
        <v>4060</v>
      </c>
      <c r="N515" s="4">
        <f>Table1[[#This Row],[Dose4]]/Table1[[#This Row],[Population]]</f>
        <v>0.18372703412073491</v>
      </c>
      <c r="O515" s="4">
        <v>0.183751</v>
      </c>
      <c r="P515" s="5">
        <f>Table1[[#This Row],[4%]]-Table1[[#This Row],[Old Dose 4]]</f>
        <v>-2.3965879265092083E-5</v>
      </c>
      <c r="T515" t="s">
        <v>378</v>
      </c>
      <c r="W515">
        <v>19461</v>
      </c>
      <c r="X515">
        <v>18731</v>
      </c>
      <c r="Y515">
        <v>12569</v>
      </c>
      <c r="Z515">
        <v>3788</v>
      </c>
    </row>
    <row r="516" spans="1:26" x14ac:dyDescent="0.25">
      <c r="A516" s="2" t="s">
        <v>515</v>
      </c>
      <c r="B516">
        <v>21288</v>
      </c>
      <c r="C516">
        <f>_xlfn.XLOOKUP(Table1[[#This Row],[FSA]],$T$2:$T$889,$W$2:$W$889)</f>
        <v>17849</v>
      </c>
      <c r="D516" s="4">
        <f>Table1[[#This Row],[New Dose 1]]/Table1[[#This Row],[Population]]</f>
        <v>0.83845358887636223</v>
      </c>
      <c r="E516" s="3">
        <v>0.84403399999999995</v>
      </c>
      <c r="F516" s="5">
        <f>Table1[[#This Row],[%]]-Table1[[#This Row],[Old Dose 1]]</f>
        <v>-5.5804111236377185E-3</v>
      </c>
      <c r="M516">
        <f>_xlfn.XLOOKUP(Table1[[#This Row],[FSA]],$T$2:$T$889,$Z$2:$Z$889)</f>
        <v>3925</v>
      </c>
      <c r="N516" s="4">
        <f>Table1[[#This Row],[Dose4]]/Table1[[#This Row],[Population]]</f>
        <v>0.18437617437053738</v>
      </c>
      <c r="O516" s="4">
        <v>0.18468380000000001</v>
      </c>
      <c r="P516" s="5">
        <f>Table1[[#This Row],[4%]]-Table1[[#This Row],[Old Dose 4]]</f>
        <v>-3.0762562946262673E-4</v>
      </c>
      <c r="T516" t="s">
        <v>379</v>
      </c>
      <c r="W516">
        <v>19470</v>
      </c>
      <c r="X516">
        <v>18758</v>
      </c>
      <c r="Y516">
        <v>12478</v>
      </c>
      <c r="Z516">
        <v>4010</v>
      </c>
    </row>
    <row r="517" spans="1:26" x14ac:dyDescent="0.25">
      <c r="A517" t="s">
        <v>516</v>
      </c>
      <c r="B517">
        <v>13404</v>
      </c>
      <c r="C517">
        <f>_xlfn.XLOOKUP(Table1[[#This Row],[FSA]],$T$2:$T$889,$W$2:$W$889)</f>
        <v>12388</v>
      </c>
      <c r="D517" s="4">
        <f>Table1[[#This Row],[New Dose 1]]/Table1[[#This Row],[Population]]</f>
        <v>0.92420173082661894</v>
      </c>
      <c r="E517" s="3">
        <v>0.91625319999999999</v>
      </c>
      <c r="F517" s="5">
        <f>Table1[[#This Row],[%]]-Table1[[#This Row],[Old Dose 1]]</f>
        <v>7.9485308266189492E-3</v>
      </c>
      <c r="M517">
        <f>_xlfn.XLOOKUP(Table1[[#This Row],[FSA]],$T$2:$T$889,$Z$2:$Z$889)</f>
        <v>2320</v>
      </c>
      <c r="N517" s="4">
        <f>Table1[[#This Row],[Dose4]]/Table1[[#This Row],[Population]]</f>
        <v>0.17308266189197255</v>
      </c>
      <c r="O517" s="4">
        <v>0.1705759</v>
      </c>
      <c r="P517" s="5">
        <f>Table1[[#This Row],[4%]]-Table1[[#This Row],[Old Dose 4]]</f>
        <v>2.5067618919725476E-3</v>
      </c>
      <c r="T517" t="s">
        <v>380</v>
      </c>
      <c r="W517">
        <v>26155</v>
      </c>
      <c r="X517">
        <v>25431</v>
      </c>
      <c r="Y517">
        <v>17458</v>
      </c>
      <c r="Z517">
        <v>4654</v>
      </c>
    </row>
    <row r="518" spans="1:26" x14ac:dyDescent="0.25">
      <c r="A518" s="2" t="s">
        <v>517</v>
      </c>
      <c r="B518">
        <v>5634</v>
      </c>
      <c r="C518">
        <f>_xlfn.XLOOKUP(Table1[[#This Row],[FSA]],$T$2:$T$889,$W$2:$W$889)</f>
        <v>4441</v>
      </c>
      <c r="D518" s="4">
        <f>Table1[[#This Row],[New Dose 1]]/Table1[[#This Row],[Population]]</f>
        <v>0.78824991125310617</v>
      </c>
      <c r="E518" s="3">
        <v>0.77839190000000003</v>
      </c>
      <c r="F518" s="5">
        <f>Table1[[#This Row],[%]]-Table1[[#This Row],[Old Dose 1]]</f>
        <v>9.858011253106147E-3</v>
      </c>
      <c r="M518">
        <f>_xlfn.XLOOKUP(Table1[[#This Row],[FSA]],$T$2:$T$889,$Z$2:$Z$889)</f>
        <v>903</v>
      </c>
      <c r="N518" s="4">
        <f>Table1[[#This Row],[Dose4]]/Table1[[#This Row],[Population]]</f>
        <v>0.16027689030883918</v>
      </c>
      <c r="O518" s="4">
        <v>0.15706899999999999</v>
      </c>
      <c r="P518" s="5">
        <f>Table1[[#This Row],[4%]]-Table1[[#This Row],[Old Dose 4]]</f>
        <v>3.2078903088391952E-3</v>
      </c>
      <c r="T518" t="s">
        <v>381</v>
      </c>
      <c r="W518">
        <v>39699</v>
      </c>
      <c r="X518">
        <v>38343</v>
      </c>
      <c r="Y518">
        <v>25063</v>
      </c>
      <c r="Z518">
        <v>6665</v>
      </c>
    </row>
    <row r="519" spans="1:26" x14ac:dyDescent="0.25">
      <c r="A519" t="s">
        <v>518</v>
      </c>
      <c r="B519">
        <v>6865</v>
      </c>
      <c r="C519">
        <f>_xlfn.XLOOKUP(Table1[[#This Row],[FSA]],$T$2:$T$889,$W$2:$W$889)</f>
        <v>5916</v>
      </c>
      <c r="D519" s="4">
        <f>Table1[[#This Row],[New Dose 1]]/Table1[[#This Row],[Population]]</f>
        <v>0.86176256372906046</v>
      </c>
      <c r="E519" s="3">
        <v>0.84956010000000004</v>
      </c>
      <c r="F519" s="5">
        <f>Table1[[#This Row],[%]]-Table1[[#This Row],[Old Dose 1]]</f>
        <v>1.220246372906042E-2</v>
      </c>
      <c r="M519">
        <f>_xlfn.XLOOKUP(Table1[[#This Row],[FSA]],$T$2:$T$889,$Z$2:$Z$889)</f>
        <v>1443</v>
      </c>
      <c r="N519" s="4">
        <f>Table1[[#This Row],[Dose4]]/Table1[[#This Row],[Population]]</f>
        <v>0.21019664967225055</v>
      </c>
      <c r="O519" s="4">
        <v>0.2055718</v>
      </c>
      <c r="P519" s="5">
        <f>Table1[[#This Row],[4%]]-Table1[[#This Row],[Old Dose 4]]</f>
        <v>4.6248496722505472E-3</v>
      </c>
      <c r="T519" t="s">
        <v>382</v>
      </c>
      <c r="W519">
        <v>30277</v>
      </c>
      <c r="X519">
        <v>28922</v>
      </c>
      <c r="Y519">
        <v>16898</v>
      </c>
      <c r="Z519">
        <v>4834</v>
      </c>
    </row>
    <row r="520" spans="1:26" x14ac:dyDescent="0.25">
      <c r="A520" s="2" t="s">
        <v>519</v>
      </c>
      <c r="B520">
        <v>2083</v>
      </c>
      <c r="C520">
        <f>_xlfn.XLOOKUP(Table1[[#This Row],[FSA]],$T$2:$T$889,$W$2:$W$889)</f>
        <v>1612</v>
      </c>
      <c r="D520" s="4">
        <f>Table1[[#This Row],[New Dose 1]]/Table1[[#This Row],[Population]]</f>
        <v>0.77388382141142587</v>
      </c>
      <c r="E520" s="3">
        <v>0.77124820000000005</v>
      </c>
      <c r="F520" s="5">
        <f>Table1[[#This Row],[%]]-Table1[[#This Row],[Old Dose 1]]</f>
        <v>2.6356214114258147E-3</v>
      </c>
      <c r="M520">
        <f>_xlfn.XLOOKUP(Table1[[#This Row],[FSA]],$T$2:$T$889,$Z$2:$Z$889)</f>
        <v>341</v>
      </c>
      <c r="N520" s="4">
        <f>Table1[[#This Row],[Dose4]]/Table1[[#This Row],[Population]]</f>
        <v>0.16370619299087855</v>
      </c>
      <c r="O520" s="4">
        <v>0.163186</v>
      </c>
      <c r="P520" s="5">
        <f>Table1[[#This Row],[4%]]-Table1[[#This Row],[Old Dose 4]]</f>
        <v>5.2019299087854853E-4</v>
      </c>
      <c r="T520" t="s">
        <v>383</v>
      </c>
      <c r="W520">
        <v>23871</v>
      </c>
      <c r="X520">
        <v>23105</v>
      </c>
      <c r="Y520">
        <v>14479</v>
      </c>
      <c r="Z520">
        <v>3934</v>
      </c>
    </row>
    <row r="521" spans="1:26" x14ac:dyDescent="0.25">
      <c r="A521" t="s">
        <v>520</v>
      </c>
      <c r="B521">
        <v>11240</v>
      </c>
      <c r="C521">
        <f>_xlfn.XLOOKUP(Table1[[#This Row],[FSA]],$T$2:$T$889,$W$2:$W$889)</f>
        <v>8886</v>
      </c>
      <c r="D521" s="4">
        <f>Table1[[#This Row],[New Dose 1]]/Table1[[#This Row],[Population]]</f>
        <v>0.79056939501779355</v>
      </c>
      <c r="E521" s="3">
        <v>0.8116949</v>
      </c>
      <c r="F521" s="5">
        <f>Table1[[#This Row],[%]]-Table1[[#This Row],[Old Dose 1]]</f>
        <v>-2.1125504982206444E-2</v>
      </c>
      <c r="M521">
        <f>_xlfn.XLOOKUP(Table1[[#This Row],[FSA]],$T$2:$T$889,$Z$2:$Z$889)</f>
        <v>1515</v>
      </c>
      <c r="N521" s="4">
        <f>Table1[[#This Row],[Dose4]]/Table1[[#This Row],[Population]]</f>
        <v>0.1347864768683274</v>
      </c>
      <c r="O521" s="4">
        <v>0.1384194</v>
      </c>
      <c r="P521" s="5">
        <f>Table1[[#This Row],[4%]]-Table1[[#This Row],[Old Dose 4]]</f>
        <v>-3.6329231316725996E-3</v>
      </c>
      <c r="T521" t="s">
        <v>384</v>
      </c>
      <c r="W521">
        <v>23090</v>
      </c>
      <c r="X521">
        <v>22259</v>
      </c>
      <c r="Y521">
        <v>12717</v>
      </c>
      <c r="Z521">
        <v>2962</v>
      </c>
    </row>
    <row r="522" spans="1:26" x14ac:dyDescent="0.25">
      <c r="A522" s="2" t="s">
        <v>521</v>
      </c>
      <c r="B522">
        <v>6374</v>
      </c>
      <c r="C522">
        <f>_xlfn.XLOOKUP(Table1[[#This Row],[FSA]],$T$2:$T$889,$W$2:$W$889)</f>
        <v>5006</v>
      </c>
      <c r="D522" s="4">
        <f>Table1[[#This Row],[New Dose 1]]/Table1[[#This Row],[Population]]</f>
        <v>0.78537809852525886</v>
      </c>
      <c r="E522" s="3">
        <v>0.79023849999999995</v>
      </c>
      <c r="F522" s="5">
        <f>Table1[[#This Row],[%]]-Table1[[#This Row],[Old Dose 1]]</f>
        <v>-4.860401474741094E-3</v>
      </c>
      <c r="M522">
        <f>_xlfn.XLOOKUP(Table1[[#This Row],[FSA]],$T$2:$T$889,$Z$2:$Z$889)</f>
        <v>646</v>
      </c>
      <c r="N522" s="4">
        <f>Table1[[#This Row],[Dose4]]/Table1[[#This Row],[Population]]</f>
        <v>0.10134923125196109</v>
      </c>
      <c r="O522" s="4">
        <v>0.1017217</v>
      </c>
      <c r="P522" s="5">
        <f>Table1[[#This Row],[4%]]-Table1[[#This Row],[Old Dose 4]]</f>
        <v>-3.7246874803890939E-4</v>
      </c>
      <c r="T522" t="s">
        <v>385</v>
      </c>
      <c r="W522">
        <v>16235</v>
      </c>
      <c r="X522">
        <v>15479</v>
      </c>
      <c r="Y522">
        <v>7994</v>
      </c>
      <c r="Z522">
        <v>1211</v>
      </c>
    </row>
    <row r="523" spans="1:26" x14ac:dyDescent="0.25">
      <c r="A523" t="s">
        <v>522</v>
      </c>
      <c r="B523">
        <v>11338</v>
      </c>
      <c r="C523">
        <f>_xlfn.XLOOKUP(Table1[[#This Row],[FSA]],$T$2:$T$889,$W$2:$W$889)</f>
        <v>9563</v>
      </c>
      <c r="D523" s="4">
        <f>Table1[[#This Row],[New Dose 1]]/Table1[[#This Row],[Population]]</f>
        <v>0.84344681601693416</v>
      </c>
      <c r="E523" s="3">
        <v>0.85937920000000001</v>
      </c>
      <c r="F523" s="5">
        <f>Table1[[#This Row],[%]]-Table1[[#This Row],[Old Dose 1]]</f>
        <v>-1.5932383983065845E-2</v>
      </c>
      <c r="M523">
        <f>_xlfn.XLOOKUP(Table1[[#This Row],[FSA]],$T$2:$T$889,$Z$2:$Z$889)</f>
        <v>1746</v>
      </c>
      <c r="N523" s="4">
        <f>Table1[[#This Row],[Dose4]]/Table1[[#This Row],[Population]]</f>
        <v>0.15399541365320163</v>
      </c>
      <c r="O523" s="4">
        <v>0.15690509999999999</v>
      </c>
      <c r="P523" s="5">
        <f>Table1[[#This Row],[4%]]-Table1[[#This Row],[Old Dose 4]]</f>
        <v>-2.9096863467983625E-3</v>
      </c>
      <c r="T523" t="s">
        <v>767</v>
      </c>
      <c r="W523">
        <v>20</v>
      </c>
      <c r="X523">
        <v>19</v>
      </c>
      <c r="Y523">
        <v>12</v>
      </c>
      <c r="Z523">
        <v>6</v>
      </c>
    </row>
    <row r="524" spans="1:26" x14ac:dyDescent="0.25">
      <c r="A524" s="2" t="s">
        <v>523</v>
      </c>
      <c r="B524">
        <v>15631</v>
      </c>
      <c r="C524">
        <f>_xlfn.XLOOKUP(Table1[[#This Row],[FSA]],$T$2:$T$889,$W$2:$W$889)</f>
        <v>13805</v>
      </c>
      <c r="D524" s="4">
        <f>Table1[[#This Row],[New Dose 1]]/Table1[[#This Row],[Population]]</f>
        <v>0.88318085855031669</v>
      </c>
      <c r="E524" s="3">
        <v>0.90383729999999995</v>
      </c>
      <c r="F524" s="5">
        <f>Table1[[#This Row],[%]]-Table1[[#This Row],[Old Dose 1]]</f>
        <v>-2.065644144968326E-2</v>
      </c>
      <c r="M524">
        <f>_xlfn.XLOOKUP(Table1[[#This Row],[FSA]],$T$2:$T$889,$Z$2:$Z$889)</f>
        <v>2480</v>
      </c>
      <c r="N524" s="4">
        <f>Table1[[#This Row],[Dose4]]/Table1[[#This Row],[Population]]</f>
        <v>0.15865907491523254</v>
      </c>
      <c r="O524" s="4">
        <v>0.1627065</v>
      </c>
      <c r="P524" s="5">
        <f>Table1[[#This Row],[4%]]-Table1[[#This Row],[Old Dose 4]]</f>
        <v>-4.0474250847674642E-3</v>
      </c>
      <c r="T524" t="s">
        <v>386</v>
      </c>
      <c r="W524">
        <v>20453</v>
      </c>
      <c r="X524">
        <v>19750</v>
      </c>
      <c r="Y524">
        <v>13686</v>
      </c>
      <c r="Z524">
        <v>4195</v>
      </c>
    </row>
    <row r="525" spans="1:26" x14ac:dyDescent="0.25">
      <c r="F525">
        <f>AVERAGE(Table1[Difference])</f>
        <v>-3.3013059475808766E-3</v>
      </c>
      <c r="P525">
        <f>AVERAGE(Table1[Difference4])</f>
        <v>-9.6655179980148292E-4</v>
      </c>
      <c r="T525" t="s">
        <v>387</v>
      </c>
      <c r="W525">
        <v>17897</v>
      </c>
      <c r="X525">
        <v>17276</v>
      </c>
      <c r="Y525">
        <v>11246</v>
      </c>
      <c r="Z525">
        <v>2898</v>
      </c>
    </row>
    <row r="526" spans="1:26" x14ac:dyDescent="0.25">
      <c r="T526" t="s">
        <v>768</v>
      </c>
      <c r="W526">
        <v>8</v>
      </c>
      <c r="X526">
        <v>8</v>
      </c>
      <c r="Y526">
        <v>6</v>
      </c>
      <c r="Z526">
        <v>1</v>
      </c>
    </row>
    <row r="527" spans="1:26" x14ac:dyDescent="0.25">
      <c r="T527" t="s">
        <v>769</v>
      </c>
      <c r="W527">
        <v>10</v>
      </c>
      <c r="X527">
        <v>10</v>
      </c>
      <c r="Y527">
        <v>6</v>
      </c>
      <c r="Z527">
        <v>3</v>
      </c>
    </row>
    <row r="528" spans="1:26" x14ac:dyDescent="0.25">
      <c r="T528" t="s">
        <v>770</v>
      </c>
      <c r="W528">
        <v>12</v>
      </c>
      <c r="X528">
        <v>12</v>
      </c>
      <c r="Y528">
        <v>6</v>
      </c>
      <c r="Z528">
        <v>1</v>
      </c>
    </row>
    <row r="529" spans="20:26" x14ac:dyDescent="0.25">
      <c r="T529" t="s">
        <v>388</v>
      </c>
      <c r="W529">
        <v>10402</v>
      </c>
      <c r="X529">
        <v>10071</v>
      </c>
      <c r="Y529">
        <v>7038</v>
      </c>
      <c r="Z529">
        <v>2716</v>
      </c>
    </row>
    <row r="530" spans="20:26" x14ac:dyDescent="0.25">
      <c r="T530" t="s">
        <v>389</v>
      </c>
      <c r="W530">
        <v>14474</v>
      </c>
      <c r="X530">
        <v>14094</v>
      </c>
      <c r="Y530">
        <v>9359</v>
      </c>
      <c r="Z530">
        <v>3226</v>
      </c>
    </row>
    <row r="531" spans="20:26" x14ac:dyDescent="0.25">
      <c r="T531" t="s">
        <v>390</v>
      </c>
      <c r="W531">
        <v>10066</v>
      </c>
      <c r="X531">
        <v>9771</v>
      </c>
      <c r="Y531">
        <v>6346</v>
      </c>
      <c r="Z531">
        <v>1772</v>
      </c>
    </row>
    <row r="532" spans="20:26" x14ac:dyDescent="0.25">
      <c r="T532" t="s">
        <v>391</v>
      </c>
      <c r="W532">
        <v>24088</v>
      </c>
      <c r="X532">
        <v>23266</v>
      </c>
      <c r="Y532">
        <v>14019</v>
      </c>
      <c r="Z532">
        <v>3244</v>
      </c>
    </row>
    <row r="533" spans="20:26" x14ac:dyDescent="0.25">
      <c r="T533" t="s">
        <v>392</v>
      </c>
      <c r="W533">
        <v>2213</v>
      </c>
      <c r="X533">
        <v>2105</v>
      </c>
      <c r="Y533">
        <v>960</v>
      </c>
      <c r="Z533">
        <v>118</v>
      </c>
    </row>
    <row r="534" spans="20:26" x14ac:dyDescent="0.25">
      <c r="T534" t="s">
        <v>771</v>
      </c>
      <c r="W534">
        <v>18</v>
      </c>
      <c r="X534">
        <v>18</v>
      </c>
      <c r="Y534">
        <v>9</v>
      </c>
      <c r="Z534">
        <v>2</v>
      </c>
    </row>
    <row r="535" spans="20:26" x14ac:dyDescent="0.25">
      <c r="T535" t="s">
        <v>393</v>
      </c>
      <c r="W535">
        <v>21268</v>
      </c>
      <c r="X535">
        <v>20440</v>
      </c>
      <c r="Y535">
        <v>11790</v>
      </c>
      <c r="Z535">
        <v>3066</v>
      </c>
    </row>
    <row r="536" spans="20:26" x14ac:dyDescent="0.25">
      <c r="T536" t="s">
        <v>772</v>
      </c>
      <c r="W536">
        <v>11</v>
      </c>
      <c r="X536">
        <v>11</v>
      </c>
      <c r="Y536">
        <v>8</v>
      </c>
      <c r="Z536">
        <v>4</v>
      </c>
    </row>
    <row r="537" spans="20:26" x14ac:dyDescent="0.25">
      <c r="T537" t="s">
        <v>773</v>
      </c>
      <c r="W537">
        <v>14</v>
      </c>
      <c r="X537">
        <v>14</v>
      </c>
      <c r="Y537">
        <v>8</v>
      </c>
      <c r="Z537">
        <v>3</v>
      </c>
    </row>
    <row r="538" spans="20:26" x14ac:dyDescent="0.25">
      <c r="T538" t="s">
        <v>394</v>
      </c>
      <c r="W538">
        <v>15249</v>
      </c>
      <c r="X538">
        <v>14785</v>
      </c>
      <c r="Y538">
        <v>9320</v>
      </c>
      <c r="Z538">
        <v>2964</v>
      </c>
    </row>
    <row r="539" spans="20:26" x14ac:dyDescent="0.25">
      <c r="T539" t="s">
        <v>774</v>
      </c>
      <c r="W539">
        <v>19</v>
      </c>
      <c r="X539">
        <v>19</v>
      </c>
      <c r="Y539">
        <v>15</v>
      </c>
      <c r="Z539">
        <v>6</v>
      </c>
    </row>
    <row r="540" spans="20:26" x14ac:dyDescent="0.25">
      <c r="T540" t="s">
        <v>775</v>
      </c>
      <c r="W540">
        <v>46</v>
      </c>
      <c r="X540">
        <v>31</v>
      </c>
      <c r="Y540">
        <v>15</v>
      </c>
      <c r="Z540">
        <v>4</v>
      </c>
    </row>
    <row r="541" spans="20:26" x14ac:dyDescent="0.25">
      <c r="T541" t="s">
        <v>395</v>
      </c>
      <c r="W541">
        <v>6924</v>
      </c>
      <c r="X541">
        <v>6690</v>
      </c>
      <c r="Y541">
        <v>3936</v>
      </c>
      <c r="Z541">
        <v>1164</v>
      </c>
    </row>
    <row r="542" spans="20:26" x14ac:dyDescent="0.25">
      <c r="T542" t="s">
        <v>396</v>
      </c>
      <c r="W542">
        <v>29881</v>
      </c>
      <c r="X542">
        <v>28965</v>
      </c>
      <c r="Y542">
        <v>18430</v>
      </c>
      <c r="Z542">
        <v>6526</v>
      </c>
    </row>
    <row r="543" spans="20:26" x14ac:dyDescent="0.25">
      <c r="T543" t="s">
        <v>397</v>
      </c>
      <c r="W543">
        <v>20892</v>
      </c>
      <c r="X543">
        <v>19943</v>
      </c>
      <c r="Y543">
        <v>10487</v>
      </c>
      <c r="Z543">
        <v>2859</v>
      </c>
    </row>
    <row r="544" spans="20:26" x14ac:dyDescent="0.25">
      <c r="T544" t="s">
        <v>398</v>
      </c>
      <c r="W544">
        <v>32427</v>
      </c>
      <c r="X544">
        <v>31147</v>
      </c>
      <c r="Y544">
        <v>17328</v>
      </c>
      <c r="Z544">
        <v>4895</v>
      </c>
    </row>
    <row r="545" spans="20:26" x14ac:dyDescent="0.25">
      <c r="T545" t="s">
        <v>399</v>
      </c>
      <c r="W545">
        <v>1355</v>
      </c>
      <c r="X545">
        <v>1312</v>
      </c>
      <c r="Y545">
        <v>836</v>
      </c>
      <c r="Z545">
        <v>252</v>
      </c>
    </row>
    <row r="546" spans="20:26" x14ac:dyDescent="0.25">
      <c r="T546" t="s">
        <v>400</v>
      </c>
      <c r="W546">
        <v>13069</v>
      </c>
      <c r="X546">
        <v>12633</v>
      </c>
      <c r="Y546">
        <v>7547</v>
      </c>
      <c r="Z546">
        <v>2131</v>
      </c>
    </row>
    <row r="547" spans="20:26" x14ac:dyDescent="0.25">
      <c r="T547" t="s">
        <v>776</v>
      </c>
      <c r="W547">
        <v>8</v>
      </c>
      <c r="X547">
        <v>8</v>
      </c>
      <c r="Y547">
        <v>7</v>
      </c>
      <c r="Z547">
        <v>1</v>
      </c>
    </row>
    <row r="548" spans="20:26" x14ac:dyDescent="0.25">
      <c r="T548" t="s">
        <v>401</v>
      </c>
      <c r="W548">
        <v>19530</v>
      </c>
      <c r="X548">
        <v>18912</v>
      </c>
      <c r="Y548">
        <v>11873</v>
      </c>
      <c r="Z548">
        <v>4499</v>
      </c>
    </row>
    <row r="549" spans="20:26" x14ac:dyDescent="0.25">
      <c r="T549" t="s">
        <v>777</v>
      </c>
      <c r="W549">
        <v>3</v>
      </c>
      <c r="X549">
        <v>3</v>
      </c>
      <c r="Y549">
        <v>1</v>
      </c>
      <c r="Z549">
        <v>0</v>
      </c>
    </row>
    <row r="550" spans="20:26" x14ac:dyDescent="0.25">
      <c r="T550" t="s">
        <v>778</v>
      </c>
      <c r="W550">
        <v>31</v>
      </c>
      <c r="X550">
        <v>30</v>
      </c>
      <c r="Y550">
        <v>22</v>
      </c>
      <c r="Z550">
        <v>6</v>
      </c>
    </row>
    <row r="551" spans="20:26" x14ac:dyDescent="0.25">
      <c r="T551" t="s">
        <v>402</v>
      </c>
      <c r="W551">
        <v>6524</v>
      </c>
      <c r="X551">
        <v>6303</v>
      </c>
      <c r="Y551">
        <v>3716</v>
      </c>
      <c r="Z551">
        <v>1243</v>
      </c>
    </row>
    <row r="552" spans="20:26" x14ac:dyDescent="0.25">
      <c r="T552" t="s">
        <v>779</v>
      </c>
      <c r="W552">
        <v>16</v>
      </c>
      <c r="X552">
        <v>15</v>
      </c>
      <c r="Y552">
        <v>13</v>
      </c>
      <c r="Z552">
        <v>5</v>
      </c>
    </row>
    <row r="553" spans="20:26" x14ac:dyDescent="0.25">
      <c r="T553" t="s">
        <v>780</v>
      </c>
      <c r="W553">
        <v>7</v>
      </c>
      <c r="X553">
        <v>7</v>
      </c>
      <c r="Y553">
        <v>4</v>
      </c>
      <c r="Z553">
        <v>1</v>
      </c>
    </row>
    <row r="554" spans="20:26" x14ac:dyDescent="0.25">
      <c r="T554" t="s">
        <v>403</v>
      </c>
      <c r="W554">
        <v>16963</v>
      </c>
      <c r="X554">
        <v>16419</v>
      </c>
      <c r="Y554">
        <v>10515</v>
      </c>
      <c r="Z554">
        <v>4199</v>
      </c>
    </row>
    <row r="555" spans="20:26" x14ac:dyDescent="0.25">
      <c r="T555" t="s">
        <v>781</v>
      </c>
      <c r="W555">
        <v>13</v>
      </c>
      <c r="X555">
        <v>13</v>
      </c>
      <c r="Y555">
        <v>9</v>
      </c>
      <c r="Z555">
        <v>2</v>
      </c>
    </row>
    <row r="556" spans="20:26" x14ac:dyDescent="0.25">
      <c r="T556" t="s">
        <v>782</v>
      </c>
      <c r="W556">
        <v>5</v>
      </c>
      <c r="X556">
        <v>5</v>
      </c>
      <c r="Y556">
        <v>3</v>
      </c>
      <c r="Z556">
        <v>2</v>
      </c>
    </row>
    <row r="557" spans="20:26" x14ac:dyDescent="0.25">
      <c r="T557" t="s">
        <v>404</v>
      </c>
      <c r="W557">
        <v>24490</v>
      </c>
      <c r="X557">
        <v>23493</v>
      </c>
      <c r="Y557">
        <v>16169</v>
      </c>
      <c r="Z557">
        <v>5689</v>
      </c>
    </row>
    <row r="558" spans="20:26" x14ac:dyDescent="0.25">
      <c r="T558" t="s">
        <v>405</v>
      </c>
      <c r="W558">
        <v>6943</v>
      </c>
      <c r="X558">
        <v>6722</v>
      </c>
      <c r="Y558">
        <v>4738</v>
      </c>
      <c r="Z558">
        <v>2037</v>
      </c>
    </row>
    <row r="559" spans="20:26" x14ac:dyDescent="0.25">
      <c r="T559" t="s">
        <v>783</v>
      </c>
      <c r="W559">
        <v>3</v>
      </c>
      <c r="X559">
        <v>3</v>
      </c>
      <c r="Y559">
        <v>2</v>
      </c>
      <c r="Z559">
        <v>0</v>
      </c>
    </row>
    <row r="560" spans="20:26" x14ac:dyDescent="0.25">
      <c r="T560" t="s">
        <v>406</v>
      </c>
      <c r="W560">
        <v>8222</v>
      </c>
      <c r="X560">
        <v>7971</v>
      </c>
      <c r="Y560">
        <v>5170</v>
      </c>
      <c r="Z560">
        <v>1833</v>
      </c>
    </row>
    <row r="561" spans="20:26" x14ac:dyDescent="0.25">
      <c r="T561" t="s">
        <v>784</v>
      </c>
      <c r="W561">
        <v>4</v>
      </c>
      <c r="X561">
        <v>3</v>
      </c>
      <c r="Y561">
        <v>3</v>
      </c>
      <c r="Z561">
        <v>0</v>
      </c>
    </row>
    <row r="562" spans="20:26" x14ac:dyDescent="0.25">
      <c r="T562" t="s">
        <v>785</v>
      </c>
      <c r="W562">
        <v>8</v>
      </c>
      <c r="X562">
        <v>8</v>
      </c>
      <c r="Y562">
        <v>4</v>
      </c>
      <c r="Z562">
        <v>2</v>
      </c>
    </row>
    <row r="563" spans="20:26" x14ac:dyDescent="0.25">
      <c r="T563" t="s">
        <v>407</v>
      </c>
      <c r="W563">
        <v>28118</v>
      </c>
      <c r="X563">
        <v>27294</v>
      </c>
      <c r="Y563">
        <v>16002</v>
      </c>
      <c r="Z563">
        <v>5221</v>
      </c>
    </row>
    <row r="564" spans="20:26" x14ac:dyDescent="0.25">
      <c r="T564" t="s">
        <v>408</v>
      </c>
      <c r="W564">
        <v>12666</v>
      </c>
      <c r="X564">
        <v>12275</v>
      </c>
      <c r="Y564">
        <v>6919</v>
      </c>
      <c r="Z564">
        <v>2281</v>
      </c>
    </row>
    <row r="565" spans="20:26" x14ac:dyDescent="0.25">
      <c r="T565" t="s">
        <v>409</v>
      </c>
      <c r="W565">
        <v>2908</v>
      </c>
      <c r="X565">
        <v>2838</v>
      </c>
      <c r="Y565">
        <v>1641</v>
      </c>
      <c r="Z565">
        <v>612</v>
      </c>
    </row>
    <row r="566" spans="20:26" x14ac:dyDescent="0.25">
      <c r="T566" t="s">
        <v>410</v>
      </c>
      <c r="W566">
        <v>9734</v>
      </c>
      <c r="X566">
        <v>9388</v>
      </c>
      <c r="Y566">
        <v>6015</v>
      </c>
      <c r="Z566">
        <v>1874</v>
      </c>
    </row>
    <row r="567" spans="20:26" x14ac:dyDescent="0.25">
      <c r="T567" t="s">
        <v>411</v>
      </c>
      <c r="W567">
        <v>8954</v>
      </c>
      <c r="X567">
        <v>8679</v>
      </c>
      <c r="Y567">
        <v>6038</v>
      </c>
      <c r="Z567">
        <v>2192</v>
      </c>
    </row>
    <row r="568" spans="20:26" x14ac:dyDescent="0.25">
      <c r="T568" t="s">
        <v>786</v>
      </c>
      <c r="W568">
        <v>6</v>
      </c>
      <c r="X568">
        <v>6</v>
      </c>
      <c r="Y568">
        <v>4</v>
      </c>
      <c r="Z568">
        <v>0</v>
      </c>
    </row>
    <row r="569" spans="20:26" x14ac:dyDescent="0.25">
      <c r="T569" t="s">
        <v>412</v>
      </c>
      <c r="W569">
        <v>2068</v>
      </c>
      <c r="X569">
        <v>1988</v>
      </c>
      <c r="Y569">
        <v>1292</v>
      </c>
      <c r="Z569">
        <v>414</v>
      </c>
    </row>
    <row r="570" spans="20:26" x14ac:dyDescent="0.25">
      <c r="T570" t="s">
        <v>413</v>
      </c>
      <c r="W570">
        <v>29409</v>
      </c>
      <c r="X570">
        <v>28505</v>
      </c>
      <c r="Y570">
        <v>19726</v>
      </c>
      <c r="Z570">
        <v>7512</v>
      </c>
    </row>
    <row r="571" spans="20:26" x14ac:dyDescent="0.25">
      <c r="T571" t="s">
        <v>787</v>
      </c>
      <c r="W571">
        <v>54</v>
      </c>
      <c r="X571">
        <v>53</v>
      </c>
      <c r="Y571">
        <v>28</v>
      </c>
      <c r="Z571">
        <v>4</v>
      </c>
    </row>
    <row r="572" spans="20:26" x14ac:dyDescent="0.25">
      <c r="T572" t="s">
        <v>414</v>
      </c>
      <c r="W572">
        <v>13199</v>
      </c>
      <c r="X572">
        <v>12810</v>
      </c>
      <c r="Y572">
        <v>7395</v>
      </c>
      <c r="Z572">
        <v>2229</v>
      </c>
    </row>
    <row r="573" spans="20:26" x14ac:dyDescent="0.25">
      <c r="T573" t="s">
        <v>788</v>
      </c>
      <c r="W573">
        <v>31</v>
      </c>
      <c r="X573">
        <v>30</v>
      </c>
      <c r="Y573">
        <v>20</v>
      </c>
      <c r="Z573">
        <v>7</v>
      </c>
    </row>
    <row r="574" spans="20:26" x14ac:dyDescent="0.25">
      <c r="T574" t="s">
        <v>789</v>
      </c>
      <c r="W574">
        <v>69</v>
      </c>
      <c r="X574">
        <v>68</v>
      </c>
      <c r="Y574">
        <v>41</v>
      </c>
      <c r="Z574">
        <v>15</v>
      </c>
    </row>
    <row r="575" spans="20:26" x14ac:dyDescent="0.25">
      <c r="T575" t="s">
        <v>415</v>
      </c>
      <c r="W575">
        <v>9792</v>
      </c>
      <c r="X575">
        <v>9471</v>
      </c>
      <c r="Y575">
        <v>5414</v>
      </c>
      <c r="Z575">
        <v>1766</v>
      </c>
    </row>
    <row r="576" spans="20:26" x14ac:dyDescent="0.25">
      <c r="T576" t="s">
        <v>790</v>
      </c>
      <c r="W576">
        <v>30</v>
      </c>
      <c r="X576">
        <v>30</v>
      </c>
      <c r="Y576">
        <v>16</v>
      </c>
      <c r="Z576">
        <v>4</v>
      </c>
    </row>
    <row r="577" spans="20:26" x14ac:dyDescent="0.25">
      <c r="T577" t="s">
        <v>791</v>
      </c>
      <c r="W577">
        <v>32</v>
      </c>
      <c r="X577">
        <v>32</v>
      </c>
      <c r="Y577">
        <v>22</v>
      </c>
      <c r="Z577">
        <v>7</v>
      </c>
    </row>
    <row r="578" spans="20:26" x14ac:dyDescent="0.25">
      <c r="T578" t="s">
        <v>416</v>
      </c>
      <c r="W578">
        <v>3215</v>
      </c>
      <c r="X578">
        <v>3164</v>
      </c>
      <c r="Y578">
        <v>2314</v>
      </c>
      <c r="Z578">
        <v>998</v>
      </c>
    </row>
    <row r="579" spans="20:26" x14ac:dyDescent="0.25">
      <c r="T579" t="s">
        <v>792</v>
      </c>
      <c r="W579">
        <v>14</v>
      </c>
      <c r="X579">
        <v>14</v>
      </c>
      <c r="Y579">
        <v>8</v>
      </c>
      <c r="Z579">
        <v>1</v>
      </c>
    </row>
    <row r="580" spans="20:26" x14ac:dyDescent="0.25">
      <c r="T580" t="s">
        <v>793</v>
      </c>
      <c r="W580">
        <v>13</v>
      </c>
      <c r="X580">
        <v>13</v>
      </c>
      <c r="Y580">
        <v>7</v>
      </c>
      <c r="Z580">
        <v>0</v>
      </c>
    </row>
    <row r="581" spans="20:26" x14ac:dyDescent="0.25">
      <c r="T581" t="s">
        <v>417</v>
      </c>
      <c r="W581">
        <v>17611</v>
      </c>
      <c r="X581">
        <v>17040</v>
      </c>
      <c r="Y581">
        <v>10304</v>
      </c>
      <c r="Z581">
        <v>3026</v>
      </c>
    </row>
    <row r="582" spans="20:26" x14ac:dyDescent="0.25">
      <c r="T582" t="s">
        <v>418</v>
      </c>
      <c r="W582">
        <v>26553</v>
      </c>
      <c r="X582">
        <v>25898</v>
      </c>
      <c r="Y582">
        <v>16836</v>
      </c>
      <c r="Z582">
        <v>5735</v>
      </c>
    </row>
    <row r="583" spans="20:26" x14ac:dyDescent="0.25">
      <c r="T583" t="s">
        <v>794</v>
      </c>
      <c r="W583">
        <v>20</v>
      </c>
      <c r="X583">
        <v>19</v>
      </c>
      <c r="Y583">
        <v>12</v>
      </c>
      <c r="Z583">
        <v>3</v>
      </c>
    </row>
    <row r="584" spans="20:26" x14ac:dyDescent="0.25">
      <c r="T584" t="s">
        <v>795</v>
      </c>
      <c r="W584">
        <v>13</v>
      </c>
      <c r="X584">
        <v>12</v>
      </c>
      <c r="Y584">
        <v>8</v>
      </c>
      <c r="Z584">
        <v>2</v>
      </c>
    </row>
    <row r="585" spans="20:26" x14ac:dyDescent="0.25">
      <c r="T585" t="s">
        <v>419</v>
      </c>
      <c r="W585">
        <v>31938</v>
      </c>
      <c r="X585">
        <v>30840</v>
      </c>
      <c r="Y585">
        <v>15857</v>
      </c>
      <c r="Z585">
        <v>3780</v>
      </c>
    </row>
    <row r="586" spans="20:26" x14ac:dyDescent="0.25">
      <c r="T586" t="s">
        <v>420</v>
      </c>
      <c r="W586">
        <v>21749</v>
      </c>
      <c r="X586">
        <v>20864</v>
      </c>
      <c r="Y586">
        <v>11823</v>
      </c>
      <c r="Z586">
        <v>3295</v>
      </c>
    </row>
    <row r="587" spans="20:26" x14ac:dyDescent="0.25">
      <c r="T587" t="s">
        <v>421</v>
      </c>
      <c r="W587">
        <v>33773</v>
      </c>
      <c r="X587">
        <v>32639</v>
      </c>
      <c r="Y587">
        <v>21409</v>
      </c>
      <c r="Z587">
        <v>7072</v>
      </c>
    </row>
    <row r="588" spans="20:26" x14ac:dyDescent="0.25">
      <c r="T588" t="s">
        <v>422</v>
      </c>
      <c r="W588">
        <v>31985</v>
      </c>
      <c r="X588">
        <v>30716</v>
      </c>
      <c r="Y588">
        <v>17111</v>
      </c>
      <c r="Z588">
        <v>4508</v>
      </c>
    </row>
    <row r="589" spans="20:26" x14ac:dyDescent="0.25">
      <c r="T589" t="s">
        <v>423</v>
      </c>
      <c r="W589">
        <v>19485</v>
      </c>
      <c r="X589">
        <v>18632</v>
      </c>
      <c r="Y589">
        <v>10317</v>
      </c>
      <c r="Z589">
        <v>2881</v>
      </c>
    </row>
    <row r="590" spans="20:26" x14ac:dyDescent="0.25">
      <c r="T590" t="s">
        <v>424</v>
      </c>
      <c r="W590">
        <v>15572</v>
      </c>
      <c r="X590">
        <v>14600</v>
      </c>
      <c r="Y590">
        <v>9629</v>
      </c>
      <c r="Z590">
        <v>3461</v>
      </c>
    </row>
    <row r="591" spans="20:26" x14ac:dyDescent="0.25">
      <c r="T591" t="s">
        <v>425</v>
      </c>
      <c r="W591">
        <v>9971</v>
      </c>
      <c r="X591">
        <v>9526</v>
      </c>
      <c r="Y591">
        <v>5765</v>
      </c>
      <c r="Z591">
        <v>1769</v>
      </c>
    </row>
    <row r="592" spans="20:26" x14ac:dyDescent="0.25">
      <c r="T592" t="s">
        <v>426</v>
      </c>
      <c r="W592">
        <v>27359</v>
      </c>
      <c r="X592">
        <v>26538</v>
      </c>
      <c r="Y592">
        <v>17605</v>
      </c>
      <c r="Z592">
        <v>6587</v>
      </c>
    </row>
    <row r="593" spans="20:26" x14ac:dyDescent="0.25">
      <c r="T593" t="s">
        <v>427</v>
      </c>
      <c r="W593">
        <v>23266</v>
      </c>
      <c r="X593">
        <v>22365</v>
      </c>
      <c r="Y593">
        <v>11959</v>
      </c>
      <c r="Z593">
        <v>3379</v>
      </c>
    </row>
    <row r="594" spans="20:26" x14ac:dyDescent="0.25">
      <c r="T594" t="s">
        <v>428</v>
      </c>
      <c r="W594">
        <v>47412</v>
      </c>
      <c r="X594">
        <v>45384</v>
      </c>
      <c r="Y594">
        <v>28781</v>
      </c>
      <c r="Z594">
        <v>9180</v>
      </c>
    </row>
    <row r="595" spans="20:26" x14ac:dyDescent="0.25">
      <c r="T595" t="s">
        <v>429</v>
      </c>
      <c r="W595">
        <v>39646</v>
      </c>
      <c r="X595">
        <v>38328</v>
      </c>
      <c r="Y595">
        <v>25261</v>
      </c>
      <c r="Z595">
        <v>8945</v>
      </c>
    </row>
    <row r="596" spans="20:26" x14ac:dyDescent="0.25">
      <c r="T596" t="s">
        <v>430</v>
      </c>
      <c r="W596">
        <v>23502</v>
      </c>
      <c r="X596">
        <v>22753</v>
      </c>
      <c r="Y596">
        <v>14770</v>
      </c>
      <c r="Z596">
        <v>5747</v>
      </c>
    </row>
    <row r="597" spans="20:26" x14ac:dyDescent="0.25">
      <c r="T597" t="s">
        <v>431</v>
      </c>
      <c r="W597">
        <v>33819</v>
      </c>
      <c r="X597">
        <v>32876</v>
      </c>
      <c r="Y597">
        <v>22522</v>
      </c>
      <c r="Z597">
        <v>9278</v>
      </c>
    </row>
    <row r="598" spans="20:26" x14ac:dyDescent="0.25">
      <c r="T598" t="s">
        <v>432</v>
      </c>
      <c r="W598">
        <v>4300</v>
      </c>
      <c r="X598">
        <v>4129</v>
      </c>
      <c r="Y598">
        <v>2039</v>
      </c>
      <c r="Z598">
        <v>434</v>
      </c>
    </row>
    <row r="599" spans="20:26" x14ac:dyDescent="0.25">
      <c r="T599" t="s">
        <v>433</v>
      </c>
      <c r="W599">
        <v>7590</v>
      </c>
      <c r="X599">
        <v>7335</v>
      </c>
      <c r="Y599">
        <v>4002</v>
      </c>
      <c r="Z599">
        <v>895</v>
      </c>
    </row>
    <row r="600" spans="20:26" x14ac:dyDescent="0.25">
      <c r="T600" t="s">
        <v>434</v>
      </c>
      <c r="W600">
        <v>591</v>
      </c>
      <c r="X600">
        <v>579</v>
      </c>
      <c r="Y600">
        <v>354</v>
      </c>
      <c r="Z600">
        <v>111</v>
      </c>
    </row>
    <row r="601" spans="20:26" x14ac:dyDescent="0.25">
      <c r="T601" t="s">
        <v>435</v>
      </c>
      <c r="W601">
        <v>9722</v>
      </c>
      <c r="X601">
        <v>9413</v>
      </c>
      <c r="Y601">
        <v>6017</v>
      </c>
      <c r="Z601">
        <v>2045</v>
      </c>
    </row>
    <row r="602" spans="20:26" x14ac:dyDescent="0.25">
      <c r="T602" t="s">
        <v>796</v>
      </c>
      <c r="W602">
        <v>17</v>
      </c>
      <c r="X602">
        <v>16</v>
      </c>
      <c r="Y602">
        <v>10</v>
      </c>
      <c r="Z602">
        <v>8</v>
      </c>
    </row>
    <row r="603" spans="20:26" x14ac:dyDescent="0.25">
      <c r="T603" t="s">
        <v>797</v>
      </c>
      <c r="W603">
        <v>14</v>
      </c>
      <c r="X603">
        <v>12</v>
      </c>
      <c r="Y603">
        <v>7</v>
      </c>
      <c r="Z603">
        <v>5</v>
      </c>
    </row>
    <row r="604" spans="20:26" x14ac:dyDescent="0.25">
      <c r="T604" t="s">
        <v>798</v>
      </c>
      <c r="W604">
        <v>8</v>
      </c>
      <c r="X604">
        <v>8</v>
      </c>
      <c r="Y604">
        <v>7</v>
      </c>
      <c r="Z604">
        <v>2</v>
      </c>
    </row>
    <row r="605" spans="20:26" x14ac:dyDescent="0.25">
      <c r="T605" t="s">
        <v>799</v>
      </c>
      <c r="W605">
        <v>50</v>
      </c>
      <c r="X605">
        <v>50</v>
      </c>
      <c r="Y605">
        <v>32</v>
      </c>
      <c r="Z605">
        <v>7</v>
      </c>
    </row>
    <row r="606" spans="20:26" x14ac:dyDescent="0.25">
      <c r="T606" t="s">
        <v>800</v>
      </c>
      <c r="W606">
        <v>22</v>
      </c>
      <c r="X606">
        <v>22</v>
      </c>
      <c r="Y606">
        <v>18</v>
      </c>
      <c r="Z606">
        <v>7</v>
      </c>
    </row>
    <row r="607" spans="20:26" x14ac:dyDescent="0.25">
      <c r="T607" t="s">
        <v>801</v>
      </c>
      <c r="W607">
        <v>23</v>
      </c>
      <c r="X607">
        <v>23</v>
      </c>
      <c r="Y607">
        <v>17</v>
      </c>
      <c r="Z607">
        <v>5</v>
      </c>
    </row>
    <row r="608" spans="20:26" x14ac:dyDescent="0.25">
      <c r="T608" t="s">
        <v>802</v>
      </c>
      <c r="W608">
        <v>33</v>
      </c>
      <c r="X608">
        <v>33</v>
      </c>
      <c r="Y608">
        <v>23</v>
      </c>
      <c r="Z608">
        <v>9</v>
      </c>
    </row>
    <row r="609" spans="20:26" x14ac:dyDescent="0.25">
      <c r="T609" t="s">
        <v>803</v>
      </c>
      <c r="W609">
        <v>26</v>
      </c>
      <c r="X609">
        <v>23</v>
      </c>
      <c r="Y609">
        <v>10</v>
      </c>
      <c r="Z609">
        <v>3</v>
      </c>
    </row>
    <row r="610" spans="20:26" x14ac:dyDescent="0.25">
      <c r="T610" t="s">
        <v>436</v>
      </c>
      <c r="W610">
        <v>10963</v>
      </c>
      <c r="X610">
        <v>10617</v>
      </c>
      <c r="Y610">
        <v>7756</v>
      </c>
      <c r="Z610">
        <v>3296</v>
      </c>
    </row>
    <row r="611" spans="20:26" x14ac:dyDescent="0.25">
      <c r="T611" t="s">
        <v>804</v>
      </c>
      <c r="W611">
        <v>11</v>
      </c>
      <c r="X611">
        <v>9</v>
      </c>
      <c r="Y611">
        <v>5</v>
      </c>
      <c r="Z611">
        <v>2</v>
      </c>
    </row>
    <row r="612" spans="20:26" x14ac:dyDescent="0.25">
      <c r="T612" t="s">
        <v>805</v>
      </c>
      <c r="W612">
        <v>9</v>
      </c>
      <c r="X612">
        <v>9</v>
      </c>
      <c r="Y612">
        <v>6</v>
      </c>
      <c r="Z612">
        <v>4</v>
      </c>
    </row>
    <row r="613" spans="20:26" x14ac:dyDescent="0.25">
      <c r="T613" t="s">
        <v>806</v>
      </c>
      <c r="W613">
        <v>7</v>
      </c>
      <c r="X613">
        <v>7</v>
      </c>
      <c r="Y613">
        <v>6</v>
      </c>
      <c r="Z613">
        <v>3</v>
      </c>
    </row>
    <row r="614" spans="20:26" x14ac:dyDescent="0.25">
      <c r="T614" t="s">
        <v>437</v>
      </c>
      <c r="W614">
        <v>16362</v>
      </c>
      <c r="X614">
        <v>15883</v>
      </c>
      <c r="Y614">
        <v>9906</v>
      </c>
      <c r="Z614">
        <v>3358</v>
      </c>
    </row>
    <row r="615" spans="20:26" x14ac:dyDescent="0.25">
      <c r="T615" t="s">
        <v>807</v>
      </c>
      <c r="W615">
        <v>7</v>
      </c>
      <c r="X615">
        <v>6</v>
      </c>
      <c r="Y615">
        <v>5</v>
      </c>
      <c r="Z615">
        <v>2</v>
      </c>
    </row>
    <row r="616" spans="20:26" x14ac:dyDescent="0.25">
      <c r="T616" t="s">
        <v>808</v>
      </c>
      <c r="W616">
        <v>9</v>
      </c>
      <c r="X616">
        <v>8</v>
      </c>
      <c r="Y616">
        <v>5</v>
      </c>
      <c r="Z616">
        <v>3</v>
      </c>
    </row>
    <row r="617" spans="20:26" x14ac:dyDescent="0.25">
      <c r="T617" t="s">
        <v>809</v>
      </c>
      <c r="W617">
        <v>5</v>
      </c>
      <c r="X617">
        <v>5</v>
      </c>
      <c r="Y617">
        <v>2</v>
      </c>
      <c r="Z617">
        <v>0</v>
      </c>
    </row>
    <row r="618" spans="20:26" x14ac:dyDescent="0.25">
      <c r="T618" t="s">
        <v>438</v>
      </c>
      <c r="W618">
        <v>21217</v>
      </c>
      <c r="X618">
        <v>20466</v>
      </c>
      <c r="Y618">
        <v>13463</v>
      </c>
      <c r="Z618">
        <v>4882</v>
      </c>
    </row>
    <row r="619" spans="20:26" x14ac:dyDescent="0.25">
      <c r="T619" t="s">
        <v>439</v>
      </c>
      <c r="W619">
        <v>20942</v>
      </c>
      <c r="X619">
        <v>20141</v>
      </c>
      <c r="Y619">
        <v>12367</v>
      </c>
      <c r="Z619">
        <v>3844</v>
      </c>
    </row>
    <row r="620" spans="20:26" x14ac:dyDescent="0.25">
      <c r="T620" t="s">
        <v>810</v>
      </c>
      <c r="W620">
        <v>10</v>
      </c>
      <c r="X620">
        <v>10</v>
      </c>
      <c r="Y620">
        <v>8</v>
      </c>
      <c r="Z620">
        <v>3</v>
      </c>
    </row>
    <row r="621" spans="20:26" x14ac:dyDescent="0.25">
      <c r="T621" t="s">
        <v>811</v>
      </c>
      <c r="W621">
        <v>5</v>
      </c>
      <c r="X621">
        <v>5</v>
      </c>
      <c r="Y621">
        <v>5</v>
      </c>
      <c r="Z621">
        <v>2</v>
      </c>
    </row>
    <row r="622" spans="20:26" x14ac:dyDescent="0.25">
      <c r="T622" t="s">
        <v>812</v>
      </c>
      <c r="W622">
        <v>2</v>
      </c>
      <c r="X622">
        <v>2</v>
      </c>
      <c r="Y622">
        <v>1</v>
      </c>
      <c r="Z622">
        <v>0</v>
      </c>
    </row>
    <row r="623" spans="20:26" x14ac:dyDescent="0.25">
      <c r="T623" t="s">
        <v>440</v>
      </c>
      <c r="W623">
        <v>24348</v>
      </c>
      <c r="X623">
        <v>23511</v>
      </c>
      <c r="Y623">
        <v>14930</v>
      </c>
      <c r="Z623">
        <v>4958</v>
      </c>
    </row>
    <row r="624" spans="20:26" x14ac:dyDescent="0.25">
      <c r="T624" t="s">
        <v>441</v>
      </c>
      <c r="W624">
        <v>20544</v>
      </c>
      <c r="X624">
        <v>19666</v>
      </c>
      <c r="Y624">
        <v>11754</v>
      </c>
      <c r="Z624">
        <v>3761</v>
      </c>
    </row>
    <row r="625" spans="20:26" x14ac:dyDescent="0.25">
      <c r="T625" t="s">
        <v>442</v>
      </c>
      <c r="W625">
        <v>10432</v>
      </c>
      <c r="X625">
        <v>10120</v>
      </c>
      <c r="Y625">
        <v>6881</v>
      </c>
      <c r="Z625">
        <v>2784</v>
      </c>
    </row>
    <row r="626" spans="20:26" x14ac:dyDescent="0.25">
      <c r="T626" t="s">
        <v>443</v>
      </c>
      <c r="W626">
        <v>2354</v>
      </c>
      <c r="X626">
        <v>2308</v>
      </c>
      <c r="Y626">
        <v>1781</v>
      </c>
      <c r="Z626">
        <v>902</v>
      </c>
    </row>
    <row r="627" spans="20:26" x14ac:dyDescent="0.25">
      <c r="T627" t="s">
        <v>444</v>
      </c>
      <c r="W627">
        <v>1003</v>
      </c>
      <c r="X627">
        <v>980</v>
      </c>
      <c r="Y627">
        <v>700</v>
      </c>
      <c r="Z627">
        <v>264</v>
      </c>
    </row>
    <row r="628" spans="20:26" x14ac:dyDescent="0.25">
      <c r="T628" t="s">
        <v>813</v>
      </c>
      <c r="W628">
        <v>1</v>
      </c>
      <c r="X628">
        <v>1</v>
      </c>
      <c r="Y628">
        <v>0</v>
      </c>
      <c r="Z628">
        <v>0</v>
      </c>
    </row>
    <row r="629" spans="20:26" x14ac:dyDescent="0.25">
      <c r="T629" t="s">
        <v>814</v>
      </c>
      <c r="W629">
        <v>2</v>
      </c>
      <c r="X629">
        <v>2</v>
      </c>
      <c r="Y629">
        <v>1</v>
      </c>
      <c r="Z629">
        <v>1</v>
      </c>
    </row>
    <row r="630" spans="20:26" x14ac:dyDescent="0.25">
      <c r="T630" t="s">
        <v>445</v>
      </c>
      <c r="W630">
        <v>11054</v>
      </c>
      <c r="X630">
        <v>10609</v>
      </c>
      <c r="Y630">
        <v>6281</v>
      </c>
      <c r="Z630">
        <v>2146</v>
      </c>
    </row>
    <row r="631" spans="20:26" x14ac:dyDescent="0.25">
      <c r="T631" t="s">
        <v>815</v>
      </c>
      <c r="W631">
        <v>11</v>
      </c>
      <c r="X631">
        <v>11</v>
      </c>
      <c r="Y631">
        <v>5</v>
      </c>
      <c r="Z631">
        <v>1</v>
      </c>
    </row>
    <row r="632" spans="20:26" x14ac:dyDescent="0.25">
      <c r="T632" t="s">
        <v>816</v>
      </c>
      <c r="W632">
        <v>1</v>
      </c>
      <c r="X632">
        <v>1</v>
      </c>
      <c r="Y632">
        <v>1</v>
      </c>
      <c r="Z632">
        <v>0</v>
      </c>
    </row>
    <row r="633" spans="20:26" x14ac:dyDescent="0.25">
      <c r="T633" t="s">
        <v>817</v>
      </c>
      <c r="W633">
        <v>6</v>
      </c>
      <c r="X633">
        <v>6</v>
      </c>
      <c r="Y633">
        <v>5</v>
      </c>
      <c r="Z633">
        <v>1</v>
      </c>
    </row>
    <row r="634" spans="20:26" x14ac:dyDescent="0.25">
      <c r="T634" t="s">
        <v>818</v>
      </c>
      <c r="W634">
        <v>2</v>
      </c>
      <c r="X634">
        <v>2</v>
      </c>
      <c r="Y634">
        <v>2</v>
      </c>
      <c r="Z634">
        <v>1</v>
      </c>
    </row>
    <row r="635" spans="20:26" x14ac:dyDescent="0.25">
      <c r="T635" t="s">
        <v>446</v>
      </c>
      <c r="W635">
        <v>22948</v>
      </c>
      <c r="X635">
        <v>21852</v>
      </c>
      <c r="Y635">
        <v>11891</v>
      </c>
      <c r="Z635">
        <v>3162</v>
      </c>
    </row>
    <row r="636" spans="20:26" x14ac:dyDescent="0.25">
      <c r="T636" t="s">
        <v>819</v>
      </c>
      <c r="W636">
        <v>5</v>
      </c>
      <c r="X636">
        <v>5</v>
      </c>
      <c r="Y636">
        <v>3</v>
      </c>
      <c r="Z636">
        <v>1</v>
      </c>
    </row>
    <row r="637" spans="20:26" x14ac:dyDescent="0.25">
      <c r="T637" t="s">
        <v>820</v>
      </c>
      <c r="W637">
        <v>6</v>
      </c>
      <c r="X637">
        <v>6</v>
      </c>
      <c r="Y637">
        <v>4</v>
      </c>
      <c r="Z637">
        <v>3</v>
      </c>
    </row>
    <row r="638" spans="20:26" x14ac:dyDescent="0.25">
      <c r="T638" t="s">
        <v>447</v>
      </c>
      <c r="W638">
        <v>9429</v>
      </c>
      <c r="X638">
        <v>9155</v>
      </c>
      <c r="Y638">
        <v>5276</v>
      </c>
      <c r="Z638">
        <v>1544</v>
      </c>
    </row>
    <row r="639" spans="20:26" x14ac:dyDescent="0.25">
      <c r="T639" t="s">
        <v>448</v>
      </c>
      <c r="W639">
        <v>21481</v>
      </c>
      <c r="X639">
        <v>20941</v>
      </c>
      <c r="Y639">
        <v>13537</v>
      </c>
      <c r="Z639">
        <v>4148</v>
      </c>
    </row>
    <row r="640" spans="20:26" x14ac:dyDescent="0.25">
      <c r="T640" t="s">
        <v>449</v>
      </c>
      <c r="W640">
        <v>12352</v>
      </c>
      <c r="X640">
        <v>12034</v>
      </c>
      <c r="Y640">
        <v>7297</v>
      </c>
      <c r="Z640">
        <v>2409</v>
      </c>
    </row>
    <row r="641" spans="20:26" x14ac:dyDescent="0.25">
      <c r="T641" t="s">
        <v>450</v>
      </c>
      <c r="W641">
        <v>10642</v>
      </c>
      <c r="X641">
        <v>10303</v>
      </c>
      <c r="Y641">
        <v>5557</v>
      </c>
      <c r="Z641">
        <v>1372</v>
      </c>
    </row>
    <row r="642" spans="20:26" x14ac:dyDescent="0.25">
      <c r="T642" t="s">
        <v>451</v>
      </c>
      <c r="W642">
        <v>18893</v>
      </c>
      <c r="X642">
        <v>18329</v>
      </c>
      <c r="Y642">
        <v>11427</v>
      </c>
      <c r="Z642">
        <v>3876</v>
      </c>
    </row>
    <row r="643" spans="20:26" x14ac:dyDescent="0.25">
      <c r="T643" t="s">
        <v>452</v>
      </c>
      <c r="W643">
        <v>13731</v>
      </c>
      <c r="X643">
        <v>13156</v>
      </c>
      <c r="Y643">
        <v>6931</v>
      </c>
      <c r="Z643">
        <v>1818</v>
      </c>
    </row>
    <row r="644" spans="20:26" x14ac:dyDescent="0.25">
      <c r="T644" t="s">
        <v>821</v>
      </c>
      <c r="W644">
        <v>40</v>
      </c>
      <c r="X644">
        <v>37</v>
      </c>
      <c r="Y644">
        <v>19</v>
      </c>
      <c r="Z644">
        <v>5</v>
      </c>
    </row>
    <row r="645" spans="20:26" x14ac:dyDescent="0.25">
      <c r="T645" t="s">
        <v>453</v>
      </c>
      <c r="W645">
        <v>20254</v>
      </c>
      <c r="X645">
        <v>19601</v>
      </c>
      <c r="Y645">
        <v>10938</v>
      </c>
      <c r="Z645">
        <v>2700</v>
      </c>
    </row>
    <row r="646" spans="20:26" x14ac:dyDescent="0.25">
      <c r="T646" t="s">
        <v>456</v>
      </c>
      <c r="W646">
        <v>21524</v>
      </c>
      <c r="X646">
        <v>20364</v>
      </c>
      <c r="Y646">
        <v>10158</v>
      </c>
      <c r="Z646">
        <v>2431</v>
      </c>
    </row>
    <row r="647" spans="20:26" x14ac:dyDescent="0.25">
      <c r="T647" t="s">
        <v>459</v>
      </c>
      <c r="W647">
        <v>18938</v>
      </c>
      <c r="X647">
        <v>18341</v>
      </c>
      <c r="Y647">
        <v>11091</v>
      </c>
      <c r="Z647">
        <v>2980</v>
      </c>
    </row>
    <row r="648" spans="20:26" x14ac:dyDescent="0.25">
      <c r="T648" t="s">
        <v>460</v>
      </c>
      <c r="W648">
        <v>18040</v>
      </c>
      <c r="X648">
        <v>17456</v>
      </c>
      <c r="Y648">
        <v>10021</v>
      </c>
      <c r="Z648">
        <v>2419</v>
      </c>
    </row>
    <row r="649" spans="20:26" x14ac:dyDescent="0.25">
      <c r="T649" t="s">
        <v>461</v>
      </c>
      <c r="W649">
        <v>11458</v>
      </c>
      <c r="X649">
        <v>11124</v>
      </c>
      <c r="Y649">
        <v>7162</v>
      </c>
      <c r="Z649">
        <v>2166</v>
      </c>
    </row>
    <row r="650" spans="20:26" x14ac:dyDescent="0.25">
      <c r="T650" t="s">
        <v>462</v>
      </c>
      <c r="W650">
        <v>17843</v>
      </c>
      <c r="X650">
        <v>17434</v>
      </c>
      <c r="Y650">
        <v>11110</v>
      </c>
      <c r="Z650">
        <v>3027</v>
      </c>
    </row>
    <row r="651" spans="20:26" x14ac:dyDescent="0.25">
      <c r="T651" t="s">
        <v>463</v>
      </c>
      <c r="W651">
        <v>2413</v>
      </c>
      <c r="X651">
        <v>2361</v>
      </c>
      <c r="Y651">
        <v>1357</v>
      </c>
      <c r="Z651">
        <v>292</v>
      </c>
    </row>
    <row r="652" spans="20:26" x14ac:dyDescent="0.25">
      <c r="T652" t="s">
        <v>822</v>
      </c>
      <c r="W652">
        <v>3</v>
      </c>
      <c r="X652">
        <v>3</v>
      </c>
      <c r="Y652">
        <v>2</v>
      </c>
      <c r="Z652">
        <v>0</v>
      </c>
    </row>
    <row r="653" spans="20:26" x14ac:dyDescent="0.25">
      <c r="T653" t="s">
        <v>823</v>
      </c>
      <c r="W653">
        <v>6</v>
      </c>
      <c r="X653">
        <v>6</v>
      </c>
      <c r="Y653">
        <v>4</v>
      </c>
      <c r="Z653">
        <v>1</v>
      </c>
    </row>
    <row r="654" spans="20:26" x14ac:dyDescent="0.25">
      <c r="T654" t="s">
        <v>824</v>
      </c>
      <c r="W654">
        <v>7</v>
      </c>
      <c r="X654">
        <v>7</v>
      </c>
      <c r="Y654">
        <v>2</v>
      </c>
      <c r="Z654">
        <v>1</v>
      </c>
    </row>
    <row r="655" spans="20:26" x14ac:dyDescent="0.25">
      <c r="T655" t="s">
        <v>825</v>
      </c>
      <c r="W655">
        <v>13</v>
      </c>
      <c r="X655">
        <v>11</v>
      </c>
      <c r="Y655">
        <v>5</v>
      </c>
      <c r="Z655">
        <v>0</v>
      </c>
    </row>
    <row r="656" spans="20:26" x14ac:dyDescent="0.25">
      <c r="T656" t="s">
        <v>826</v>
      </c>
      <c r="W656">
        <v>5</v>
      </c>
      <c r="X656">
        <v>5</v>
      </c>
      <c r="Y656">
        <v>1</v>
      </c>
      <c r="Z656">
        <v>0</v>
      </c>
    </row>
    <row r="657" spans="20:26" x14ac:dyDescent="0.25">
      <c r="T657" t="s">
        <v>827</v>
      </c>
      <c r="W657">
        <v>7</v>
      </c>
      <c r="X657">
        <v>7</v>
      </c>
      <c r="Y657">
        <v>7</v>
      </c>
      <c r="Z657">
        <v>0</v>
      </c>
    </row>
    <row r="658" spans="20:26" x14ac:dyDescent="0.25">
      <c r="T658" t="s">
        <v>828</v>
      </c>
      <c r="W658">
        <v>6</v>
      </c>
      <c r="X658">
        <v>6</v>
      </c>
      <c r="Y658">
        <v>2</v>
      </c>
      <c r="Z658">
        <v>0</v>
      </c>
    </row>
    <row r="659" spans="20:26" x14ac:dyDescent="0.25">
      <c r="T659" t="s">
        <v>464</v>
      </c>
      <c r="W659">
        <v>18560</v>
      </c>
      <c r="X659">
        <v>18004</v>
      </c>
      <c r="Y659">
        <v>11225</v>
      </c>
      <c r="Z659">
        <v>3503</v>
      </c>
    </row>
    <row r="660" spans="20:26" x14ac:dyDescent="0.25">
      <c r="T660" t="s">
        <v>829</v>
      </c>
      <c r="W660">
        <v>22</v>
      </c>
      <c r="X660">
        <v>21</v>
      </c>
      <c r="Y660">
        <v>12</v>
      </c>
      <c r="Z660">
        <v>2</v>
      </c>
    </row>
    <row r="661" spans="20:26" x14ac:dyDescent="0.25">
      <c r="T661" t="s">
        <v>830</v>
      </c>
      <c r="W661">
        <v>217</v>
      </c>
      <c r="X661">
        <v>194</v>
      </c>
      <c r="Y661">
        <v>83</v>
      </c>
      <c r="Z661">
        <v>7</v>
      </c>
    </row>
    <row r="662" spans="20:26" x14ac:dyDescent="0.25">
      <c r="T662" t="s">
        <v>465</v>
      </c>
      <c r="W662">
        <v>15393</v>
      </c>
      <c r="X662">
        <v>14826</v>
      </c>
      <c r="Y662">
        <v>9294</v>
      </c>
      <c r="Z662">
        <v>2810</v>
      </c>
    </row>
    <row r="663" spans="20:26" x14ac:dyDescent="0.25">
      <c r="T663" t="s">
        <v>831</v>
      </c>
      <c r="W663">
        <v>4</v>
      </c>
      <c r="X663">
        <v>4</v>
      </c>
      <c r="Y663">
        <v>1</v>
      </c>
      <c r="Z663">
        <v>0</v>
      </c>
    </row>
    <row r="664" spans="20:26" x14ac:dyDescent="0.25">
      <c r="T664" t="s">
        <v>466</v>
      </c>
      <c r="W664">
        <v>13623</v>
      </c>
      <c r="X664">
        <v>13111</v>
      </c>
      <c r="Y664">
        <v>8743</v>
      </c>
      <c r="Z664">
        <v>3187</v>
      </c>
    </row>
    <row r="665" spans="20:26" x14ac:dyDescent="0.25">
      <c r="T665" t="s">
        <v>467</v>
      </c>
      <c r="W665">
        <v>7689</v>
      </c>
      <c r="X665">
        <v>7425</v>
      </c>
      <c r="Y665">
        <v>4940</v>
      </c>
      <c r="Z665">
        <v>1753</v>
      </c>
    </row>
    <row r="666" spans="20:26" x14ac:dyDescent="0.25">
      <c r="T666" t="s">
        <v>468</v>
      </c>
      <c r="W666">
        <v>3439</v>
      </c>
      <c r="X666">
        <v>3318</v>
      </c>
      <c r="Y666">
        <v>2150</v>
      </c>
      <c r="Z666">
        <v>821</v>
      </c>
    </row>
    <row r="667" spans="20:26" x14ac:dyDescent="0.25">
      <c r="T667" t="s">
        <v>469</v>
      </c>
      <c r="W667">
        <v>2861</v>
      </c>
      <c r="X667">
        <v>2753</v>
      </c>
      <c r="Y667">
        <v>1721</v>
      </c>
      <c r="Z667">
        <v>587</v>
      </c>
    </row>
    <row r="668" spans="20:26" x14ac:dyDescent="0.25">
      <c r="T668" t="s">
        <v>470</v>
      </c>
      <c r="W668">
        <v>2852</v>
      </c>
      <c r="X668">
        <v>2762</v>
      </c>
      <c r="Y668">
        <v>1939</v>
      </c>
      <c r="Z668">
        <v>860</v>
      </c>
    </row>
    <row r="669" spans="20:26" x14ac:dyDescent="0.25">
      <c r="T669" t="s">
        <v>471</v>
      </c>
      <c r="W669">
        <v>26099</v>
      </c>
      <c r="X669">
        <v>25136</v>
      </c>
      <c r="Y669">
        <v>15939</v>
      </c>
      <c r="Z669">
        <v>4909</v>
      </c>
    </row>
    <row r="670" spans="20:26" x14ac:dyDescent="0.25">
      <c r="T670" t="s">
        <v>472</v>
      </c>
      <c r="W670">
        <v>17477</v>
      </c>
      <c r="X670">
        <v>16717</v>
      </c>
      <c r="Y670">
        <v>10687</v>
      </c>
      <c r="Z670">
        <v>3067</v>
      </c>
    </row>
    <row r="671" spans="20:26" x14ac:dyDescent="0.25">
      <c r="T671" t="s">
        <v>473</v>
      </c>
      <c r="W671">
        <v>8545</v>
      </c>
      <c r="X671">
        <v>8203</v>
      </c>
      <c r="Y671">
        <v>4773</v>
      </c>
      <c r="Z671">
        <v>1388</v>
      </c>
    </row>
    <row r="672" spans="20:26" x14ac:dyDescent="0.25">
      <c r="T672" t="s">
        <v>474</v>
      </c>
      <c r="W672">
        <v>21162</v>
      </c>
      <c r="X672">
        <v>19930</v>
      </c>
      <c r="Y672">
        <v>11055</v>
      </c>
      <c r="Z672">
        <v>2885</v>
      </c>
    </row>
    <row r="673" spans="20:26" x14ac:dyDescent="0.25">
      <c r="T673" t="s">
        <v>475</v>
      </c>
      <c r="W673">
        <v>41697</v>
      </c>
      <c r="X673">
        <v>40008</v>
      </c>
      <c r="Y673">
        <v>23920</v>
      </c>
      <c r="Z673">
        <v>7520</v>
      </c>
    </row>
    <row r="674" spans="20:26" x14ac:dyDescent="0.25">
      <c r="T674" t="s">
        <v>476</v>
      </c>
      <c r="W674">
        <v>7753</v>
      </c>
      <c r="X674">
        <v>7368</v>
      </c>
      <c r="Y674">
        <v>3987</v>
      </c>
      <c r="Z674">
        <v>905</v>
      </c>
    </row>
    <row r="675" spans="20:26" x14ac:dyDescent="0.25">
      <c r="T675" t="s">
        <v>477</v>
      </c>
      <c r="W675">
        <v>17111</v>
      </c>
      <c r="X675">
        <v>16292</v>
      </c>
      <c r="Y675">
        <v>10707</v>
      </c>
      <c r="Z675">
        <v>3827</v>
      </c>
    </row>
    <row r="676" spans="20:26" x14ac:dyDescent="0.25">
      <c r="T676" t="s">
        <v>478</v>
      </c>
      <c r="W676">
        <v>9955</v>
      </c>
      <c r="X676">
        <v>9566</v>
      </c>
      <c r="Y676">
        <v>6373</v>
      </c>
      <c r="Z676">
        <v>2249</v>
      </c>
    </row>
    <row r="677" spans="20:26" x14ac:dyDescent="0.25">
      <c r="T677" t="s">
        <v>479</v>
      </c>
      <c r="W677">
        <v>8034</v>
      </c>
      <c r="X677">
        <v>7653</v>
      </c>
      <c r="Y677">
        <v>4565</v>
      </c>
      <c r="Z677">
        <v>1287</v>
      </c>
    </row>
    <row r="678" spans="20:26" x14ac:dyDescent="0.25">
      <c r="T678" t="s">
        <v>480</v>
      </c>
      <c r="W678">
        <v>27186</v>
      </c>
      <c r="X678">
        <v>25841</v>
      </c>
      <c r="Y678">
        <v>15585</v>
      </c>
      <c r="Z678">
        <v>4822</v>
      </c>
    </row>
    <row r="679" spans="20:26" x14ac:dyDescent="0.25">
      <c r="T679" t="s">
        <v>481</v>
      </c>
      <c r="W679">
        <v>19520</v>
      </c>
      <c r="X679">
        <v>17911</v>
      </c>
      <c r="Y679">
        <v>10365</v>
      </c>
      <c r="Z679">
        <v>2495</v>
      </c>
    </row>
    <row r="680" spans="20:26" x14ac:dyDescent="0.25">
      <c r="T680" t="s">
        <v>482</v>
      </c>
      <c r="W680">
        <v>5082</v>
      </c>
      <c r="X680">
        <v>4868</v>
      </c>
      <c r="Y680">
        <v>2713</v>
      </c>
      <c r="Z680">
        <v>722</v>
      </c>
    </row>
    <row r="681" spans="20:26" x14ac:dyDescent="0.25">
      <c r="T681" t="s">
        <v>483</v>
      </c>
      <c r="W681">
        <v>7191</v>
      </c>
      <c r="X681">
        <v>6809</v>
      </c>
      <c r="Y681">
        <v>4133</v>
      </c>
      <c r="Z681">
        <v>1264</v>
      </c>
    </row>
    <row r="682" spans="20:26" x14ac:dyDescent="0.25">
      <c r="T682" t="s">
        <v>484</v>
      </c>
      <c r="W682">
        <v>54</v>
      </c>
      <c r="X682">
        <v>53</v>
      </c>
      <c r="Y682">
        <v>35</v>
      </c>
      <c r="Z682">
        <v>21</v>
      </c>
    </row>
    <row r="683" spans="20:26" x14ac:dyDescent="0.25">
      <c r="T683" t="s">
        <v>832</v>
      </c>
      <c r="W683">
        <v>12</v>
      </c>
      <c r="X683">
        <v>12</v>
      </c>
      <c r="Y683">
        <v>8</v>
      </c>
      <c r="Z683">
        <v>3</v>
      </c>
    </row>
    <row r="684" spans="20:26" x14ac:dyDescent="0.25">
      <c r="T684" t="s">
        <v>485</v>
      </c>
      <c r="W684">
        <v>14219</v>
      </c>
      <c r="X684">
        <v>13668</v>
      </c>
      <c r="Y684">
        <v>8895</v>
      </c>
      <c r="Z684">
        <v>3092</v>
      </c>
    </row>
    <row r="685" spans="20:26" x14ac:dyDescent="0.25">
      <c r="T685" t="s">
        <v>486</v>
      </c>
      <c r="W685">
        <v>28339</v>
      </c>
      <c r="X685">
        <v>27151</v>
      </c>
      <c r="Y685">
        <v>17307</v>
      </c>
      <c r="Z685">
        <v>5448</v>
      </c>
    </row>
    <row r="686" spans="20:26" x14ac:dyDescent="0.25">
      <c r="T686" t="s">
        <v>487</v>
      </c>
      <c r="W686">
        <v>3087</v>
      </c>
      <c r="X686">
        <v>2987</v>
      </c>
      <c r="Y686">
        <v>2182</v>
      </c>
      <c r="Z686">
        <v>687</v>
      </c>
    </row>
    <row r="687" spans="20:26" x14ac:dyDescent="0.25">
      <c r="T687" t="s">
        <v>833</v>
      </c>
      <c r="W687">
        <v>1</v>
      </c>
      <c r="X687">
        <v>1</v>
      </c>
      <c r="Y687">
        <v>0</v>
      </c>
      <c r="Z687">
        <v>0</v>
      </c>
    </row>
    <row r="688" spans="20:26" x14ac:dyDescent="0.25">
      <c r="T688" t="s">
        <v>834</v>
      </c>
      <c r="W688">
        <v>3</v>
      </c>
      <c r="X688">
        <v>3</v>
      </c>
      <c r="Y688">
        <v>2</v>
      </c>
      <c r="Z688">
        <v>0</v>
      </c>
    </row>
    <row r="689" spans="20:26" x14ac:dyDescent="0.25">
      <c r="T689" t="s">
        <v>488</v>
      </c>
      <c r="W689">
        <v>15031</v>
      </c>
      <c r="X689">
        <v>14481</v>
      </c>
      <c r="Y689">
        <v>9850</v>
      </c>
      <c r="Z689">
        <v>3668</v>
      </c>
    </row>
    <row r="690" spans="20:26" x14ac:dyDescent="0.25">
      <c r="T690" t="s">
        <v>835</v>
      </c>
      <c r="W690">
        <v>3</v>
      </c>
      <c r="X690">
        <v>2</v>
      </c>
      <c r="Y690">
        <v>1</v>
      </c>
      <c r="Z690">
        <v>0</v>
      </c>
    </row>
    <row r="691" spans="20:26" x14ac:dyDescent="0.25">
      <c r="T691" t="s">
        <v>836</v>
      </c>
      <c r="W691">
        <v>2</v>
      </c>
      <c r="X691">
        <v>2</v>
      </c>
      <c r="Y691">
        <v>0</v>
      </c>
      <c r="Z691">
        <v>0</v>
      </c>
    </row>
    <row r="692" spans="20:26" x14ac:dyDescent="0.25">
      <c r="T692" t="s">
        <v>489</v>
      </c>
      <c r="W692">
        <v>15229</v>
      </c>
      <c r="X692">
        <v>14736</v>
      </c>
      <c r="Y692">
        <v>9990</v>
      </c>
      <c r="Z692">
        <v>3716</v>
      </c>
    </row>
    <row r="693" spans="20:26" x14ac:dyDescent="0.25">
      <c r="T693" t="s">
        <v>837</v>
      </c>
      <c r="W693">
        <v>2</v>
      </c>
      <c r="X693">
        <v>2</v>
      </c>
      <c r="Y693">
        <v>1</v>
      </c>
      <c r="Z693">
        <v>0</v>
      </c>
    </row>
    <row r="694" spans="20:26" x14ac:dyDescent="0.25">
      <c r="T694" t="s">
        <v>490</v>
      </c>
      <c r="W694">
        <v>8512</v>
      </c>
      <c r="X694">
        <v>8134</v>
      </c>
      <c r="Y694">
        <v>5438</v>
      </c>
      <c r="Z694">
        <v>2297</v>
      </c>
    </row>
    <row r="695" spans="20:26" x14ac:dyDescent="0.25">
      <c r="T695" t="s">
        <v>838</v>
      </c>
      <c r="W695">
        <v>1</v>
      </c>
      <c r="X695">
        <v>1</v>
      </c>
      <c r="Y695">
        <v>1</v>
      </c>
      <c r="Z695">
        <v>0</v>
      </c>
    </row>
    <row r="696" spans="20:26" x14ac:dyDescent="0.25">
      <c r="T696" t="s">
        <v>839</v>
      </c>
      <c r="W696">
        <v>1</v>
      </c>
      <c r="X696">
        <v>1</v>
      </c>
      <c r="Y696">
        <v>1</v>
      </c>
      <c r="Z696">
        <v>0</v>
      </c>
    </row>
    <row r="697" spans="20:26" x14ac:dyDescent="0.25">
      <c r="T697" t="s">
        <v>840</v>
      </c>
      <c r="W697">
        <v>4</v>
      </c>
      <c r="X697">
        <v>2</v>
      </c>
      <c r="Y697">
        <v>1</v>
      </c>
      <c r="Z697">
        <v>0</v>
      </c>
    </row>
    <row r="698" spans="20:26" x14ac:dyDescent="0.25">
      <c r="T698" t="s">
        <v>841</v>
      </c>
      <c r="W698">
        <v>1</v>
      </c>
      <c r="X698">
        <v>1</v>
      </c>
      <c r="Y698">
        <v>1</v>
      </c>
      <c r="Z698">
        <v>0</v>
      </c>
    </row>
    <row r="699" spans="20:26" x14ac:dyDescent="0.25">
      <c r="T699" t="s">
        <v>491</v>
      </c>
      <c r="W699">
        <v>11798</v>
      </c>
      <c r="X699">
        <v>11373</v>
      </c>
      <c r="Y699">
        <v>7816</v>
      </c>
      <c r="Z699">
        <v>3065</v>
      </c>
    </row>
    <row r="700" spans="20:26" x14ac:dyDescent="0.25">
      <c r="T700" t="s">
        <v>492</v>
      </c>
      <c r="W700">
        <v>8218</v>
      </c>
      <c r="X700">
        <v>7912</v>
      </c>
      <c r="Y700">
        <v>5073</v>
      </c>
      <c r="Z700">
        <v>1702</v>
      </c>
    </row>
    <row r="701" spans="20:26" x14ac:dyDescent="0.25">
      <c r="T701" t="s">
        <v>842</v>
      </c>
      <c r="W701">
        <v>4</v>
      </c>
      <c r="X701">
        <v>3</v>
      </c>
      <c r="Y701">
        <v>3</v>
      </c>
      <c r="Z701">
        <v>0</v>
      </c>
    </row>
    <row r="702" spans="20:26" x14ac:dyDescent="0.25">
      <c r="T702" t="s">
        <v>843</v>
      </c>
      <c r="W702">
        <v>2</v>
      </c>
      <c r="X702">
        <v>2</v>
      </c>
      <c r="Y702">
        <v>2</v>
      </c>
      <c r="Z702">
        <v>1</v>
      </c>
    </row>
    <row r="703" spans="20:26" x14ac:dyDescent="0.25">
      <c r="T703" t="s">
        <v>844</v>
      </c>
      <c r="W703">
        <v>3</v>
      </c>
      <c r="X703">
        <v>3</v>
      </c>
      <c r="Y703">
        <v>2</v>
      </c>
      <c r="Z703">
        <v>1</v>
      </c>
    </row>
    <row r="704" spans="20:26" x14ac:dyDescent="0.25">
      <c r="T704" t="s">
        <v>845</v>
      </c>
      <c r="W704">
        <v>2</v>
      </c>
      <c r="X704">
        <v>2</v>
      </c>
      <c r="Y704">
        <v>2</v>
      </c>
      <c r="Z704">
        <v>0</v>
      </c>
    </row>
    <row r="705" spans="20:26" x14ac:dyDescent="0.25">
      <c r="T705" t="s">
        <v>846</v>
      </c>
      <c r="W705">
        <v>2</v>
      </c>
      <c r="X705">
        <v>2</v>
      </c>
      <c r="Y705">
        <v>2</v>
      </c>
      <c r="Z705">
        <v>0</v>
      </c>
    </row>
    <row r="706" spans="20:26" x14ac:dyDescent="0.25">
      <c r="T706" t="s">
        <v>847</v>
      </c>
      <c r="W706">
        <v>1</v>
      </c>
      <c r="X706">
        <v>1</v>
      </c>
      <c r="Y706">
        <v>1</v>
      </c>
      <c r="Z706">
        <v>1</v>
      </c>
    </row>
    <row r="707" spans="20:26" x14ac:dyDescent="0.25">
      <c r="T707" t="s">
        <v>493</v>
      </c>
      <c r="W707">
        <v>5583</v>
      </c>
      <c r="X707">
        <v>5348</v>
      </c>
      <c r="Y707">
        <v>3204</v>
      </c>
      <c r="Z707">
        <v>862</v>
      </c>
    </row>
    <row r="708" spans="20:26" x14ac:dyDescent="0.25">
      <c r="T708" t="s">
        <v>848</v>
      </c>
      <c r="W708">
        <v>4</v>
      </c>
      <c r="X708">
        <v>4</v>
      </c>
      <c r="Y708">
        <v>2</v>
      </c>
      <c r="Z708">
        <v>0</v>
      </c>
    </row>
    <row r="709" spans="20:26" x14ac:dyDescent="0.25">
      <c r="T709" t="s">
        <v>849</v>
      </c>
      <c r="W709">
        <v>1</v>
      </c>
      <c r="X709">
        <v>1</v>
      </c>
      <c r="Y709">
        <v>0</v>
      </c>
      <c r="Z709">
        <v>0</v>
      </c>
    </row>
    <row r="710" spans="20:26" x14ac:dyDescent="0.25">
      <c r="T710" t="s">
        <v>850</v>
      </c>
      <c r="W710">
        <v>1</v>
      </c>
      <c r="X710">
        <v>1</v>
      </c>
      <c r="Y710">
        <v>1</v>
      </c>
      <c r="Z710">
        <v>0</v>
      </c>
    </row>
    <row r="711" spans="20:26" x14ac:dyDescent="0.25">
      <c r="T711" t="s">
        <v>851</v>
      </c>
      <c r="W711">
        <v>2</v>
      </c>
      <c r="X711">
        <v>1</v>
      </c>
      <c r="Y711">
        <v>1</v>
      </c>
      <c r="Z711">
        <v>0</v>
      </c>
    </row>
    <row r="712" spans="20:26" x14ac:dyDescent="0.25">
      <c r="T712" t="s">
        <v>852</v>
      </c>
      <c r="W712">
        <v>1</v>
      </c>
      <c r="X712">
        <v>0</v>
      </c>
      <c r="Y712">
        <v>0</v>
      </c>
      <c r="Z712">
        <v>0</v>
      </c>
    </row>
    <row r="713" spans="20:26" x14ac:dyDescent="0.25">
      <c r="T713" t="s">
        <v>494</v>
      </c>
      <c r="W713">
        <v>21350</v>
      </c>
      <c r="X713">
        <v>20601</v>
      </c>
      <c r="Y713">
        <v>13246</v>
      </c>
      <c r="Z713">
        <v>4463</v>
      </c>
    </row>
    <row r="714" spans="20:26" x14ac:dyDescent="0.25">
      <c r="T714" t="s">
        <v>495</v>
      </c>
      <c r="W714">
        <v>13630</v>
      </c>
      <c r="X714">
        <v>13063</v>
      </c>
      <c r="Y714">
        <v>7738</v>
      </c>
      <c r="Z714">
        <v>2158</v>
      </c>
    </row>
    <row r="715" spans="20:26" x14ac:dyDescent="0.25">
      <c r="T715" t="s">
        <v>496</v>
      </c>
      <c r="W715">
        <v>13939</v>
      </c>
      <c r="X715">
        <v>13188</v>
      </c>
      <c r="Y715">
        <v>7139</v>
      </c>
      <c r="Z715">
        <v>2039</v>
      </c>
    </row>
    <row r="716" spans="20:26" x14ac:dyDescent="0.25">
      <c r="T716" t="s">
        <v>497</v>
      </c>
      <c r="W716">
        <v>25959</v>
      </c>
      <c r="X716">
        <v>25070</v>
      </c>
      <c r="Y716">
        <v>17249</v>
      </c>
      <c r="Z716">
        <v>6415</v>
      </c>
    </row>
    <row r="717" spans="20:26" x14ac:dyDescent="0.25">
      <c r="T717" t="s">
        <v>498</v>
      </c>
      <c r="W717">
        <v>3652</v>
      </c>
      <c r="X717">
        <v>3545</v>
      </c>
      <c r="Y717">
        <v>2399</v>
      </c>
      <c r="Z717">
        <v>752</v>
      </c>
    </row>
    <row r="718" spans="20:26" x14ac:dyDescent="0.25">
      <c r="T718" t="s">
        <v>853</v>
      </c>
      <c r="W718">
        <v>4</v>
      </c>
      <c r="X718">
        <v>4</v>
      </c>
      <c r="Y718">
        <v>4</v>
      </c>
      <c r="Z718">
        <v>0</v>
      </c>
    </row>
    <row r="719" spans="20:26" x14ac:dyDescent="0.25">
      <c r="T719" t="s">
        <v>854</v>
      </c>
      <c r="W719">
        <v>6</v>
      </c>
      <c r="X719">
        <v>6</v>
      </c>
      <c r="Y719">
        <v>4</v>
      </c>
      <c r="Z719">
        <v>1</v>
      </c>
    </row>
    <row r="720" spans="20:26" x14ac:dyDescent="0.25">
      <c r="T720" t="s">
        <v>855</v>
      </c>
      <c r="W720">
        <v>1</v>
      </c>
      <c r="X720">
        <v>1</v>
      </c>
      <c r="Y720">
        <v>1</v>
      </c>
      <c r="Z720">
        <v>0</v>
      </c>
    </row>
    <row r="721" spans="20:26" x14ac:dyDescent="0.25">
      <c r="T721" t="s">
        <v>499</v>
      </c>
      <c r="W721">
        <v>6881</v>
      </c>
      <c r="X721">
        <v>6621</v>
      </c>
      <c r="Y721">
        <v>3997</v>
      </c>
      <c r="Z721">
        <v>1042</v>
      </c>
    </row>
    <row r="722" spans="20:26" x14ac:dyDescent="0.25">
      <c r="T722" t="s">
        <v>856</v>
      </c>
      <c r="W722">
        <v>20</v>
      </c>
      <c r="X722">
        <v>19</v>
      </c>
      <c r="Y722">
        <v>15</v>
      </c>
      <c r="Z722">
        <v>7</v>
      </c>
    </row>
    <row r="723" spans="20:26" x14ac:dyDescent="0.25">
      <c r="T723" t="s">
        <v>500</v>
      </c>
      <c r="W723">
        <v>6645</v>
      </c>
      <c r="X723">
        <v>6340</v>
      </c>
      <c r="Y723">
        <v>3712</v>
      </c>
      <c r="Z723">
        <v>1030</v>
      </c>
    </row>
    <row r="724" spans="20:26" x14ac:dyDescent="0.25">
      <c r="T724" t="s">
        <v>501</v>
      </c>
      <c r="W724">
        <v>12858</v>
      </c>
      <c r="X724">
        <v>12356</v>
      </c>
      <c r="Y724">
        <v>7013</v>
      </c>
      <c r="Z724">
        <v>1939</v>
      </c>
    </row>
    <row r="725" spans="20:26" x14ac:dyDescent="0.25">
      <c r="T725" t="s">
        <v>857</v>
      </c>
      <c r="W725">
        <v>2</v>
      </c>
      <c r="X725">
        <v>1</v>
      </c>
      <c r="Y725">
        <v>0</v>
      </c>
      <c r="Z725">
        <v>0</v>
      </c>
    </row>
    <row r="726" spans="20:26" x14ac:dyDescent="0.25">
      <c r="T726" t="s">
        <v>858</v>
      </c>
      <c r="W726">
        <v>3</v>
      </c>
      <c r="X726">
        <v>3</v>
      </c>
      <c r="Y726">
        <v>1</v>
      </c>
      <c r="Z726">
        <v>0</v>
      </c>
    </row>
    <row r="727" spans="20:26" x14ac:dyDescent="0.25">
      <c r="T727" t="s">
        <v>859</v>
      </c>
      <c r="W727">
        <v>12</v>
      </c>
      <c r="X727">
        <v>12</v>
      </c>
      <c r="Y727">
        <v>8</v>
      </c>
      <c r="Z727">
        <v>4</v>
      </c>
    </row>
    <row r="728" spans="20:26" x14ac:dyDescent="0.25">
      <c r="T728" t="s">
        <v>502</v>
      </c>
      <c r="W728">
        <v>6943</v>
      </c>
      <c r="X728">
        <v>6716</v>
      </c>
      <c r="Y728">
        <v>4452</v>
      </c>
      <c r="Z728">
        <v>1565</v>
      </c>
    </row>
    <row r="729" spans="20:26" x14ac:dyDescent="0.25">
      <c r="T729" t="s">
        <v>860</v>
      </c>
      <c r="W729">
        <v>1</v>
      </c>
      <c r="X729">
        <v>1</v>
      </c>
      <c r="Y729">
        <v>1</v>
      </c>
      <c r="Z729">
        <v>1</v>
      </c>
    </row>
    <row r="730" spans="20:26" x14ac:dyDescent="0.25">
      <c r="T730" t="s">
        <v>861</v>
      </c>
      <c r="W730">
        <v>2</v>
      </c>
      <c r="X730">
        <v>2</v>
      </c>
      <c r="Y730">
        <v>1</v>
      </c>
      <c r="Z730">
        <v>0</v>
      </c>
    </row>
    <row r="731" spans="20:26" x14ac:dyDescent="0.25">
      <c r="T731" t="s">
        <v>862</v>
      </c>
      <c r="W731">
        <v>4</v>
      </c>
      <c r="X731">
        <v>3</v>
      </c>
      <c r="Y731">
        <v>0</v>
      </c>
      <c r="Z731">
        <v>0</v>
      </c>
    </row>
    <row r="732" spans="20:26" x14ac:dyDescent="0.25">
      <c r="T732" t="s">
        <v>863</v>
      </c>
      <c r="W732">
        <v>3</v>
      </c>
      <c r="X732">
        <v>3</v>
      </c>
      <c r="Y732">
        <v>1</v>
      </c>
      <c r="Z732">
        <v>0</v>
      </c>
    </row>
    <row r="733" spans="20:26" x14ac:dyDescent="0.25">
      <c r="T733" t="s">
        <v>503</v>
      </c>
      <c r="W733">
        <v>21361</v>
      </c>
      <c r="X733">
        <v>20192</v>
      </c>
      <c r="Y733">
        <v>11135</v>
      </c>
      <c r="Z733">
        <v>2813</v>
      </c>
    </row>
    <row r="734" spans="20:26" x14ac:dyDescent="0.25">
      <c r="T734" t="s">
        <v>504</v>
      </c>
      <c r="W734">
        <v>2821</v>
      </c>
      <c r="X734">
        <v>2720</v>
      </c>
      <c r="Y734">
        <v>1510</v>
      </c>
      <c r="Z734">
        <v>295</v>
      </c>
    </row>
    <row r="735" spans="20:26" x14ac:dyDescent="0.25">
      <c r="T735" t="s">
        <v>505</v>
      </c>
      <c r="W735">
        <v>3896</v>
      </c>
      <c r="X735">
        <v>3750</v>
      </c>
      <c r="Y735">
        <v>2140</v>
      </c>
      <c r="Z735">
        <v>424</v>
      </c>
    </row>
    <row r="736" spans="20:26" x14ac:dyDescent="0.25">
      <c r="T736" t="s">
        <v>864</v>
      </c>
      <c r="W736">
        <v>1</v>
      </c>
      <c r="X736">
        <v>1</v>
      </c>
      <c r="Y736">
        <v>0</v>
      </c>
      <c r="Z736">
        <v>0</v>
      </c>
    </row>
    <row r="737" spans="20:26" x14ac:dyDescent="0.25">
      <c r="T737" t="s">
        <v>865</v>
      </c>
      <c r="W737">
        <v>1</v>
      </c>
      <c r="X737">
        <v>1</v>
      </c>
      <c r="Y737">
        <v>1</v>
      </c>
      <c r="Z737">
        <v>0</v>
      </c>
    </row>
    <row r="738" spans="20:26" x14ac:dyDescent="0.25">
      <c r="T738" t="s">
        <v>866</v>
      </c>
      <c r="W738">
        <v>1</v>
      </c>
      <c r="X738">
        <v>1</v>
      </c>
      <c r="Y738">
        <v>1</v>
      </c>
      <c r="Z738">
        <v>1</v>
      </c>
    </row>
    <row r="739" spans="20:26" x14ac:dyDescent="0.25">
      <c r="T739" t="s">
        <v>506</v>
      </c>
      <c r="W739">
        <v>9594</v>
      </c>
      <c r="X739">
        <v>9255</v>
      </c>
      <c r="Y739">
        <v>6666</v>
      </c>
      <c r="Z739">
        <v>3188</v>
      </c>
    </row>
    <row r="740" spans="20:26" x14ac:dyDescent="0.25">
      <c r="T740" t="s">
        <v>867</v>
      </c>
      <c r="W740">
        <v>4</v>
      </c>
      <c r="X740">
        <v>4</v>
      </c>
      <c r="Y740">
        <v>3</v>
      </c>
      <c r="Z740">
        <v>2</v>
      </c>
    </row>
    <row r="741" spans="20:26" x14ac:dyDescent="0.25">
      <c r="T741" t="s">
        <v>507</v>
      </c>
      <c r="W741">
        <v>4525</v>
      </c>
      <c r="X741">
        <v>4349</v>
      </c>
      <c r="Y741">
        <v>2793</v>
      </c>
      <c r="Z741">
        <v>1036</v>
      </c>
    </row>
    <row r="742" spans="20:26" x14ac:dyDescent="0.25">
      <c r="T742" t="s">
        <v>868</v>
      </c>
      <c r="W742">
        <v>2</v>
      </c>
      <c r="X742">
        <v>2</v>
      </c>
      <c r="Y742">
        <v>0</v>
      </c>
      <c r="Z742">
        <v>0</v>
      </c>
    </row>
    <row r="743" spans="20:26" x14ac:dyDescent="0.25">
      <c r="T743" t="s">
        <v>869</v>
      </c>
      <c r="W743">
        <v>1</v>
      </c>
      <c r="X743">
        <v>1</v>
      </c>
      <c r="Y743">
        <v>1</v>
      </c>
      <c r="Z743">
        <v>0</v>
      </c>
    </row>
    <row r="744" spans="20:26" x14ac:dyDescent="0.25">
      <c r="T744" t="s">
        <v>870</v>
      </c>
      <c r="W744">
        <v>1</v>
      </c>
      <c r="X744">
        <v>1</v>
      </c>
      <c r="Y744">
        <v>0</v>
      </c>
      <c r="Z744">
        <v>0</v>
      </c>
    </row>
    <row r="745" spans="20:26" x14ac:dyDescent="0.25">
      <c r="T745" t="s">
        <v>508</v>
      </c>
      <c r="W745">
        <v>6745</v>
      </c>
      <c r="X745">
        <v>6420</v>
      </c>
      <c r="Y745">
        <v>3942</v>
      </c>
      <c r="Z745">
        <v>1212</v>
      </c>
    </row>
    <row r="746" spans="20:26" x14ac:dyDescent="0.25">
      <c r="T746" t="s">
        <v>871</v>
      </c>
      <c r="W746">
        <v>2</v>
      </c>
      <c r="X746">
        <v>2</v>
      </c>
      <c r="Y746">
        <v>0</v>
      </c>
      <c r="Z746">
        <v>0</v>
      </c>
    </row>
    <row r="747" spans="20:26" x14ac:dyDescent="0.25">
      <c r="T747" t="s">
        <v>872</v>
      </c>
      <c r="W747">
        <v>1</v>
      </c>
      <c r="X747">
        <v>1</v>
      </c>
      <c r="Y747">
        <v>1</v>
      </c>
      <c r="Z747">
        <v>0</v>
      </c>
    </row>
    <row r="748" spans="20:26" x14ac:dyDescent="0.25">
      <c r="T748" t="s">
        <v>873</v>
      </c>
      <c r="W748">
        <v>5</v>
      </c>
      <c r="X748">
        <v>5</v>
      </c>
      <c r="Y748">
        <v>5</v>
      </c>
      <c r="Z748">
        <v>4</v>
      </c>
    </row>
    <row r="749" spans="20:26" x14ac:dyDescent="0.25">
      <c r="T749" t="s">
        <v>509</v>
      </c>
      <c r="W749">
        <v>35189</v>
      </c>
      <c r="X749">
        <v>33975</v>
      </c>
      <c r="Y749">
        <v>22709</v>
      </c>
      <c r="Z749">
        <v>7569</v>
      </c>
    </row>
    <row r="750" spans="20:26" x14ac:dyDescent="0.25">
      <c r="T750" t="s">
        <v>510</v>
      </c>
      <c r="W750">
        <v>18809</v>
      </c>
      <c r="X750">
        <v>18078</v>
      </c>
      <c r="Y750">
        <v>11859</v>
      </c>
      <c r="Z750">
        <v>4017</v>
      </c>
    </row>
    <row r="751" spans="20:26" x14ac:dyDescent="0.25">
      <c r="T751" t="s">
        <v>511</v>
      </c>
      <c r="W751">
        <v>14849</v>
      </c>
      <c r="X751">
        <v>14255</v>
      </c>
      <c r="Y751">
        <v>8825</v>
      </c>
      <c r="Z751">
        <v>2450</v>
      </c>
    </row>
    <row r="752" spans="20:26" x14ac:dyDescent="0.25">
      <c r="T752" t="s">
        <v>874</v>
      </c>
      <c r="W752">
        <v>10</v>
      </c>
      <c r="X752">
        <v>10</v>
      </c>
      <c r="Y752">
        <v>7</v>
      </c>
      <c r="Z752">
        <v>3</v>
      </c>
    </row>
    <row r="753" spans="20:26" x14ac:dyDescent="0.25">
      <c r="T753" t="s">
        <v>875</v>
      </c>
      <c r="W753">
        <v>3</v>
      </c>
      <c r="X753">
        <v>3</v>
      </c>
      <c r="Y753">
        <v>2</v>
      </c>
      <c r="Z753">
        <v>2</v>
      </c>
    </row>
    <row r="754" spans="20:26" x14ac:dyDescent="0.25">
      <c r="T754" t="s">
        <v>876</v>
      </c>
      <c r="W754">
        <v>1</v>
      </c>
      <c r="X754">
        <v>1</v>
      </c>
      <c r="Y754">
        <v>1</v>
      </c>
      <c r="Z754">
        <v>0</v>
      </c>
    </row>
    <row r="755" spans="20:26" x14ac:dyDescent="0.25">
      <c r="T755" t="s">
        <v>877</v>
      </c>
      <c r="W755">
        <v>1</v>
      </c>
      <c r="X755">
        <v>1</v>
      </c>
      <c r="Y755">
        <v>1</v>
      </c>
      <c r="Z755">
        <v>0</v>
      </c>
    </row>
    <row r="756" spans="20:26" x14ac:dyDescent="0.25">
      <c r="T756" t="s">
        <v>878</v>
      </c>
      <c r="W756">
        <v>1</v>
      </c>
      <c r="X756">
        <v>1</v>
      </c>
      <c r="Y756">
        <v>1</v>
      </c>
      <c r="Z756">
        <v>1</v>
      </c>
    </row>
    <row r="757" spans="20:26" x14ac:dyDescent="0.25">
      <c r="T757" t="s">
        <v>879</v>
      </c>
      <c r="W757">
        <v>1</v>
      </c>
      <c r="X757">
        <v>1</v>
      </c>
      <c r="Y757">
        <v>1</v>
      </c>
      <c r="Z757">
        <v>0</v>
      </c>
    </row>
    <row r="758" spans="20:26" x14ac:dyDescent="0.25">
      <c r="T758" t="s">
        <v>880</v>
      </c>
      <c r="W758">
        <v>2</v>
      </c>
      <c r="X758">
        <v>2</v>
      </c>
      <c r="Y758">
        <v>2</v>
      </c>
      <c r="Z758">
        <v>1</v>
      </c>
    </row>
    <row r="759" spans="20:26" x14ac:dyDescent="0.25">
      <c r="T759" t="s">
        <v>881</v>
      </c>
      <c r="W759">
        <v>1</v>
      </c>
      <c r="X759">
        <v>0</v>
      </c>
      <c r="Y759">
        <v>0</v>
      </c>
      <c r="Z759">
        <v>0</v>
      </c>
    </row>
    <row r="760" spans="20:26" x14ac:dyDescent="0.25">
      <c r="T760" t="s">
        <v>882</v>
      </c>
      <c r="W760">
        <v>8</v>
      </c>
      <c r="X760">
        <v>8</v>
      </c>
      <c r="Y760">
        <v>7</v>
      </c>
      <c r="Z760">
        <v>2</v>
      </c>
    </row>
    <row r="761" spans="20:26" x14ac:dyDescent="0.25">
      <c r="T761" t="s">
        <v>883</v>
      </c>
      <c r="W761">
        <v>1</v>
      </c>
      <c r="X761">
        <v>0</v>
      </c>
      <c r="Y761">
        <v>0</v>
      </c>
      <c r="Z761">
        <v>0</v>
      </c>
    </row>
    <row r="762" spans="20:26" x14ac:dyDescent="0.25">
      <c r="T762" t="s">
        <v>512</v>
      </c>
      <c r="W762">
        <v>24547</v>
      </c>
      <c r="X762">
        <v>23758</v>
      </c>
      <c r="Y762">
        <v>15957</v>
      </c>
      <c r="Z762">
        <v>6247</v>
      </c>
    </row>
    <row r="763" spans="20:26" x14ac:dyDescent="0.25">
      <c r="T763" t="s">
        <v>513</v>
      </c>
      <c r="W763">
        <v>22659</v>
      </c>
      <c r="X763">
        <v>21581</v>
      </c>
      <c r="Y763">
        <v>13936</v>
      </c>
      <c r="Z763">
        <v>4779</v>
      </c>
    </row>
    <row r="764" spans="20:26" x14ac:dyDescent="0.25">
      <c r="T764" t="s">
        <v>514</v>
      </c>
      <c r="W764">
        <v>18611</v>
      </c>
      <c r="X764">
        <v>17869</v>
      </c>
      <c r="Y764">
        <v>11187</v>
      </c>
      <c r="Z764">
        <v>4060</v>
      </c>
    </row>
    <row r="765" spans="20:26" x14ac:dyDescent="0.25">
      <c r="T765" t="s">
        <v>515</v>
      </c>
      <c r="W765">
        <v>17849</v>
      </c>
      <c r="X765">
        <v>17204</v>
      </c>
      <c r="Y765">
        <v>10825</v>
      </c>
      <c r="Z765">
        <v>3925</v>
      </c>
    </row>
    <row r="766" spans="20:26" x14ac:dyDescent="0.25">
      <c r="T766" t="s">
        <v>516</v>
      </c>
      <c r="W766">
        <v>12388</v>
      </c>
      <c r="X766">
        <v>11974</v>
      </c>
      <c r="Y766">
        <v>7664</v>
      </c>
      <c r="Z766">
        <v>2320</v>
      </c>
    </row>
    <row r="767" spans="20:26" x14ac:dyDescent="0.25">
      <c r="T767" t="s">
        <v>517</v>
      </c>
      <c r="W767">
        <v>4441</v>
      </c>
      <c r="X767">
        <v>4263</v>
      </c>
      <c r="Y767">
        <v>2683</v>
      </c>
      <c r="Z767">
        <v>903</v>
      </c>
    </row>
    <row r="768" spans="20:26" x14ac:dyDescent="0.25">
      <c r="T768" t="s">
        <v>518</v>
      </c>
      <c r="W768">
        <v>5916</v>
      </c>
      <c r="X768">
        <v>5768</v>
      </c>
      <c r="Y768">
        <v>3938</v>
      </c>
      <c r="Z768">
        <v>1443</v>
      </c>
    </row>
    <row r="769" spans="20:26" x14ac:dyDescent="0.25">
      <c r="T769" t="s">
        <v>519</v>
      </c>
      <c r="W769">
        <v>1612</v>
      </c>
      <c r="X769">
        <v>1568</v>
      </c>
      <c r="Y769">
        <v>986</v>
      </c>
      <c r="Z769">
        <v>341</v>
      </c>
    </row>
    <row r="770" spans="20:26" x14ac:dyDescent="0.25">
      <c r="T770" t="s">
        <v>884</v>
      </c>
      <c r="W770">
        <v>1</v>
      </c>
      <c r="X770">
        <v>1</v>
      </c>
      <c r="Y770">
        <v>1</v>
      </c>
      <c r="Z770">
        <v>0</v>
      </c>
    </row>
    <row r="771" spans="20:26" x14ac:dyDescent="0.25">
      <c r="T771" t="s">
        <v>885</v>
      </c>
      <c r="W771">
        <v>1</v>
      </c>
      <c r="X771">
        <v>1</v>
      </c>
      <c r="Y771">
        <v>1</v>
      </c>
      <c r="Z771">
        <v>0</v>
      </c>
    </row>
    <row r="772" spans="20:26" x14ac:dyDescent="0.25">
      <c r="T772" t="s">
        <v>886</v>
      </c>
      <c r="W772">
        <v>1</v>
      </c>
      <c r="X772">
        <v>1</v>
      </c>
      <c r="Y772">
        <v>0</v>
      </c>
      <c r="Z772">
        <v>0</v>
      </c>
    </row>
    <row r="773" spans="20:26" x14ac:dyDescent="0.25">
      <c r="T773" t="s">
        <v>887</v>
      </c>
      <c r="W773">
        <v>3</v>
      </c>
      <c r="X773">
        <v>2</v>
      </c>
      <c r="Y773">
        <v>0</v>
      </c>
      <c r="Z773">
        <v>0</v>
      </c>
    </row>
    <row r="774" spans="20:26" x14ac:dyDescent="0.25">
      <c r="T774" t="s">
        <v>888</v>
      </c>
      <c r="W774">
        <v>5</v>
      </c>
      <c r="X774">
        <v>5</v>
      </c>
      <c r="Y774">
        <v>3</v>
      </c>
      <c r="Z774">
        <v>0</v>
      </c>
    </row>
    <row r="775" spans="20:26" x14ac:dyDescent="0.25">
      <c r="T775" t="s">
        <v>889</v>
      </c>
      <c r="W775">
        <v>1</v>
      </c>
      <c r="X775">
        <v>0</v>
      </c>
      <c r="Y775">
        <v>0</v>
      </c>
      <c r="Z775">
        <v>0</v>
      </c>
    </row>
    <row r="776" spans="20:26" x14ac:dyDescent="0.25">
      <c r="T776" t="s">
        <v>890</v>
      </c>
      <c r="W776">
        <v>1</v>
      </c>
      <c r="X776">
        <v>1</v>
      </c>
      <c r="Y776">
        <v>1</v>
      </c>
      <c r="Z776">
        <v>0</v>
      </c>
    </row>
    <row r="777" spans="20:26" x14ac:dyDescent="0.25">
      <c r="T777" t="s">
        <v>891</v>
      </c>
      <c r="W777">
        <v>1</v>
      </c>
      <c r="X777">
        <v>1</v>
      </c>
      <c r="Y777">
        <v>1</v>
      </c>
      <c r="Z777">
        <v>1</v>
      </c>
    </row>
    <row r="778" spans="20:26" x14ac:dyDescent="0.25">
      <c r="T778" t="s">
        <v>892</v>
      </c>
      <c r="W778">
        <v>2</v>
      </c>
      <c r="X778">
        <v>2</v>
      </c>
      <c r="Y778">
        <v>1</v>
      </c>
      <c r="Z778">
        <v>0</v>
      </c>
    </row>
    <row r="779" spans="20:26" x14ac:dyDescent="0.25">
      <c r="T779" t="s">
        <v>893</v>
      </c>
      <c r="W779">
        <v>1</v>
      </c>
      <c r="X779">
        <v>1</v>
      </c>
      <c r="Y779">
        <v>1</v>
      </c>
      <c r="Z779">
        <v>1</v>
      </c>
    </row>
    <row r="780" spans="20:26" x14ac:dyDescent="0.25">
      <c r="T780" t="s">
        <v>894</v>
      </c>
      <c r="W780">
        <v>1</v>
      </c>
      <c r="X780">
        <v>1</v>
      </c>
      <c r="Y780">
        <v>1</v>
      </c>
      <c r="Z780">
        <v>1</v>
      </c>
    </row>
    <row r="781" spans="20:26" x14ac:dyDescent="0.25">
      <c r="T781" t="s">
        <v>895</v>
      </c>
      <c r="W781">
        <v>1</v>
      </c>
      <c r="X781">
        <v>1</v>
      </c>
      <c r="Y781">
        <v>1</v>
      </c>
      <c r="Z781">
        <v>0</v>
      </c>
    </row>
    <row r="782" spans="20:26" x14ac:dyDescent="0.25">
      <c r="T782" t="s">
        <v>520</v>
      </c>
      <c r="W782">
        <v>8886</v>
      </c>
      <c r="X782">
        <v>8475</v>
      </c>
      <c r="Y782">
        <v>5184</v>
      </c>
      <c r="Z782">
        <v>1515</v>
      </c>
    </row>
    <row r="783" spans="20:26" x14ac:dyDescent="0.25">
      <c r="T783" t="s">
        <v>521</v>
      </c>
      <c r="W783">
        <v>5006</v>
      </c>
      <c r="X783">
        <v>4682</v>
      </c>
      <c r="Y783">
        <v>2901</v>
      </c>
      <c r="Z783">
        <v>646</v>
      </c>
    </row>
    <row r="784" spans="20:26" x14ac:dyDescent="0.25">
      <c r="T784" t="s">
        <v>896</v>
      </c>
      <c r="W784">
        <v>1</v>
      </c>
      <c r="X784">
        <v>1</v>
      </c>
      <c r="Y784">
        <v>1</v>
      </c>
      <c r="Z784">
        <v>0</v>
      </c>
    </row>
    <row r="785" spans="20:26" x14ac:dyDescent="0.25">
      <c r="T785" t="s">
        <v>522</v>
      </c>
      <c r="W785">
        <v>9563</v>
      </c>
      <c r="X785">
        <v>9160</v>
      </c>
      <c r="Y785">
        <v>5982</v>
      </c>
      <c r="Z785">
        <v>1746</v>
      </c>
    </row>
    <row r="786" spans="20:26" x14ac:dyDescent="0.25">
      <c r="T786" t="s">
        <v>897</v>
      </c>
      <c r="W786">
        <v>1</v>
      </c>
      <c r="X786">
        <v>1</v>
      </c>
      <c r="Y786">
        <v>1</v>
      </c>
      <c r="Z786">
        <v>0</v>
      </c>
    </row>
    <row r="787" spans="20:26" x14ac:dyDescent="0.25">
      <c r="T787" t="s">
        <v>898</v>
      </c>
      <c r="W787">
        <v>2</v>
      </c>
      <c r="X787">
        <v>2</v>
      </c>
      <c r="Y787">
        <v>1</v>
      </c>
      <c r="Z787">
        <v>1</v>
      </c>
    </row>
    <row r="788" spans="20:26" x14ac:dyDescent="0.25">
      <c r="T788" t="s">
        <v>899</v>
      </c>
      <c r="W788">
        <v>1</v>
      </c>
      <c r="X788">
        <v>1</v>
      </c>
      <c r="Y788">
        <v>1</v>
      </c>
      <c r="Z788">
        <v>0</v>
      </c>
    </row>
    <row r="789" spans="20:26" x14ac:dyDescent="0.25">
      <c r="T789" t="s">
        <v>900</v>
      </c>
      <c r="W789">
        <v>1</v>
      </c>
      <c r="X789">
        <v>0</v>
      </c>
      <c r="Y789">
        <v>0</v>
      </c>
      <c r="Z789">
        <v>0</v>
      </c>
    </row>
    <row r="790" spans="20:26" x14ac:dyDescent="0.25">
      <c r="T790" t="s">
        <v>901</v>
      </c>
      <c r="W790">
        <v>3</v>
      </c>
      <c r="X790">
        <v>3</v>
      </c>
      <c r="Y790">
        <v>2</v>
      </c>
      <c r="Z790">
        <v>2</v>
      </c>
    </row>
    <row r="791" spans="20:26" x14ac:dyDescent="0.25">
      <c r="T791" t="s">
        <v>523</v>
      </c>
      <c r="W791">
        <v>13805</v>
      </c>
      <c r="X791">
        <v>13036</v>
      </c>
      <c r="Y791">
        <v>8291</v>
      </c>
      <c r="Z791">
        <v>2480</v>
      </c>
    </row>
    <row r="792" spans="20:26" x14ac:dyDescent="0.25">
      <c r="T792" t="s">
        <v>902</v>
      </c>
      <c r="W792">
        <v>2</v>
      </c>
      <c r="X792">
        <v>2</v>
      </c>
      <c r="Y792">
        <v>2</v>
      </c>
      <c r="Z792">
        <v>0</v>
      </c>
    </row>
    <row r="793" spans="20:26" x14ac:dyDescent="0.25">
      <c r="T793" t="s">
        <v>903</v>
      </c>
      <c r="W793">
        <v>1</v>
      </c>
      <c r="X793">
        <v>1</v>
      </c>
      <c r="Y793">
        <v>0</v>
      </c>
      <c r="Z793">
        <v>0</v>
      </c>
    </row>
    <row r="794" spans="20:26" x14ac:dyDescent="0.25">
      <c r="T794" t="s">
        <v>904</v>
      </c>
      <c r="W794">
        <v>1</v>
      </c>
      <c r="X794">
        <v>1</v>
      </c>
      <c r="Y794">
        <v>1</v>
      </c>
      <c r="Z794">
        <v>1</v>
      </c>
    </row>
    <row r="795" spans="20:26" x14ac:dyDescent="0.25">
      <c r="T795" t="s">
        <v>905</v>
      </c>
      <c r="W795">
        <v>6</v>
      </c>
      <c r="X795">
        <v>6</v>
      </c>
      <c r="Y795">
        <v>5</v>
      </c>
      <c r="Z795">
        <v>3</v>
      </c>
    </row>
    <row r="796" spans="20:26" x14ac:dyDescent="0.25">
      <c r="T796" t="s">
        <v>906</v>
      </c>
      <c r="W796">
        <v>2</v>
      </c>
      <c r="X796">
        <v>2</v>
      </c>
      <c r="Y796">
        <v>2</v>
      </c>
      <c r="Z796">
        <v>0</v>
      </c>
    </row>
    <row r="797" spans="20:26" x14ac:dyDescent="0.25">
      <c r="T797" t="s">
        <v>25</v>
      </c>
      <c r="V797" t="s">
        <v>907</v>
      </c>
      <c r="W797">
        <v>35898</v>
      </c>
      <c r="X797">
        <v>34096</v>
      </c>
      <c r="Y797">
        <v>19999</v>
      </c>
      <c r="Z797">
        <v>5680</v>
      </c>
    </row>
    <row r="798" spans="20:26" x14ac:dyDescent="0.25">
      <c r="T798" t="s">
        <v>91</v>
      </c>
      <c r="V798" t="s">
        <v>907</v>
      </c>
      <c r="W798">
        <v>4575</v>
      </c>
      <c r="X798">
        <v>4453</v>
      </c>
      <c r="Y798">
        <v>2426</v>
      </c>
      <c r="Z798">
        <v>471</v>
      </c>
    </row>
    <row r="799" spans="20:26" x14ac:dyDescent="0.25">
      <c r="T799" t="s">
        <v>136</v>
      </c>
      <c r="V799" t="s">
        <v>907</v>
      </c>
      <c r="W799">
        <v>34636</v>
      </c>
      <c r="X799">
        <v>33640</v>
      </c>
      <c r="Y799">
        <v>24148</v>
      </c>
      <c r="Z799">
        <v>7855</v>
      </c>
    </row>
    <row r="800" spans="20:26" x14ac:dyDescent="0.25">
      <c r="T800" t="s">
        <v>137</v>
      </c>
      <c r="V800" t="s">
        <v>907</v>
      </c>
      <c r="W800">
        <v>58956</v>
      </c>
      <c r="X800">
        <v>56986</v>
      </c>
      <c r="Y800">
        <v>41183</v>
      </c>
      <c r="Z800">
        <v>12191</v>
      </c>
    </row>
    <row r="801" spans="20:26" x14ac:dyDescent="0.25">
      <c r="T801" t="s">
        <v>138</v>
      </c>
      <c r="V801" t="s">
        <v>907</v>
      </c>
      <c r="W801">
        <v>54649</v>
      </c>
      <c r="X801">
        <v>52686</v>
      </c>
      <c r="Y801">
        <v>32798</v>
      </c>
      <c r="Z801">
        <v>6027</v>
      </c>
    </row>
    <row r="802" spans="20:26" x14ac:dyDescent="0.25">
      <c r="T802" t="s">
        <v>139</v>
      </c>
      <c r="V802" t="s">
        <v>907</v>
      </c>
      <c r="W802">
        <v>47372</v>
      </c>
      <c r="X802">
        <v>45886</v>
      </c>
      <c r="Y802">
        <v>32468</v>
      </c>
      <c r="Z802">
        <v>11267</v>
      </c>
    </row>
    <row r="803" spans="20:26" x14ac:dyDescent="0.25">
      <c r="T803" t="s">
        <v>145</v>
      </c>
      <c r="V803" t="s">
        <v>907</v>
      </c>
      <c r="W803">
        <v>34451</v>
      </c>
      <c r="X803">
        <v>33371</v>
      </c>
      <c r="Y803">
        <v>23417</v>
      </c>
      <c r="Z803">
        <v>6820</v>
      </c>
    </row>
    <row r="804" spans="20:26" x14ac:dyDescent="0.25">
      <c r="T804" t="s">
        <v>149</v>
      </c>
      <c r="V804" t="s">
        <v>907</v>
      </c>
      <c r="W804">
        <v>65544</v>
      </c>
      <c r="X804">
        <v>63214</v>
      </c>
      <c r="Y804">
        <v>31729</v>
      </c>
      <c r="Z804">
        <v>4167</v>
      </c>
    </row>
    <row r="805" spans="20:26" x14ac:dyDescent="0.25">
      <c r="T805" t="s">
        <v>150</v>
      </c>
      <c r="V805" t="s">
        <v>907</v>
      </c>
      <c r="W805">
        <v>70155</v>
      </c>
      <c r="X805">
        <v>67764</v>
      </c>
      <c r="Y805">
        <v>44723</v>
      </c>
      <c r="Z805">
        <v>13228</v>
      </c>
    </row>
    <row r="806" spans="20:26" x14ac:dyDescent="0.25">
      <c r="T806" t="s">
        <v>151</v>
      </c>
      <c r="V806" t="s">
        <v>907</v>
      </c>
      <c r="W806">
        <v>17983</v>
      </c>
      <c r="X806">
        <v>17287</v>
      </c>
      <c r="Y806">
        <v>10057</v>
      </c>
      <c r="Z806">
        <v>1812</v>
      </c>
    </row>
    <row r="807" spans="20:26" x14ac:dyDescent="0.25">
      <c r="T807" t="s">
        <v>152</v>
      </c>
      <c r="V807" t="s">
        <v>907</v>
      </c>
      <c r="W807">
        <v>50098</v>
      </c>
      <c r="X807">
        <v>48632</v>
      </c>
      <c r="Y807">
        <v>28308</v>
      </c>
      <c r="Z807">
        <v>5513</v>
      </c>
    </row>
    <row r="808" spans="20:26" x14ac:dyDescent="0.25">
      <c r="T808" t="s">
        <v>161</v>
      </c>
      <c r="V808" t="s">
        <v>907</v>
      </c>
      <c r="W808">
        <v>15325</v>
      </c>
      <c r="X808">
        <v>14646</v>
      </c>
      <c r="Y808">
        <v>7871</v>
      </c>
      <c r="Z808">
        <v>1840</v>
      </c>
    </row>
    <row r="809" spans="20:26" x14ac:dyDescent="0.25">
      <c r="T809" t="s">
        <v>163</v>
      </c>
      <c r="V809" t="s">
        <v>907</v>
      </c>
      <c r="W809">
        <v>34380</v>
      </c>
      <c r="X809">
        <v>33275</v>
      </c>
      <c r="Y809">
        <v>19254</v>
      </c>
      <c r="Z809">
        <v>4014</v>
      </c>
    </row>
    <row r="810" spans="20:26" x14ac:dyDescent="0.25">
      <c r="T810" t="s">
        <v>165</v>
      </c>
      <c r="V810" t="s">
        <v>907</v>
      </c>
      <c r="W810">
        <v>59431</v>
      </c>
      <c r="X810">
        <v>57231</v>
      </c>
      <c r="Y810">
        <v>32465</v>
      </c>
      <c r="Z810">
        <v>6753</v>
      </c>
    </row>
    <row r="811" spans="20:26" x14ac:dyDescent="0.25">
      <c r="T811" t="s">
        <v>166</v>
      </c>
      <c r="V811" t="s">
        <v>907</v>
      </c>
      <c r="W811">
        <v>25953</v>
      </c>
      <c r="X811">
        <v>25061</v>
      </c>
      <c r="Y811">
        <v>14838</v>
      </c>
      <c r="Z811">
        <v>3849</v>
      </c>
    </row>
    <row r="812" spans="20:26" x14ac:dyDescent="0.25">
      <c r="T812" t="s">
        <v>171</v>
      </c>
      <c r="V812" t="s">
        <v>907</v>
      </c>
      <c r="W812">
        <v>11781</v>
      </c>
      <c r="X812">
        <v>11328</v>
      </c>
      <c r="Y812">
        <v>6968</v>
      </c>
      <c r="Z812">
        <v>2148</v>
      </c>
    </row>
    <row r="813" spans="20:26" x14ac:dyDescent="0.25">
      <c r="T813" t="s">
        <v>172</v>
      </c>
      <c r="V813" t="s">
        <v>907</v>
      </c>
      <c r="W813">
        <v>40976</v>
      </c>
      <c r="X813">
        <v>39642</v>
      </c>
      <c r="Y813">
        <v>24929</v>
      </c>
      <c r="Z813">
        <v>7868</v>
      </c>
    </row>
    <row r="814" spans="20:26" x14ac:dyDescent="0.25">
      <c r="T814" t="s">
        <v>173</v>
      </c>
      <c r="V814" t="s">
        <v>907</v>
      </c>
      <c r="W814">
        <v>98303</v>
      </c>
      <c r="X814">
        <v>95219</v>
      </c>
      <c r="Y814">
        <v>56806</v>
      </c>
      <c r="Z814">
        <v>12551</v>
      </c>
    </row>
    <row r="815" spans="20:26" x14ac:dyDescent="0.25">
      <c r="T815" t="s">
        <v>174</v>
      </c>
      <c r="V815" t="s">
        <v>907</v>
      </c>
      <c r="W815">
        <v>76189</v>
      </c>
      <c r="X815">
        <v>73917</v>
      </c>
      <c r="Y815">
        <v>44891</v>
      </c>
      <c r="Z815">
        <v>10592</v>
      </c>
    </row>
    <row r="816" spans="20:26" x14ac:dyDescent="0.25">
      <c r="T816" t="s">
        <v>175</v>
      </c>
      <c r="V816" t="s">
        <v>907</v>
      </c>
      <c r="W816">
        <v>34513</v>
      </c>
      <c r="X816">
        <v>33469</v>
      </c>
      <c r="Y816">
        <v>20086</v>
      </c>
      <c r="Z816">
        <v>4698</v>
      </c>
    </row>
    <row r="817" spans="20:26" x14ac:dyDescent="0.25">
      <c r="T817" t="s">
        <v>178</v>
      </c>
      <c r="V817" t="s">
        <v>907</v>
      </c>
      <c r="W817">
        <v>46766</v>
      </c>
      <c r="X817">
        <v>45410</v>
      </c>
      <c r="Y817">
        <v>26414</v>
      </c>
      <c r="Z817">
        <v>5238</v>
      </c>
    </row>
    <row r="818" spans="20:26" x14ac:dyDescent="0.25">
      <c r="T818" t="s">
        <v>179</v>
      </c>
      <c r="V818" t="s">
        <v>907</v>
      </c>
      <c r="W818">
        <v>24551</v>
      </c>
      <c r="X818">
        <v>23841</v>
      </c>
      <c r="Y818">
        <v>13005</v>
      </c>
      <c r="Z818">
        <v>1927</v>
      </c>
    </row>
    <row r="819" spans="20:26" x14ac:dyDescent="0.25">
      <c r="T819" t="s">
        <v>180</v>
      </c>
      <c r="V819" t="s">
        <v>907</v>
      </c>
      <c r="W819">
        <v>81399</v>
      </c>
      <c r="X819">
        <v>78438</v>
      </c>
      <c r="Y819">
        <v>43174</v>
      </c>
      <c r="Z819">
        <v>6993</v>
      </c>
    </row>
    <row r="820" spans="20:26" x14ac:dyDescent="0.25">
      <c r="T820" t="s">
        <v>181</v>
      </c>
      <c r="V820" t="s">
        <v>907</v>
      </c>
      <c r="W820">
        <v>31468</v>
      </c>
      <c r="X820">
        <v>30256</v>
      </c>
      <c r="Y820">
        <v>19291</v>
      </c>
      <c r="Z820">
        <v>3783</v>
      </c>
    </row>
    <row r="821" spans="20:26" x14ac:dyDescent="0.25">
      <c r="T821" t="s">
        <v>184</v>
      </c>
      <c r="V821" t="s">
        <v>907</v>
      </c>
      <c r="W821">
        <v>6590</v>
      </c>
      <c r="X821">
        <v>6377</v>
      </c>
      <c r="Y821">
        <v>4432</v>
      </c>
      <c r="Z821">
        <v>1143</v>
      </c>
    </row>
    <row r="822" spans="20:26" x14ac:dyDescent="0.25">
      <c r="T822" t="s">
        <v>197</v>
      </c>
      <c r="V822" t="s">
        <v>907</v>
      </c>
      <c r="W822">
        <v>94188</v>
      </c>
      <c r="X822">
        <v>90454</v>
      </c>
      <c r="Y822">
        <v>42083</v>
      </c>
      <c r="Z822">
        <v>6980</v>
      </c>
    </row>
    <row r="823" spans="20:26" x14ac:dyDescent="0.25">
      <c r="T823" t="s">
        <v>201</v>
      </c>
      <c r="V823" t="s">
        <v>907</v>
      </c>
      <c r="W823">
        <v>31949</v>
      </c>
      <c r="X823">
        <v>30867</v>
      </c>
      <c r="Y823">
        <v>14870</v>
      </c>
      <c r="Z823">
        <v>2825</v>
      </c>
    </row>
    <row r="824" spans="20:26" x14ac:dyDescent="0.25">
      <c r="T824" t="s">
        <v>247</v>
      </c>
      <c r="V824" t="s">
        <v>907</v>
      </c>
      <c r="W824">
        <v>34488</v>
      </c>
      <c r="X824">
        <v>33348</v>
      </c>
      <c r="Y824">
        <v>21892</v>
      </c>
      <c r="Z824">
        <v>6513</v>
      </c>
    </row>
    <row r="825" spans="20:26" x14ac:dyDescent="0.25">
      <c r="T825" t="s">
        <v>250</v>
      </c>
      <c r="V825" t="s">
        <v>907</v>
      </c>
      <c r="W825">
        <v>22521</v>
      </c>
      <c r="X825">
        <v>21703</v>
      </c>
      <c r="Y825">
        <v>12805</v>
      </c>
      <c r="Z825">
        <v>2818</v>
      </c>
    </row>
    <row r="826" spans="20:26" x14ac:dyDescent="0.25">
      <c r="T826" t="s">
        <v>254</v>
      </c>
      <c r="V826" t="s">
        <v>907</v>
      </c>
      <c r="W826">
        <v>21634</v>
      </c>
      <c r="X826">
        <v>20893</v>
      </c>
      <c r="Y826">
        <v>13254</v>
      </c>
      <c r="Z826">
        <v>3871</v>
      </c>
    </row>
    <row r="827" spans="20:26" x14ac:dyDescent="0.25">
      <c r="T827" t="s">
        <v>255</v>
      </c>
      <c r="V827" t="s">
        <v>907</v>
      </c>
      <c r="W827">
        <v>20498</v>
      </c>
      <c r="X827">
        <v>19805</v>
      </c>
      <c r="Y827">
        <v>13679</v>
      </c>
      <c r="Z827">
        <v>4353</v>
      </c>
    </row>
    <row r="828" spans="20:26" x14ac:dyDescent="0.25">
      <c r="T828" t="s">
        <v>256</v>
      </c>
      <c r="V828" t="s">
        <v>907</v>
      </c>
      <c r="W828">
        <v>40868</v>
      </c>
      <c r="X828">
        <v>39304</v>
      </c>
      <c r="Y828">
        <v>22638</v>
      </c>
      <c r="Z828">
        <v>5084</v>
      </c>
    </row>
    <row r="829" spans="20:26" x14ac:dyDescent="0.25">
      <c r="T829" t="s">
        <v>257</v>
      </c>
      <c r="V829" t="s">
        <v>907</v>
      </c>
      <c r="W829">
        <v>27347</v>
      </c>
      <c r="X829">
        <v>26304</v>
      </c>
      <c r="Y829">
        <v>15011</v>
      </c>
      <c r="Z829">
        <v>3755</v>
      </c>
    </row>
    <row r="830" spans="20:26" x14ac:dyDescent="0.25">
      <c r="T830" t="s">
        <v>258</v>
      </c>
      <c r="V830" t="s">
        <v>907</v>
      </c>
      <c r="W830">
        <v>36449</v>
      </c>
      <c r="X830">
        <v>35228</v>
      </c>
      <c r="Y830">
        <v>23332</v>
      </c>
      <c r="Z830">
        <v>5697</v>
      </c>
    </row>
    <row r="831" spans="20:26" x14ac:dyDescent="0.25">
      <c r="T831" t="s">
        <v>259</v>
      </c>
      <c r="V831" t="s">
        <v>907</v>
      </c>
      <c r="W831">
        <v>30926</v>
      </c>
      <c r="X831">
        <v>29724</v>
      </c>
      <c r="Y831">
        <v>18430</v>
      </c>
      <c r="Z831">
        <v>5249</v>
      </c>
    </row>
    <row r="832" spans="20:26" x14ac:dyDescent="0.25">
      <c r="T832" t="s">
        <v>260</v>
      </c>
      <c r="V832" t="s">
        <v>907</v>
      </c>
      <c r="W832">
        <v>48875</v>
      </c>
      <c r="X832">
        <v>47162</v>
      </c>
      <c r="Y832">
        <v>32451</v>
      </c>
      <c r="Z832">
        <v>7794</v>
      </c>
    </row>
    <row r="833" spans="20:26" x14ac:dyDescent="0.25">
      <c r="T833" t="s">
        <v>261</v>
      </c>
      <c r="V833" t="s">
        <v>907</v>
      </c>
      <c r="W833">
        <v>43719</v>
      </c>
      <c r="X833">
        <v>42207</v>
      </c>
      <c r="Y833">
        <v>27913</v>
      </c>
      <c r="Z833">
        <v>7962</v>
      </c>
    </row>
    <row r="834" spans="20:26" x14ac:dyDescent="0.25">
      <c r="T834" t="s">
        <v>285</v>
      </c>
      <c r="V834" t="s">
        <v>907</v>
      </c>
      <c r="W834">
        <v>16841</v>
      </c>
      <c r="X834">
        <v>15696</v>
      </c>
      <c r="Y834">
        <v>7350</v>
      </c>
      <c r="Z834">
        <v>1637</v>
      </c>
    </row>
    <row r="835" spans="20:26" x14ac:dyDescent="0.25">
      <c r="T835" t="s">
        <v>454</v>
      </c>
      <c r="V835" t="s">
        <v>907</v>
      </c>
      <c r="W835">
        <v>13423</v>
      </c>
      <c r="X835">
        <v>12796</v>
      </c>
      <c r="Y835">
        <v>6731</v>
      </c>
      <c r="Z835">
        <v>1635</v>
      </c>
    </row>
    <row r="836" spans="20:26" x14ac:dyDescent="0.25">
      <c r="T836" t="s">
        <v>455</v>
      </c>
      <c r="V836" t="s">
        <v>907</v>
      </c>
      <c r="W836">
        <v>15883</v>
      </c>
      <c r="X836">
        <v>15270</v>
      </c>
      <c r="Y836">
        <v>8841</v>
      </c>
      <c r="Z836">
        <v>2841</v>
      </c>
    </row>
    <row r="837" spans="20:26" x14ac:dyDescent="0.25">
      <c r="T837" t="s">
        <v>457</v>
      </c>
      <c r="V837" t="s">
        <v>907</v>
      </c>
      <c r="W837">
        <v>18865</v>
      </c>
      <c r="X837">
        <v>18085</v>
      </c>
      <c r="Y837">
        <v>9048</v>
      </c>
      <c r="Z837">
        <v>1369</v>
      </c>
    </row>
    <row r="838" spans="20:26" x14ac:dyDescent="0.25">
      <c r="T838" t="s">
        <v>458</v>
      </c>
      <c r="V838" t="s">
        <v>907</v>
      </c>
      <c r="W838">
        <v>10826</v>
      </c>
      <c r="X838">
        <v>10318</v>
      </c>
      <c r="Y838">
        <v>5063</v>
      </c>
      <c r="Z838">
        <v>989</v>
      </c>
    </row>
    <row r="839" spans="20:26" x14ac:dyDescent="0.25">
      <c r="T839" t="s">
        <v>15</v>
      </c>
      <c r="U839" t="s">
        <v>907</v>
      </c>
      <c r="W839">
        <v>30994</v>
      </c>
      <c r="X839">
        <v>29609</v>
      </c>
      <c r="Y839">
        <v>19025</v>
      </c>
      <c r="Z839">
        <v>6663</v>
      </c>
    </row>
    <row r="840" spans="20:26" x14ac:dyDescent="0.25">
      <c r="T840" t="s">
        <v>17</v>
      </c>
      <c r="U840" t="s">
        <v>907</v>
      </c>
      <c r="W840">
        <v>25653</v>
      </c>
      <c r="X840">
        <v>24477</v>
      </c>
      <c r="Y840">
        <v>15818</v>
      </c>
      <c r="Z840">
        <v>5943</v>
      </c>
    </row>
    <row r="841" spans="20:26" x14ac:dyDescent="0.25">
      <c r="T841" t="s">
        <v>18</v>
      </c>
      <c r="U841" t="s">
        <v>907</v>
      </c>
      <c r="W841">
        <v>30641</v>
      </c>
      <c r="X841">
        <v>28737</v>
      </c>
      <c r="Y841">
        <v>17904</v>
      </c>
      <c r="Z841">
        <v>6713</v>
      </c>
    </row>
    <row r="842" spans="20:26" x14ac:dyDescent="0.25">
      <c r="T842" t="s">
        <v>21</v>
      </c>
      <c r="U842" t="s">
        <v>907</v>
      </c>
      <c r="W842">
        <v>27712</v>
      </c>
      <c r="X842">
        <v>25246</v>
      </c>
      <c r="Y842">
        <v>15903</v>
      </c>
      <c r="Z842">
        <v>5372</v>
      </c>
    </row>
    <row r="843" spans="20:26" x14ac:dyDescent="0.25">
      <c r="T843" t="s">
        <v>32</v>
      </c>
      <c r="U843" t="s">
        <v>907</v>
      </c>
      <c r="W843">
        <v>29408</v>
      </c>
      <c r="X843">
        <v>28136</v>
      </c>
      <c r="Y843">
        <v>17947</v>
      </c>
      <c r="Z843">
        <v>6607</v>
      </c>
    </row>
    <row r="844" spans="20:26" x14ac:dyDescent="0.25">
      <c r="T844" t="s">
        <v>47</v>
      </c>
      <c r="U844" t="s">
        <v>907</v>
      </c>
      <c r="W844">
        <v>57145</v>
      </c>
      <c r="X844">
        <v>54951</v>
      </c>
      <c r="Y844">
        <v>35763</v>
      </c>
      <c r="Z844">
        <v>11235</v>
      </c>
    </row>
    <row r="845" spans="20:26" x14ac:dyDescent="0.25">
      <c r="T845" t="s">
        <v>107</v>
      </c>
      <c r="U845" t="s">
        <v>907</v>
      </c>
      <c r="W845">
        <v>11819</v>
      </c>
      <c r="X845">
        <v>11373</v>
      </c>
      <c r="Y845">
        <v>5660</v>
      </c>
      <c r="Z845">
        <v>802</v>
      </c>
    </row>
    <row r="846" spans="20:26" x14ac:dyDescent="0.25">
      <c r="T846" t="s">
        <v>110</v>
      </c>
      <c r="U846" t="s">
        <v>907</v>
      </c>
      <c r="W846">
        <v>20372</v>
      </c>
      <c r="X846">
        <v>19661</v>
      </c>
      <c r="Y846">
        <v>11451</v>
      </c>
      <c r="Z846">
        <v>2437</v>
      </c>
    </row>
    <row r="847" spans="20:26" x14ac:dyDescent="0.25">
      <c r="T847" t="s">
        <v>111</v>
      </c>
      <c r="U847" t="s">
        <v>907</v>
      </c>
      <c r="W847">
        <v>38635</v>
      </c>
      <c r="X847">
        <v>37512</v>
      </c>
      <c r="Y847">
        <v>22918</v>
      </c>
      <c r="Z847">
        <v>5767</v>
      </c>
    </row>
    <row r="848" spans="20:26" x14ac:dyDescent="0.25">
      <c r="T848" t="s">
        <v>246</v>
      </c>
      <c r="U848" t="s">
        <v>907</v>
      </c>
      <c r="W848">
        <v>59564</v>
      </c>
      <c r="X848">
        <v>57445</v>
      </c>
      <c r="Y848">
        <v>32022</v>
      </c>
      <c r="Z848">
        <v>6571</v>
      </c>
    </row>
    <row r="849" spans="20:26" x14ac:dyDescent="0.25">
      <c r="T849" t="s">
        <v>271</v>
      </c>
      <c r="U849" t="s">
        <v>907</v>
      </c>
      <c r="W849">
        <v>29616</v>
      </c>
      <c r="X849">
        <v>28498</v>
      </c>
      <c r="Y849">
        <v>17198</v>
      </c>
      <c r="Z849">
        <v>4873</v>
      </c>
    </row>
    <row r="850" spans="20:26" x14ac:dyDescent="0.25">
      <c r="T850" t="s">
        <v>280</v>
      </c>
      <c r="U850" t="s">
        <v>907</v>
      </c>
      <c r="W850">
        <v>12629</v>
      </c>
      <c r="X850">
        <v>12172</v>
      </c>
      <c r="Y850">
        <v>7743</v>
      </c>
      <c r="Z850">
        <v>2435</v>
      </c>
    </row>
    <row r="851" spans="20:26" x14ac:dyDescent="0.25">
      <c r="T851" t="s">
        <v>281</v>
      </c>
      <c r="U851" t="s">
        <v>907</v>
      </c>
      <c r="W851">
        <v>15814</v>
      </c>
      <c r="X851">
        <v>15167</v>
      </c>
      <c r="Y851">
        <v>9747</v>
      </c>
      <c r="Z851">
        <v>2963</v>
      </c>
    </row>
    <row r="852" spans="20:26" x14ac:dyDescent="0.25">
      <c r="T852" t="s">
        <v>297</v>
      </c>
      <c r="U852" t="s">
        <v>907</v>
      </c>
      <c r="W852">
        <v>18565</v>
      </c>
      <c r="X852">
        <v>17847</v>
      </c>
      <c r="Y852">
        <v>11479</v>
      </c>
      <c r="Z852">
        <v>3134</v>
      </c>
    </row>
    <row r="853" spans="20:26" x14ac:dyDescent="0.25">
      <c r="T853" t="s">
        <v>299</v>
      </c>
      <c r="U853" t="s">
        <v>907</v>
      </c>
      <c r="W853">
        <v>44274</v>
      </c>
      <c r="X853">
        <v>42636</v>
      </c>
      <c r="Y853">
        <v>28794</v>
      </c>
      <c r="Z853">
        <v>8216</v>
      </c>
    </row>
    <row r="854" spans="20:26" x14ac:dyDescent="0.25">
      <c r="T854" t="s">
        <v>317</v>
      </c>
      <c r="U854" t="s">
        <v>907</v>
      </c>
      <c r="W854">
        <v>19404</v>
      </c>
      <c r="X854">
        <v>18596</v>
      </c>
      <c r="Y854">
        <v>10972</v>
      </c>
      <c r="Z854">
        <v>2620</v>
      </c>
    </row>
    <row r="855" spans="20:26" x14ac:dyDescent="0.25">
      <c r="T855" t="s">
        <v>325</v>
      </c>
      <c r="U855" t="s">
        <v>907</v>
      </c>
      <c r="W855">
        <v>17569</v>
      </c>
      <c r="X855">
        <v>16873</v>
      </c>
      <c r="Y855">
        <v>9162</v>
      </c>
      <c r="Z855">
        <v>1760</v>
      </c>
    </row>
    <row r="856" spans="20:26" x14ac:dyDescent="0.25">
      <c r="T856" t="s">
        <v>326</v>
      </c>
      <c r="U856" t="s">
        <v>907</v>
      </c>
      <c r="W856">
        <v>35393</v>
      </c>
      <c r="X856">
        <v>33852</v>
      </c>
      <c r="Y856">
        <v>17068</v>
      </c>
      <c r="Z856">
        <v>3233</v>
      </c>
    </row>
    <row r="857" spans="20:26" x14ac:dyDescent="0.25">
      <c r="T857" t="s">
        <v>327</v>
      </c>
      <c r="U857" t="s">
        <v>907</v>
      </c>
      <c r="W857">
        <v>35894</v>
      </c>
      <c r="X857">
        <v>34238</v>
      </c>
      <c r="Y857">
        <v>19121</v>
      </c>
      <c r="Z857">
        <v>4113</v>
      </c>
    </row>
    <row r="858" spans="20:26" x14ac:dyDescent="0.25">
      <c r="T858" t="s">
        <v>343</v>
      </c>
      <c r="U858" t="s">
        <v>907</v>
      </c>
      <c r="W858">
        <v>21707</v>
      </c>
      <c r="X858">
        <v>20744</v>
      </c>
      <c r="Y858">
        <v>10565</v>
      </c>
      <c r="Z858">
        <v>2303</v>
      </c>
    </row>
    <row r="859" spans="20:26" x14ac:dyDescent="0.25">
      <c r="T859" t="s">
        <v>344</v>
      </c>
      <c r="U859" t="s">
        <v>907</v>
      </c>
      <c r="W859">
        <v>17548</v>
      </c>
      <c r="X859">
        <v>16887</v>
      </c>
      <c r="Y859">
        <v>9909</v>
      </c>
      <c r="Z859">
        <v>3164</v>
      </c>
    </row>
    <row r="860" spans="20:26" x14ac:dyDescent="0.25">
      <c r="T860" t="s">
        <v>26</v>
      </c>
      <c r="U860" t="s">
        <v>907</v>
      </c>
      <c r="V860" t="s">
        <v>907</v>
      </c>
      <c r="W860">
        <v>51804</v>
      </c>
      <c r="X860">
        <v>49160</v>
      </c>
      <c r="Y860">
        <v>30693</v>
      </c>
      <c r="Z860">
        <v>10195</v>
      </c>
    </row>
    <row r="861" spans="20:26" x14ac:dyDescent="0.25">
      <c r="T861" t="s">
        <v>112</v>
      </c>
      <c r="U861" t="s">
        <v>907</v>
      </c>
      <c r="V861" t="s">
        <v>907</v>
      </c>
      <c r="W861">
        <v>37576</v>
      </c>
      <c r="X861">
        <v>36459</v>
      </c>
      <c r="Y861">
        <v>22667</v>
      </c>
      <c r="Z861">
        <v>6779</v>
      </c>
    </row>
    <row r="862" spans="20:26" x14ac:dyDescent="0.25">
      <c r="T862" t="s">
        <v>113</v>
      </c>
      <c r="U862" t="s">
        <v>907</v>
      </c>
      <c r="V862" t="s">
        <v>907</v>
      </c>
      <c r="W862">
        <v>48440</v>
      </c>
      <c r="X862">
        <v>46905</v>
      </c>
      <c r="Y862">
        <v>26317</v>
      </c>
      <c r="Z862">
        <v>5433</v>
      </c>
    </row>
    <row r="863" spans="20:26" x14ac:dyDescent="0.25">
      <c r="T863" t="s">
        <v>114</v>
      </c>
      <c r="U863" t="s">
        <v>907</v>
      </c>
      <c r="V863" t="s">
        <v>907</v>
      </c>
      <c r="W863">
        <v>48523</v>
      </c>
      <c r="X863">
        <v>47135</v>
      </c>
      <c r="Y863">
        <v>30017</v>
      </c>
      <c r="Z863">
        <v>8715</v>
      </c>
    </row>
    <row r="864" spans="20:26" x14ac:dyDescent="0.25">
      <c r="T864" t="s">
        <v>116</v>
      </c>
      <c r="U864" t="s">
        <v>907</v>
      </c>
      <c r="V864" t="s">
        <v>907</v>
      </c>
      <c r="W864">
        <v>22478</v>
      </c>
      <c r="X864">
        <v>21766</v>
      </c>
      <c r="Y864">
        <v>12434</v>
      </c>
      <c r="Z864">
        <v>2712</v>
      </c>
    </row>
    <row r="865" spans="20:26" x14ac:dyDescent="0.25">
      <c r="T865" t="s">
        <v>118</v>
      </c>
      <c r="U865" t="s">
        <v>907</v>
      </c>
      <c r="V865" t="s">
        <v>907</v>
      </c>
      <c r="W865">
        <v>29289</v>
      </c>
      <c r="X865">
        <v>28304</v>
      </c>
      <c r="Y865">
        <v>14802</v>
      </c>
      <c r="Z865">
        <v>2297</v>
      </c>
    </row>
    <row r="866" spans="20:26" x14ac:dyDescent="0.25">
      <c r="T866" t="s">
        <v>158</v>
      </c>
      <c r="U866" t="s">
        <v>907</v>
      </c>
      <c r="V866" t="s">
        <v>907</v>
      </c>
      <c r="W866">
        <v>36277</v>
      </c>
      <c r="X866">
        <v>34652</v>
      </c>
      <c r="Y866">
        <v>13704</v>
      </c>
      <c r="Z866">
        <v>1899</v>
      </c>
    </row>
    <row r="867" spans="20:26" x14ac:dyDescent="0.25">
      <c r="T867" t="s">
        <v>190</v>
      </c>
      <c r="U867" t="s">
        <v>907</v>
      </c>
      <c r="V867" t="s">
        <v>907</v>
      </c>
      <c r="W867">
        <v>89619</v>
      </c>
      <c r="X867">
        <v>86316</v>
      </c>
      <c r="Y867">
        <v>37009</v>
      </c>
      <c r="Z867">
        <v>3306</v>
      </c>
    </row>
    <row r="868" spans="20:26" x14ac:dyDescent="0.25">
      <c r="T868" t="s">
        <v>191</v>
      </c>
      <c r="U868" t="s">
        <v>907</v>
      </c>
      <c r="V868" t="s">
        <v>907</v>
      </c>
      <c r="W868">
        <v>96266</v>
      </c>
      <c r="X868">
        <v>92473</v>
      </c>
      <c r="Y868">
        <v>37936</v>
      </c>
      <c r="Z868">
        <v>4818</v>
      </c>
    </row>
    <row r="869" spans="20:26" x14ac:dyDescent="0.25">
      <c r="T869" t="s">
        <v>192</v>
      </c>
      <c r="U869" t="s">
        <v>907</v>
      </c>
      <c r="V869" t="s">
        <v>907</v>
      </c>
      <c r="W869">
        <v>48672</v>
      </c>
      <c r="X869">
        <v>47054</v>
      </c>
      <c r="Y869">
        <v>24340</v>
      </c>
      <c r="Z869">
        <v>5849</v>
      </c>
    </row>
    <row r="870" spans="20:26" x14ac:dyDescent="0.25">
      <c r="T870" t="s">
        <v>193</v>
      </c>
      <c r="U870" t="s">
        <v>907</v>
      </c>
      <c r="V870" t="s">
        <v>907</v>
      </c>
      <c r="W870">
        <v>34657</v>
      </c>
      <c r="X870">
        <v>33190</v>
      </c>
      <c r="Y870">
        <v>16051</v>
      </c>
      <c r="Z870">
        <v>3432</v>
      </c>
    </row>
    <row r="871" spans="20:26" x14ac:dyDescent="0.25">
      <c r="T871" t="s">
        <v>194</v>
      </c>
      <c r="U871" t="s">
        <v>907</v>
      </c>
      <c r="V871" t="s">
        <v>907</v>
      </c>
      <c r="W871">
        <v>41948</v>
      </c>
      <c r="X871">
        <v>40355</v>
      </c>
      <c r="Y871">
        <v>17576</v>
      </c>
      <c r="Z871">
        <v>3356</v>
      </c>
    </row>
    <row r="872" spans="20:26" x14ac:dyDescent="0.25">
      <c r="T872" t="s">
        <v>195</v>
      </c>
      <c r="U872" t="s">
        <v>907</v>
      </c>
      <c r="V872" t="s">
        <v>907</v>
      </c>
      <c r="W872">
        <v>20556</v>
      </c>
      <c r="X872">
        <v>19722</v>
      </c>
      <c r="Y872">
        <v>10275</v>
      </c>
      <c r="Z872">
        <v>2579</v>
      </c>
    </row>
    <row r="873" spans="20:26" x14ac:dyDescent="0.25">
      <c r="T873" t="s">
        <v>196</v>
      </c>
      <c r="U873" t="s">
        <v>907</v>
      </c>
      <c r="V873" t="s">
        <v>907</v>
      </c>
      <c r="W873">
        <v>70963</v>
      </c>
      <c r="X873">
        <v>68241</v>
      </c>
      <c r="Y873">
        <v>31064</v>
      </c>
      <c r="Z873">
        <v>4533</v>
      </c>
    </row>
    <row r="874" spans="20:26" x14ac:dyDescent="0.25">
      <c r="T874" t="s">
        <v>198</v>
      </c>
      <c r="U874" t="s">
        <v>907</v>
      </c>
      <c r="V874" t="s">
        <v>907</v>
      </c>
      <c r="W874">
        <v>30459</v>
      </c>
      <c r="X874">
        <v>29457</v>
      </c>
      <c r="Y874">
        <v>15426</v>
      </c>
      <c r="Z874">
        <v>3404</v>
      </c>
    </row>
    <row r="875" spans="20:26" x14ac:dyDescent="0.25">
      <c r="T875" t="s">
        <v>199</v>
      </c>
      <c r="U875" t="s">
        <v>907</v>
      </c>
      <c r="V875" t="s">
        <v>907</v>
      </c>
      <c r="W875">
        <v>95326</v>
      </c>
      <c r="X875">
        <v>91337</v>
      </c>
      <c r="Y875">
        <v>39733</v>
      </c>
      <c r="Z875">
        <v>4407</v>
      </c>
    </row>
    <row r="876" spans="20:26" x14ac:dyDescent="0.25">
      <c r="T876" t="s">
        <v>248</v>
      </c>
      <c r="U876" t="s">
        <v>907</v>
      </c>
      <c r="V876" t="s">
        <v>907</v>
      </c>
      <c r="W876">
        <v>42833</v>
      </c>
      <c r="X876">
        <v>41115</v>
      </c>
      <c r="Y876">
        <v>24519</v>
      </c>
      <c r="Z876">
        <v>6767</v>
      </c>
    </row>
    <row r="877" spans="20:26" x14ac:dyDescent="0.25">
      <c r="T877" t="s">
        <v>249</v>
      </c>
      <c r="U877" t="s">
        <v>907</v>
      </c>
      <c r="V877" t="s">
        <v>907</v>
      </c>
      <c r="W877">
        <v>31399</v>
      </c>
      <c r="X877">
        <v>29804</v>
      </c>
      <c r="Y877">
        <v>15040</v>
      </c>
      <c r="Z877">
        <v>2932</v>
      </c>
    </row>
    <row r="878" spans="20:26" x14ac:dyDescent="0.25">
      <c r="T878" t="s">
        <v>251</v>
      </c>
      <c r="U878" t="s">
        <v>907</v>
      </c>
      <c r="V878" t="s">
        <v>907</v>
      </c>
      <c r="W878">
        <v>33168</v>
      </c>
      <c r="X878">
        <v>31743</v>
      </c>
      <c r="Y878">
        <v>16635</v>
      </c>
      <c r="Z878">
        <v>3466</v>
      </c>
    </row>
    <row r="879" spans="20:26" x14ac:dyDescent="0.25">
      <c r="T879" t="s">
        <v>252</v>
      </c>
      <c r="U879" t="s">
        <v>907</v>
      </c>
      <c r="V879" t="s">
        <v>907</v>
      </c>
      <c r="W879">
        <v>44466</v>
      </c>
      <c r="X879">
        <v>42715</v>
      </c>
      <c r="Y879">
        <v>24573</v>
      </c>
      <c r="Z879">
        <v>5267</v>
      </c>
    </row>
    <row r="880" spans="20:26" x14ac:dyDescent="0.25">
      <c r="T880" t="s">
        <v>253</v>
      </c>
      <c r="U880" t="s">
        <v>907</v>
      </c>
      <c r="V880" t="s">
        <v>907</v>
      </c>
      <c r="W880">
        <v>32851</v>
      </c>
      <c r="X880">
        <v>31299</v>
      </c>
      <c r="Y880">
        <v>18866</v>
      </c>
      <c r="Z880">
        <v>4307</v>
      </c>
    </row>
    <row r="881" spans="20:26" x14ac:dyDescent="0.25">
      <c r="T881" t="s">
        <v>275</v>
      </c>
      <c r="U881" t="s">
        <v>907</v>
      </c>
      <c r="V881" t="s">
        <v>907</v>
      </c>
      <c r="W881">
        <v>28490</v>
      </c>
      <c r="X881">
        <v>27145</v>
      </c>
      <c r="Y881">
        <v>14464</v>
      </c>
      <c r="Z881">
        <v>2165</v>
      </c>
    </row>
    <row r="882" spans="20:26" x14ac:dyDescent="0.25">
      <c r="T882" t="s">
        <v>277</v>
      </c>
      <c r="U882" t="s">
        <v>907</v>
      </c>
      <c r="V882" t="s">
        <v>907</v>
      </c>
      <c r="W882">
        <v>17590</v>
      </c>
      <c r="X882">
        <v>16731</v>
      </c>
      <c r="Y882">
        <v>8810</v>
      </c>
      <c r="Z882">
        <v>1364</v>
      </c>
    </row>
    <row r="883" spans="20:26" x14ac:dyDescent="0.25">
      <c r="T883" t="s">
        <v>278</v>
      </c>
      <c r="U883" t="s">
        <v>907</v>
      </c>
      <c r="V883" t="s">
        <v>907</v>
      </c>
      <c r="W883">
        <v>22071</v>
      </c>
      <c r="X883">
        <v>21098</v>
      </c>
      <c r="Y883">
        <v>11363</v>
      </c>
      <c r="Z883">
        <v>1969</v>
      </c>
    </row>
    <row r="884" spans="20:26" x14ac:dyDescent="0.25">
      <c r="T884" t="s">
        <v>279</v>
      </c>
      <c r="U884" t="s">
        <v>907</v>
      </c>
      <c r="V884" t="s">
        <v>907</v>
      </c>
      <c r="W884">
        <v>35828</v>
      </c>
      <c r="X884">
        <v>33912</v>
      </c>
      <c r="Y884">
        <v>16180</v>
      </c>
      <c r="Z884">
        <v>2504</v>
      </c>
    </row>
    <row r="885" spans="20:26" x14ac:dyDescent="0.25">
      <c r="T885" t="s">
        <v>341</v>
      </c>
      <c r="U885" t="s">
        <v>907</v>
      </c>
      <c r="V885" t="s">
        <v>907</v>
      </c>
      <c r="W885">
        <v>10725</v>
      </c>
      <c r="X885">
        <v>10235</v>
      </c>
      <c r="Y885">
        <v>5112</v>
      </c>
      <c r="Z885">
        <v>805</v>
      </c>
    </row>
    <row r="886" spans="20:26" x14ac:dyDescent="0.25">
      <c r="T886" t="s">
        <v>342</v>
      </c>
      <c r="U886" t="s">
        <v>907</v>
      </c>
      <c r="V886" t="s">
        <v>907</v>
      </c>
      <c r="W886">
        <v>21422</v>
      </c>
      <c r="X886">
        <v>20450</v>
      </c>
      <c r="Y886">
        <v>10320</v>
      </c>
      <c r="Z886">
        <v>1676</v>
      </c>
    </row>
    <row r="887" spans="20:26" x14ac:dyDescent="0.25">
      <c r="T887" t="s">
        <v>345</v>
      </c>
      <c r="U887" t="s">
        <v>907</v>
      </c>
      <c r="V887" t="s">
        <v>907</v>
      </c>
      <c r="W887">
        <v>29243</v>
      </c>
      <c r="X887">
        <v>27977</v>
      </c>
      <c r="Y887">
        <v>15004</v>
      </c>
      <c r="Z887">
        <v>4003</v>
      </c>
    </row>
    <row r="888" spans="20:26" x14ac:dyDescent="0.25">
      <c r="T888" t="s">
        <v>346</v>
      </c>
      <c r="U888" t="s">
        <v>907</v>
      </c>
      <c r="V888" t="s">
        <v>907</v>
      </c>
      <c r="W888">
        <v>48713</v>
      </c>
      <c r="X888">
        <v>46431</v>
      </c>
      <c r="Y888">
        <v>20732</v>
      </c>
      <c r="Z888">
        <v>3238</v>
      </c>
    </row>
    <row r="889" spans="20:26" x14ac:dyDescent="0.25">
      <c r="T889" t="s">
        <v>347</v>
      </c>
      <c r="U889" t="s">
        <v>907</v>
      </c>
      <c r="V889" t="s">
        <v>907</v>
      </c>
      <c r="W889">
        <v>43795</v>
      </c>
      <c r="X889">
        <v>41763</v>
      </c>
      <c r="Y889">
        <v>19099</v>
      </c>
      <c r="Z889">
        <v>3330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FE2501C5416D4CBD136802ACDFCAFB" ma:contentTypeVersion="7" ma:contentTypeDescription="Create a new document." ma:contentTypeScope="" ma:versionID="747b0178c92298d3fe5c12a1d864fc24">
  <xsd:schema xmlns:xsd="http://www.w3.org/2001/XMLSchema" xmlns:xs="http://www.w3.org/2001/XMLSchema" xmlns:p="http://schemas.microsoft.com/office/2006/metadata/properties" xmlns:ns3="afb35fa3-c2b3-4ed9-b645-384b374ec626" xmlns:ns4="00c22bff-997f-41fb-8079-1a223fe75094" targetNamespace="http://schemas.microsoft.com/office/2006/metadata/properties" ma:root="true" ma:fieldsID="1986620f92e4354a7e94f9ae555848fc" ns3:_="" ns4:_="">
    <xsd:import namespace="afb35fa3-c2b3-4ed9-b645-384b374ec626"/>
    <xsd:import namespace="00c22bff-997f-41fb-8079-1a223fe750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35fa3-c2b3-4ed9-b645-384b374ec6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22bff-997f-41fb-8079-1a223fe750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E08C6E-E359-48BF-9D1D-30BBF02AE3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b35fa3-c2b3-4ed9-b645-384b374ec626"/>
    <ds:schemaRef ds:uri="00c22bff-997f-41fb-8079-1a223fe750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1C4DC-DB00-4649-B50C-5947E9DCA3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B62B46-F47E-43C8-8E24-381569B4E1B6}">
  <ds:schemaRefs>
    <ds:schemaRef ds:uri="http://www.w3.org/XML/1998/namespace"/>
    <ds:schemaRef ds:uri="00c22bff-997f-41fb-8079-1a223fe75094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afb35fa3-c2b3-4ed9-b645-384b374ec6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Ming, Kirsten</dc:creator>
  <cp:lastModifiedBy>Ming, Kirsten</cp:lastModifiedBy>
  <dcterms:created xsi:type="dcterms:W3CDTF">2022-10-21T15:13:25Z</dcterms:created>
  <dcterms:modified xsi:type="dcterms:W3CDTF">2022-10-21T15:46:21Z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0x010100CCFE2501C5416D4CBD136802ACDFCAFB</vt:lpwstr>
  </property>
</Properties>
</file>