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n/Desktop/NAR_T_half_approx_v7/"/>
    </mc:Choice>
  </mc:AlternateContent>
  <bookViews>
    <workbookView xWindow="0" yWindow="460" windowWidth="28720" windowHeight="17540" tabRatio="500"/>
  </bookViews>
  <sheets>
    <sheet name="TXTL" sheetId="1" r:id="rId1"/>
    <sheet name="TXTL_sim" sheetId="3" r:id="rId2"/>
    <sheet name="In Vivo_2AS" sheetId="2" r:id="rId3"/>
    <sheet name="In Vivo_1A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B17" i="1"/>
  <c r="G10" i="4"/>
  <c r="B10" i="4"/>
  <c r="G18" i="2"/>
  <c r="B18" i="2"/>
  <c r="D8" i="3"/>
  <c r="C8" i="3"/>
  <c r="H8" i="1"/>
  <c r="H3" i="1"/>
  <c r="C15" i="1"/>
  <c r="B15" i="1"/>
  <c r="B16" i="1"/>
  <c r="E15" i="1"/>
  <c r="D15" i="1"/>
  <c r="D16" i="1"/>
  <c r="C4" i="3"/>
  <c r="H9" i="4"/>
  <c r="G9" i="4"/>
  <c r="H8" i="4"/>
  <c r="G8" i="4"/>
  <c r="C9" i="4"/>
  <c r="B9" i="4"/>
  <c r="F9" i="4"/>
  <c r="F8" i="4"/>
  <c r="B8" i="4"/>
  <c r="C8" i="4"/>
  <c r="G17" i="2"/>
  <c r="H17" i="2"/>
  <c r="G16" i="2"/>
  <c r="H16" i="2"/>
  <c r="D5" i="3"/>
  <c r="E5" i="3"/>
  <c r="F5" i="3"/>
  <c r="C5" i="3"/>
  <c r="D4" i="3"/>
  <c r="E4" i="3"/>
  <c r="F4" i="3"/>
  <c r="C17" i="2"/>
  <c r="B17" i="2"/>
  <c r="C16" i="2"/>
  <c r="B16" i="2"/>
  <c r="C16" i="1"/>
  <c r="E16" i="1"/>
</calcChain>
</file>

<file path=xl/sharedStrings.xml><?xml version="1.0" encoding="utf-8"?>
<sst xmlns="http://schemas.openxmlformats.org/spreadsheetml/2006/main" count="63" uniqueCount="39">
  <si>
    <t>2AS-NAR</t>
  </si>
  <si>
    <t>2AS-Ctrl</t>
  </si>
  <si>
    <t>1AS-NAR</t>
  </si>
  <si>
    <t>1AS-Ctrl</t>
  </si>
  <si>
    <t>T1/2</t>
  </si>
  <si>
    <t>SlopeThresh = 0.005</t>
  </si>
  <si>
    <t>NAR</t>
  </si>
  <si>
    <t>Ctrl</t>
  </si>
  <si>
    <t>Std.dev</t>
  </si>
  <si>
    <t>Sim Results</t>
  </si>
  <si>
    <t>STDEV</t>
  </si>
  <si>
    <t>2AS_NAR</t>
  </si>
  <si>
    <t>2AS_Ctrl</t>
  </si>
  <si>
    <t>1AS_NAR</t>
  </si>
  <si>
    <t>1AS_Ctrl</t>
  </si>
  <si>
    <t>Smooth</t>
  </si>
  <si>
    <t>EXPR</t>
  </si>
  <si>
    <t>Std.Dev</t>
  </si>
  <si>
    <t>T_half</t>
  </si>
  <si>
    <t>P_vals</t>
  </si>
  <si>
    <t>Ho</t>
  </si>
  <si>
    <t>Null Hypothesis, 2AS NAR has no difference as 2AS Ctrl</t>
  </si>
  <si>
    <t>Ha</t>
  </si>
  <si>
    <t>Alternative Hypothesis, 2AS has significance difference</t>
  </si>
  <si>
    <t>P</t>
  </si>
  <si>
    <t>2AS NAR</t>
  </si>
  <si>
    <t xml:space="preserve">P-val </t>
  </si>
  <si>
    <t>Null Hypothesis, 2AS NAR has no difference as 2AS Ctrl, μ_2AS_NAR = μ_2AS_Ctrl</t>
  </si>
  <si>
    <t>Alternative Hypothesis, there is a significant difference,</t>
  </si>
  <si>
    <t>these look beautiful</t>
  </si>
  <si>
    <t>Convention</t>
  </si>
  <si>
    <t>P&lt;5%</t>
  </si>
  <si>
    <t>P&gt;5%</t>
  </si>
  <si>
    <t>Source</t>
  </si>
  <si>
    <t>http://www.utdallas.edu/~serfling/3332/Biology_statistics_made_simple_using_Excel.pdf</t>
  </si>
  <si>
    <t>found this bible document telling me wut to do</t>
  </si>
  <si>
    <t>significant difference, reject null</t>
  </si>
  <si>
    <t>no significant difference, cannot reject null</t>
  </si>
  <si>
    <t>* p&lt;10% is also used in some cases, maybe just okay to express as p =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</si>
</sst>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5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0" fontId="0" fillId="3" borderId="0" xfId="0" applyFill="1"/>
    <xf numFmtId="9" fontId="0" fillId="0" borderId="0" xfId="15" applyFont="1"/>
    <xf numFmtId="9" fontId="0" fillId="0" borderId="0" xfId="15" applyFont="1" applyAlignment="1">
      <alignment horizontal="center"/>
    </xf>
    <xf numFmtId="0" fontId="2" fillId="0" borderId="0" xfId="16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/>
    <cellStyle name="Normal" xfId="0" builtinId="0"/>
    <cellStyle name="Percent" xfId="1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tdallas.edu/~serfling/3332/Biology_statistics_made_simple_using_Exce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J29" sqref="J29"/>
    </sheetView>
  </sheetViews>
  <sheetFormatPr baseColWidth="10" defaultRowHeight="16" x14ac:dyDescent="0.2"/>
  <sheetData>
    <row r="1" spans="1:21" x14ac:dyDescent="0.2">
      <c r="K1" s="1"/>
      <c r="L1" s="1"/>
      <c r="M1" s="1"/>
      <c r="N1" s="1"/>
      <c r="O1" s="1"/>
      <c r="P1" s="1"/>
    </row>
    <row r="2" spans="1:21" x14ac:dyDescent="0.2">
      <c r="B2" s="1" t="s">
        <v>5</v>
      </c>
      <c r="C2" s="1"/>
      <c r="D2" s="1"/>
      <c r="E2" s="1"/>
      <c r="H2" t="s">
        <v>19</v>
      </c>
      <c r="K2" s="1"/>
      <c r="L2" s="1"/>
      <c r="M2" s="1"/>
      <c r="N2" s="1"/>
      <c r="O2" s="1"/>
      <c r="P2" s="1"/>
    </row>
    <row r="3" spans="1:21" x14ac:dyDescent="0.2">
      <c r="B3" s="1"/>
      <c r="C3" s="1"/>
      <c r="D3" s="1"/>
      <c r="E3" s="1"/>
      <c r="G3" t="s">
        <v>11</v>
      </c>
      <c r="H3" s="1">
        <f>TTEST(B5:B13,C5:C13,2,2)</f>
        <v>0.19088808196233314</v>
      </c>
      <c r="L3" s="1"/>
      <c r="M3" s="1"/>
      <c r="N3" s="1"/>
      <c r="O3" s="1"/>
      <c r="P3" s="1"/>
    </row>
    <row r="4" spans="1:21" x14ac:dyDescent="0.2">
      <c r="B4" s="1" t="s">
        <v>0</v>
      </c>
      <c r="C4" s="1" t="s">
        <v>1</v>
      </c>
      <c r="D4" s="1" t="s">
        <v>2</v>
      </c>
      <c r="E4" s="1" t="s">
        <v>3</v>
      </c>
      <c r="H4" s="1" t="s">
        <v>20</v>
      </c>
      <c r="I4" s="1" t="s">
        <v>27</v>
      </c>
      <c r="L4" s="1"/>
      <c r="M4" s="1"/>
      <c r="N4" s="1"/>
      <c r="O4" s="1"/>
      <c r="P4" s="4"/>
    </row>
    <row r="5" spans="1:21" x14ac:dyDescent="0.2">
      <c r="B5" s="1">
        <v>43.180286722410003</v>
      </c>
      <c r="C5" s="1">
        <v>46.251819505094403</v>
      </c>
      <c r="D5" s="1">
        <v>36.5720081135903</v>
      </c>
      <c r="E5" s="1">
        <v>65.752391481068102</v>
      </c>
      <c r="H5" t="s">
        <v>22</v>
      </c>
      <c r="I5" t="s">
        <v>28</v>
      </c>
      <c r="L5" s="1"/>
      <c r="M5" s="1"/>
      <c r="N5" s="1"/>
      <c r="O5" s="1"/>
      <c r="P5" s="4"/>
    </row>
    <row r="6" spans="1:21" x14ac:dyDescent="0.2">
      <c r="B6" s="1">
        <v>43.175213675213698</v>
      </c>
      <c r="C6" s="1">
        <v>43.372156013001103</v>
      </c>
      <c r="D6" s="1">
        <v>51.516416464891002</v>
      </c>
      <c r="E6" s="1">
        <v>39.031144565449601</v>
      </c>
      <c r="L6" s="1"/>
      <c r="M6" s="1"/>
      <c r="N6" s="1"/>
      <c r="O6" s="1"/>
      <c r="P6" s="1"/>
    </row>
    <row r="7" spans="1:21" x14ac:dyDescent="0.2">
      <c r="B7" s="1">
        <v>42.235892388451397</v>
      </c>
      <c r="C7" s="1">
        <v>41.836549703926302</v>
      </c>
      <c r="D7" s="1">
        <v>61.679589038411798</v>
      </c>
      <c r="E7" s="1">
        <v>36.596774193548399</v>
      </c>
      <c r="H7" t="s">
        <v>19</v>
      </c>
      <c r="L7" s="1"/>
      <c r="M7" s="1"/>
      <c r="N7" s="1"/>
      <c r="O7" s="1"/>
      <c r="P7" s="1"/>
    </row>
    <row r="8" spans="1:21" x14ac:dyDescent="0.2">
      <c r="B8" s="1">
        <v>31.495771670190301</v>
      </c>
      <c r="C8" s="1">
        <v>39.618973561430799</v>
      </c>
      <c r="D8" s="1">
        <v>66.571005917159795</v>
      </c>
      <c r="E8" s="1">
        <v>33.688405797101403</v>
      </c>
      <c r="G8" t="s">
        <v>13</v>
      </c>
      <c r="H8" s="1">
        <f>TTEST(D5:D13,E5:E13,2,2)</f>
        <v>0.20210887303737468</v>
      </c>
      <c r="I8" s="7"/>
      <c r="L8" s="1"/>
      <c r="M8" s="1"/>
      <c r="N8" s="1"/>
      <c r="O8" s="1"/>
      <c r="P8" s="1"/>
    </row>
    <row r="9" spans="1:21" ht="16" customHeight="1" x14ac:dyDescent="0.2">
      <c r="B9" s="1">
        <v>27.810314685314701</v>
      </c>
      <c r="C9" s="1">
        <v>31.285803237858001</v>
      </c>
      <c r="D9" s="1">
        <v>62.546597439916802</v>
      </c>
      <c r="E9" s="1">
        <v>56.303985769241997</v>
      </c>
      <c r="H9" t="s">
        <v>20</v>
      </c>
      <c r="I9" s="1" t="s">
        <v>21</v>
      </c>
      <c r="L9" s="1"/>
      <c r="M9" s="1"/>
      <c r="N9" s="1"/>
      <c r="O9" s="9"/>
      <c r="P9" s="8"/>
      <c r="R9" s="5"/>
      <c r="T9" s="6"/>
      <c r="U9" s="6"/>
    </row>
    <row r="10" spans="1:21" x14ac:dyDescent="0.2">
      <c r="B10" s="1">
        <v>31.093943139678601</v>
      </c>
      <c r="C10" s="1">
        <v>42.827892827892803</v>
      </c>
      <c r="D10" s="1">
        <v>56.283196911645199</v>
      </c>
      <c r="E10" s="1">
        <v>49.3735934045569</v>
      </c>
      <c r="H10" t="s">
        <v>22</v>
      </c>
      <c r="I10" t="s">
        <v>23</v>
      </c>
      <c r="L10" s="1"/>
      <c r="M10" s="1"/>
      <c r="N10" s="1"/>
      <c r="O10" s="1"/>
      <c r="P10" s="1"/>
      <c r="Q10" s="5"/>
      <c r="R10" s="5"/>
      <c r="T10" s="6"/>
      <c r="U10" s="6"/>
    </row>
    <row r="11" spans="1:21" x14ac:dyDescent="0.2">
      <c r="B11" s="1">
        <v>34.1064516129032</v>
      </c>
      <c r="C11" s="1">
        <v>37.608827085852496</v>
      </c>
      <c r="D11" s="1">
        <v>42.325327510916999</v>
      </c>
      <c r="E11" s="1">
        <v>48.381128495301702</v>
      </c>
      <c r="L11" s="1"/>
      <c r="M11" s="1"/>
      <c r="N11" s="1"/>
      <c r="O11" s="1"/>
      <c r="P11" s="1"/>
    </row>
    <row r="12" spans="1:21" x14ac:dyDescent="0.2">
      <c r="B12" s="1">
        <v>36.709370424597303</v>
      </c>
      <c r="C12" s="1">
        <v>35.009855453350902</v>
      </c>
      <c r="D12" s="1">
        <v>33.175872093023301</v>
      </c>
      <c r="E12" s="1">
        <v>32.087628865979397</v>
      </c>
      <c r="G12" t="s">
        <v>30</v>
      </c>
      <c r="L12" s="1"/>
      <c r="M12" s="1"/>
      <c r="N12" s="1"/>
      <c r="O12" s="1"/>
      <c r="P12" s="1"/>
    </row>
    <row r="13" spans="1:21" x14ac:dyDescent="0.2">
      <c r="B13" s="1">
        <v>35.626721763085399</v>
      </c>
      <c r="C13" s="1">
        <v>37.633674630261702</v>
      </c>
      <c r="D13" s="1">
        <v>56.570218075043698</v>
      </c>
      <c r="E13" s="1">
        <v>40.593233644290002</v>
      </c>
      <c r="G13" s="10" t="s">
        <v>31</v>
      </c>
      <c r="H13" s="10" t="s">
        <v>36</v>
      </c>
      <c r="I13" s="10"/>
      <c r="L13" s="1" t="s">
        <v>38</v>
      </c>
      <c r="M13" s="1"/>
      <c r="N13" s="1"/>
      <c r="O13" s="1"/>
      <c r="P13" s="1"/>
    </row>
    <row r="14" spans="1:21" x14ac:dyDescent="0.2">
      <c r="B14" s="1"/>
      <c r="C14" s="1"/>
      <c r="D14" s="1"/>
      <c r="E14" s="1"/>
      <c r="F14" s="1"/>
      <c r="G14" s="11" t="s">
        <v>32</v>
      </c>
      <c r="H14" s="11" t="s">
        <v>37</v>
      </c>
      <c r="I14" s="11"/>
      <c r="L14" s="1"/>
      <c r="M14" s="1"/>
      <c r="N14" s="1"/>
      <c r="O14" s="1"/>
      <c r="P14" s="1"/>
    </row>
    <row r="15" spans="1:21" x14ac:dyDescent="0.2">
      <c r="A15" t="s">
        <v>18</v>
      </c>
      <c r="B15" s="1">
        <f>AVERAGE(B5:B13)</f>
        <v>36.159329564649397</v>
      </c>
      <c r="C15" s="1">
        <f>AVERAGE(C5:C13)</f>
        <v>39.493950224296498</v>
      </c>
      <c r="D15" s="1">
        <f>AVERAGE(D5:D13)</f>
        <v>51.915581284955429</v>
      </c>
      <c r="E15" s="1">
        <f>AVERAGE(E5:E13)</f>
        <v>44.645365135170834</v>
      </c>
      <c r="F15" s="1"/>
      <c r="L15" s="1"/>
      <c r="M15" s="1"/>
      <c r="N15" s="1"/>
      <c r="O15" s="1"/>
      <c r="P15" s="1"/>
    </row>
    <row r="16" spans="1:21" x14ac:dyDescent="0.2">
      <c r="A16" t="s">
        <v>8</v>
      </c>
      <c r="B16" s="1">
        <f>STDEV(B5:B13)</f>
        <v>5.6718005324903231</v>
      </c>
      <c r="C16" s="1">
        <f>STDEV(C5:C13)</f>
        <v>4.6344221753555699</v>
      </c>
      <c r="D16" s="1">
        <f>STDEV(D5:D13)</f>
        <v>11.951002945486595</v>
      </c>
      <c r="E16" s="1">
        <f>STDEV(E5:E13)</f>
        <v>11.226157085235219</v>
      </c>
      <c r="F16" s="1"/>
      <c r="G16" s="1" t="s">
        <v>33</v>
      </c>
      <c r="H16" s="1" t="s">
        <v>35</v>
      </c>
      <c r="I16" s="1"/>
      <c r="J16" s="1"/>
    </row>
    <row r="17" spans="1:10" x14ac:dyDescent="0.2">
      <c r="A17" t="s">
        <v>24</v>
      </c>
      <c r="B17" s="13">
        <f>TTEST(B5:B13,C5:C13,2,2)</f>
        <v>0.19088808196233314</v>
      </c>
      <c r="C17" s="13"/>
      <c r="D17" s="13">
        <f>TTEST(D5:D13,E5:E13,2,2)</f>
        <v>0.20210887303737468</v>
      </c>
      <c r="E17" s="13"/>
      <c r="G17" s="14" t="s">
        <v>34</v>
      </c>
    </row>
    <row r="18" spans="1:10" x14ac:dyDescent="0.2"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B19" s="1"/>
      <c r="D19" s="1"/>
      <c r="E19" s="1"/>
      <c r="F19" s="1"/>
      <c r="G19" s="1"/>
      <c r="H19" s="1"/>
      <c r="I19" s="1"/>
      <c r="J19" s="1"/>
    </row>
    <row r="20" spans="1:10" x14ac:dyDescent="0.2">
      <c r="B20" s="1"/>
      <c r="D20" s="1"/>
      <c r="E20" s="1"/>
      <c r="F20" s="1"/>
      <c r="G20" s="1"/>
      <c r="H20" s="1"/>
      <c r="I20" s="1"/>
      <c r="J20" s="1"/>
    </row>
    <row r="29" spans="1:10" x14ac:dyDescent="0.2">
      <c r="D29" s="1"/>
    </row>
  </sheetData>
  <mergeCells count="2">
    <mergeCell ref="B17:C17"/>
    <mergeCell ref="D17:E17"/>
  </mergeCells>
  <conditionalFormatting sqref="B17:C17">
    <cfRule type="cellIs" dxfId="6" priority="2" operator="greaterThan">
      <formula>0.05</formula>
    </cfRule>
  </conditionalFormatting>
  <conditionalFormatting sqref="D17:E17">
    <cfRule type="cellIs" dxfId="5" priority="1" operator="greaterThan">
      <formula>0.05</formula>
    </cfRule>
  </conditionalFormatting>
  <hyperlinks>
    <hyperlink ref="G17" r:id="rId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1"/>
  <sheetViews>
    <sheetView zoomScale="83" workbookViewId="0">
      <selection activeCell="J13" sqref="J13"/>
    </sheetView>
  </sheetViews>
  <sheetFormatPr baseColWidth="10" defaultRowHeight="16" x14ac:dyDescent="0.2"/>
  <cols>
    <col min="3" max="4" width="12.1640625" bestFit="1" customWidth="1"/>
  </cols>
  <sheetData>
    <row r="1" spans="2:21" x14ac:dyDescent="0.2">
      <c r="B1" t="s">
        <v>5</v>
      </c>
      <c r="Q1" t="s">
        <v>9</v>
      </c>
      <c r="R1" t="s">
        <v>11</v>
      </c>
      <c r="S1" t="s">
        <v>12</v>
      </c>
      <c r="T1" t="s">
        <v>13</v>
      </c>
      <c r="U1" t="s">
        <v>14</v>
      </c>
    </row>
    <row r="2" spans="2:21" x14ac:dyDescent="0.2">
      <c r="C2" t="s">
        <v>11</v>
      </c>
      <c r="D2" t="s">
        <v>12</v>
      </c>
      <c r="E2" t="s">
        <v>13</v>
      </c>
      <c r="F2" t="s">
        <v>14</v>
      </c>
      <c r="R2">
        <v>34.148860714602399</v>
      </c>
      <c r="S2">
        <v>40.714953271028001</v>
      </c>
      <c r="T2">
        <v>35.690789473684198</v>
      </c>
      <c r="U2">
        <v>42.709296353364202</v>
      </c>
    </row>
    <row r="3" spans="2:21" x14ac:dyDescent="0.2">
      <c r="R3">
        <v>29.784513950309599</v>
      </c>
      <c r="S3">
        <v>38.723493303571402</v>
      </c>
      <c r="T3">
        <v>37.809207825968002</v>
      </c>
      <c r="U3">
        <v>45.975411610690898</v>
      </c>
    </row>
    <row r="4" spans="2:21" x14ac:dyDescent="0.2">
      <c r="B4" t="s">
        <v>4</v>
      </c>
      <c r="C4" s="1">
        <f>AVERAGE(R:R)</f>
        <v>33.307732426166247</v>
      </c>
      <c r="D4" s="1">
        <f t="shared" ref="D4:F4" si="0">AVERAGE(S:S)</f>
        <v>42.734665034669142</v>
      </c>
      <c r="E4" s="1">
        <f t="shared" si="0"/>
        <v>38.819317547670792</v>
      </c>
      <c r="F4" s="1">
        <f t="shared" si="0"/>
        <v>43.765822117581891</v>
      </c>
      <c r="R4">
        <v>37.260001728160397</v>
      </c>
      <c r="S4">
        <v>39.0370578326783</v>
      </c>
      <c r="T4">
        <v>32.926630117811698</v>
      </c>
      <c r="U4">
        <v>44.513851167843598</v>
      </c>
    </row>
    <row r="5" spans="2:21" x14ac:dyDescent="0.2">
      <c r="B5" t="s">
        <v>10</v>
      </c>
      <c r="C5" s="1">
        <f>STDEV(R:R)</f>
        <v>3.7393255298916284</v>
      </c>
      <c r="D5" s="1">
        <f t="shared" ref="D5:F5" si="1">STDEV(S:S)</f>
        <v>3.3038075162784355</v>
      </c>
      <c r="E5" s="1">
        <f t="shared" si="1"/>
        <v>3.4745897824289673</v>
      </c>
      <c r="F5" s="1">
        <f t="shared" si="1"/>
        <v>3.7490312232016989</v>
      </c>
      <c r="R5">
        <v>35.218225419664201</v>
      </c>
      <c r="S5">
        <v>49.4939451179253</v>
      </c>
      <c r="T5">
        <v>38.109514370664002</v>
      </c>
      <c r="U5">
        <v>40.663675011809197</v>
      </c>
    </row>
    <row r="6" spans="2:21" x14ac:dyDescent="0.2">
      <c r="R6">
        <v>37.361607142857103</v>
      </c>
      <c r="S6">
        <v>38.431793770139599</v>
      </c>
      <c r="T6">
        <v>41.429207479964397</v>
      </c>
      <c r="U6">
        <v>45.266530713668999</v>
      </c>
    </row>
    <row r="7" spans="2:21" x14ac:dyDescent="0.2">
      <c r="C7" t="s">
        <v>25</v>
      </c>
      <c r="D7" t="s">
        <v>13</v>
      </c>
      <c r="R7">
        <v>41.4797747055812</v>
      </c>
      <c r="S7">
        <v>47.934673417259603</v>
      </c>
      <c r="T7">
        <v>42.179445876288703</v>
      </c>
      <c r="U7">
        <v>43.923373543154099</v>
      </c>
    </row>
    <row r="8" spans="2:21" x14ac:dyDescent="0.2">
      <c r="B8" t="s">
        <v>26</v>
      </c>
      <c r="C8" s="12">
        <f>TTEST(R:R,S:S,2,2)</f>
        <v>3.451879982695193E-46</v>
      </c>
      <c r="D8" s="12">
        <f>TTEST(T:T,U:U,2,2)</f>
        <v>2.2096928051098074E-18</v>
      </c>
      <c r="F8" t="s">
        <v>29</v>
      </c>
      <c r="R8">
        <v>32.535018121265502</v>
      </c>
      <c r="S8">
        <v>44.521372667068</v>
      </c>
      <c r="T8">
        <v>35.195592286501402</v>
      </c>
      <c r="U8">
        <v>40.480430958663199</v>
      </c>
    </row>
    <row r="9" spans="2:21" x14ac:dyDescent="0.2">
      <c r="R9">
        <v>36.8793778327152</v>
      </c>
      <c r="S9">
        <v>40.435332369942202</v>
      </c>
      <c r="T9">
        <v>40.135135135135101</v>
      </c>
      <c r="U9">
        <v>39.943771626297597</v>
      </c>
    </row>
    <row r="10" spans="2:21" x14ac:dyDescent="0.2">
      <c r="R10">
        <v>37.303913043478197</v>
      </c>
      <c r="S10">
        <v>41.633313713949399</v>
      </c>
      <c r="T10">
        <v>39.313784764208002</v>
      </c>
      <c r="U10">
        <v>46.611172662935701</v>
      </c>
    </row>
    <row r="11" spans="2:21" x14ac:dyDescent="0.2">
      <c r="R11">
        <v>29.6375568328043</v>
      </c>
      <c r="S11">
        <v>44.261057173678502</v>
      </c>
      <c r="T11">
        <v>43.632046568627501</v>
      </c>
      <c r="U11">
        <v>50.856361292803399</v>
      </c>
    </row>
    <row r="12" spans="2:21" x14ac:dyDescent="0.2">
      <c r="R12">
        <v>39.8413404507709</v>
      </c>
      <c r="S12">
        <v>40.259154929577498</v>
      </c>
      <c r="T12">
        <v>34.053693067984497</v>
      </c>
      <c r="U12">
        <v>42.070012140833697</v>
      </c>
    </row>
    <row r="13" spans="2:21" x14ac:dyDescent="0.2">
      <c r="R13">
        <v>35.705447533344</v>
      </c>
      <c r="S13">
        <v>45.375844976508397</v>
      </c>
      <c r="T13">
        <v>41.955714285714301</v>
      </c>
      <c r="U13">
        <v>39.932319866722203</v>
      </c>
    </row>
    <row r="14" spans="2:21" x14ac:dyDescent="0.2">
      <c r="R14">
        <v>37.2604503974095</v>
      </c>
      <c r="S14">
        <v>44.293351959901003</v>
      </c>
      <c r="T14">
        <v>44.251524344778197</v>
      </c>
      <c r="U14">
        <v>40.835958005249303</v>
      </c>
    </row>
    <row r="15" spans="2:21" x14ac:dyDescent="0.2">
      <c r="R15">
        <v>29.8510807489337</v>
      </c>
      <c r="S15">
        <v>38.247160789001803</v>
      </c>
      <c r="T15">
        <v>40.879204892966399</v>
      </c>
      <c r="U15">
        <v>39.089239809034197</v>
      </c>
    </row>
    <row r="16" spans="2:21" x14ac:dyDescent="0.2">
      <c r="R16">
        <v>38.924529805546698</v>
      </c>
      <c r="S16">
        <v>44.588674324526103</v>
      </c>
      <c r="T16">
        <v>36.619558154645901</v>
      </c>
      <c r="U16">
        <v>47.351859608317497</v>
      </c>
    </row>
    <row r="17" spans="18:21" x14ac:dyDescent="0.2">
      <c r="R17">
        <v>29.692409712303601</v>
      </c>
      <c r="S17">
        <v>41.366755201416602</v>
      </c>
      <c r="T17">
        <v>43.767985611510802</v>
      </c>
      <c r="U17">
        <v>51.896761483005797</v>
      </c>
    </row>
    <row r="18" spans="18:21" x14ac:dyDescent="0.2">
      <c r="R18">
        <v>28.831130975514998</v>
      </c>
      <c r="S18">
        <v>45.227174433797899</v>
      </c>
      <c r="T18">
        <v>42.6848974518334</v>
      </c>
      <c r="U18">
        <v>45.748543113962498</v>
      </c>
    </row>
    <row r="19" spans="18:21" x14ac:dyDescent="0.2">
      <c r="R19">
        <v>32.031189083820699</v>
      </c>
      <c r="S19">
        <v>39.8595852363906</v>
      </c>
      <c r="T19">
        <v>39.949860074626898</v>
      </c>
      <c r="U19">
        <v>43.7747160286075</v>
      </c>
    </row>
    <row r="20" spans="18:21" x14ac:dyDescent="0.2">
      <c r="R20">
        <v>32.5285467128028</v>
      </c>
      <c r="S20">
        <v>40.885064535955799</v>
      </c>
      <c r="T20">
        <v>41.175898931001001</v>
      </c>
      <c r="U20">
        <v>45.555373521815099</v>
      </c>
    </row>
    <row r="21" spans="18:21" x14ac:dyDescent="0.2">
      <c r="R21">
        <v>38.454270250435798</v>
      </c>
      <c r="S21">
        <v>45.728881697600897</v>
      </c>
      <c r="T21">
        <v>38.5924971363116</v>
      </c>
      <c r="U21">
        <v>40.054006284367603</v>
      </c>
    </row>
    <row r="22" spans="18:21" x14ac:dyDescent="0.2">
      <c r="R22">
        <v>30.781592751549798</v>
      </c>
      <c r="S22">
        <v>40.933510638297903</v>
      </c>
      <c r="T22">
        <v>38.219368811881203</v>
      </c>
      <c r="U22">
        <v>49.929847015964697</v>
      </c>
    </row>
    <row r="23" spans="18:21" x14ac:dyDescent="0.2">
      <c r="R23">
        <v>38.210110041265501</v>
      </c>
      <c r="S23">
        <v>41.027992277992297</v>
      </c>
      <c r="T23">
        <v>41.828814460393403</v>
      </c>
      <c r="U23">
        <v>48.0470905880549</v>
      </c>
    </row>
    <row r="24" spans="18:21" x14ac:dyDescent="0.2">
      <c r="R24">
        <v>28.986218847994699</v>
      </c>
      <c r="S24">
        <v>41.961471103327497</v>
      </c>
      <c r="T24">
        <v>43.607512953367902</v>
      </c>
      <c r="U24">
        <v>39.447368421052602</v>
      </c>
    </row>
    <row r="25" spans="18:21" x14ac:dyDescent="0.2">
      <c r="R25">
        <v>31.045245853080601</v>
      </c>
      <c r="S25">
        <v>38.503120820329897</v>
      </c>
      <c r="T25">
        <v>31.8655520724487</v>
      </c>
      <c r="U25">
        <v>38.739858012170401</v>
      </c>
    </row>
    <row r="26" spans="18:21" x14ac:dyDescent="0.2">
      <c r="R26">
        <v>26.710720671693998</v>
      </c>
      <c r="S26">
        <v>43.817317845828903</v>
      </c>
      <c r="T26">
        <v>34.8436657681941</v>
      </c>
      <c r="U26">
        <v>46.981660312213101</v>
      </c>
    </row>
    <row r="27" spans="18:21" x14ac:dyDescent="0.2">
      <c r="R27">
        <v>33.900783950096901</v>
      </c>
      <c r="S27">
        <v>39.323932779602103</v>
      </c>
      <c r="T27">
        <v>35.632080061157801</v>
      </c>
      <c r="U27">
        <v>44.696512796249003</v>
      </c>
    </row>
    <row r="28" spans="18:21" x14ac:dyDescent="0.2">
      <c r="R28">
        <v>29.494555431707099</v>
      </c>
      <c r="S28">
        <v>44.674306393244898</v>
      </c>
      <c r="T28">
        <v>40.0819451907577</v>
      </c>
      <c r="U28">
        <v>50.984516941274101</v>
      </c>
    </row>
    <row r="29" spans="18:21" x14ac:dyDescent="0.2">
      <c r="R29">
        <v>32.824545857332701</v>
      </c>
      <c r="S29">
        <v>39.663797740720803</v>
      </c>
      <c r="T29">
        <v>40.5030303030303</v>
      </c>
      <c r="U29">
        <v>48.763709120837198</v>
      </c>
    </row>
    <row r="30" spans="18:21" x14ac:dyDescent="0.2">
      <c r="R30">
        <v>36.558192955589597</v>
      </c>
      <c r="S30">
        <v>39.965535350882902</v>
      </c>
      <c r="T30">
        <v>45.336226149472402</v>
      </c>
      <c r="U30">
        <v>40.0417661097852</v>
      </c>
    </row>
    <row r="31" spans="18:21" x14ac:dyDescent="0.2">
      <c r="R31">
        <v>26.796540880503201</v>
      </c>
      <c r="S31">
        <v>44.202726733847101</v>
      </c>
      <c r="T31">
        <v>37.934439178514999</v>
      </c>
      <c r="U31">
        <v>44.656605814219503</v>
      </c>
    </row>
    <row r="32" spans="18:21" x14ac:dyDescent="0.2">
      <c r="R32">
        <v>30.6008869179601</v>
      </c>
      <c r="S32">
        <v>39.434911242603597</v>
      </c>
      <c r="T32">
        <v>33.801574051991402</v>
      </c>
      <c r="U32">
        <v>48.756723715982503</v>
      </c>
    </row>
    <row r="33" spans="18:21" x14ac:dyDescent="0.2">
      <c r="R33">
        <v>25.572972972973002</v>
      </c>
      <c r="S33">
        <v>49.467021443254801</v>
      </c>
      <c r="T33">
        <v>39.449973808276603</v>
      </c>
      <c r="U33">
        <v>41.9579851439183</v>
      </c>
    </row>
    <row r="34" spans="18:21" x14ac:dyDescent="0.2">
      <c r="R34">
        <v>35.167066560028402</v>
      </c>
      <c r="S34">
        <v>39.029634581105199</v>
      </c>
      <c r="T34">
        <v>38.504442250740397</v>
      </c>
      <c r="U34">
        <v>40.1831705150977</v>
      </c>
    </row>
    <row r="35" spans="18:21" x14ac:dyDescent="0.2">
      <c r="R35">
        <v>25.871707060063201</v>
      </c>
      <c r="S35">
        <v>41.469760900140699</v>
      </c>
      <c r="T35">
        <v>45.868670898080801</v>
      </c>
      <c r="U35">
        <v>47.670621830919401</v>
      </c>
    </row>
    <row r="36" spans="18:21" x14ac:dyDescent="0.2">
      <c r="R36">
        <v>29.705442583732001</v>
      </c>
      <c r="S36">
        <v>40.716256899146998</v>
      </c>
      <c r="T36">
        <v>42.417867435158499</v>
      </c>
      <c r="U36">
        <v>40.8329158316633</v>
      </c>
    </row>
    <row r="37" spans="18:21" x14ac:dyDescent="0.2">
      <c r="R37">
        <v>37.536488652661802</v>
      </c>
      <c r="S37">
        <v>40.6531122217174</v>
      </c>
      <c r="T37">
        <v>39.452670544685397</v>
      </c>
      <c r="U37">
        <v>41.117521367521398</v>
      </c>
    </row>
    <row r="38" spans="18:21" x14ac:dyDescent="0.2">
      <c r="R38">
        <v>33.241730279898199</v>
      </c>
      <c r="S38">
        <v>41.430232558139501</v>
      </c>
      <c r="T38">
        <v>38.220878421387603</v>
      </c>
      <c r="U38">
        <v>49.954878490552296</v>
      </c>
    </row>
    <row r="39" spans="18:21" x14ac:dyDescent="0.2">
      <c r="R39">
        <v>32.130693069307</v>
      </c>
      <c r="S39">
        <v>46.365768979160201</v>
      </c>
      <c r="T39">
        <v>44.885563044694997</v>
      </c>
      <c r="U39">
        <v>39.168643263757097</v>
      </c>
    </row>
    <row r="40" spans="18:21" x14ac:dyDescent="0.2">
      <c r="R40">
        <v>33.417558708820799</v>
      </c>
      <c r="S40">
        <v>42.477634194830998</v>
      </c>
      <c r="T40">
        <v>34.170082558743701</v>
      </c>
      <c r="U40">
        <v>38.746287653797197</v>
      </c>
    </row>
    <row r="41" spans="18:21" x14ac:dyDescent="0.2">
      <c r="R41">
        <v>38.272650296358997</v>
      </c>
      <c r="S41">
        <v>39.9240963855422</v>
      </c>
      <c r="T41">
        <v>36.939736346516</v>
      </c>
      <c r="U41">
        <v>45.041210884478197</v>
      </c>
    </row>
    <row r="42" spans="18:21" x14ac:dyDescent="0.2">
      <c r="R42">
        <v>35.087295690936003</v>
      </c>
      <c r="S42">
        <v>48.178731253177297</v>
      </c>
      <c r="T42">
        <v>42.708083832335298</v>
      </c>
      <c r="U42">
        <v>45.332569286319497</v>
      </c>
    </row>
    <row r="43" spans="18:21" x14ac:dyDescent="0.2">
      <c r="R43">
        <v>33.022480329711499</v>
      </c>
      <c r="S43">
        <v>40.324536376604897</v>
      </c>
      <c r="T43">
        <v>40.976027397260303</v>
      </c>
      <c r="U43">
        <v>38.187147199305301</v>
      </c>
    </row>
    <row r="44" spans="18:21" x14ac:dyDescent="0.2">
      <c r="R44">
        <v>39.2233612923267</v>
      </c>
      <c r="S44">
        <v>42.9941508672852</v>
      </c>
      <c r="T44">
        <v>35.2208153180976</v>
      </c>
      <c r="U44">
        <v>40.573394495412799</v>
      </c>
    </row>
    <row r="45" spans="18:21" x14ac:dyDescent="0.2">
      <c r="R45">
        <v>36.954719387755098</v>
      </c>
      <c r="S45">
        <v>45.602343326160401</v>
      </c>
      <c r="T45">
        <v>35.700533175355503</v>
      </c>
      <c r="U45">
        <v>42.456606942889103</v>
      </c>
    </row>
    <row r="46" spans="18:21" x14ac:dyDescent="0.2">
      <c r="R46">
        <v>41.169701133631101</v>
      </c>
      <c r="S46">
        <v>38.0336740829826</v>
      </c>
      <c r="T46">
        <v>41.003671970624197</v>
      </c>
      <c r="U46">
        <v>47.742853307330599</v>
      </c>
    </row>
    <row r="47" spans="18:21" x14ac:dyDescent="0.2">
      <c r="R47">
        <v>34.827451537314502</v>
      </c>
      <c r="S47">
        <v>44.229512317747599</v>
      </c>
      <c r="T47">
        <v>36.7792824730574</v>
      </c>
      <c r="U47">
        <v>50.489928223117502</v>
      </c>
    </row>
    <row r="48" spans="18:21" x14ac:dyDescent="0.2">
      <c r="R48">
        <v>33.8979591836735</v>
      </c>
      <c r="S48">
        <v>45.039995713917598</v>
      </c>
      <c r="T48">
        <v>35.482199787460203</v>
      </c>
      <c r="U48">
        <v>46.850530199153603</v>
      </c>
    </row>
    <row r="49" spans="18:21" x14ac:dyDescent="0.2">
      <c r="R49">
        <v>38.650625319973699</v>
      </c>
      <c r="S49">
        <v>44.348390925530097</v>
      </c>
      <c r="T49">
        <v>38.200665859564197</v>
      </c>
      <c r="U49">
        <v>45.814755859732799</v>
      </c>
    </row>
    <row r="50" spans="18:21" x14ac:dyDescent="0.2">
      <c r="R50">
        <v>30.241795548849499</v>
      </c>
      <c r="S50">
        <v>43.576047594412799</v>
      </c>
      <c r="T50">
        <v>40.435385468663299</v>
      </c>
      <c r="U50">
        <v>40.984131403117999</v>
      </c>
    </row>
    <row r="51" spans="18:21" x14ac:dyDescent="0.2">
      <c r="R51">
        <v>37.090674867021299</v>
      </c>
      <c r="S51">
        <v>46.3178574761683</v>
      </c>
      <c r="T51">
        <v>33.279808311279602</v>
      </c>
      <c r="U51">
        <v>41.887862242755098</v>
      </c>
    </row>
    <row r="52" spans="18:21" x14ac:dyDescent="0.2">
      <c r="R52">
        <v>32.316653934301002</v>
      </c>
      <c r="S52">
        <v>46.117133512421098</v>
      </c>
      <c r="T52">
        <v>40.016902274124199</v>
      </c>
      <c r="U52">
        <v>46.110686855128499</v>
      </c>
    </row>
    <row r="53" spans="18:21" x14ac:dyDescent="0.2">
      <c r="R53">
        <v>30.3191581126542</v>
      </c>
      <c r="S53">
        <v>41.8419195483416</v>
      </c>
      <c r="T53">
        <v>42.6854334226988</v>
      </c>
      <c r="U53">
        <v>39.083146067415697</v>
      </c>
    </row>
    <row r="54" spans="18:21" x14ac:dyDescent="0.2">
      <c r="R54">
        <v>28.403977219680701</v>
      </c>
      <c r="S54">
        <v>37.972273004265702</v>
      </c>
      <c r="T54">
        <v>40.500972762645901</v>
      </c>
      <c r="U54">
        <v>48.944126870831397</v>
      </c>
    </row>
    <row r="55" spans="18:21" x14ac:dyDescent="0.2">
      <c r="R55">
        <v>31.583042661658101</v>
      </c>
      <c r="S55">
        <v>44.937738955911499</v>
      </c>
      <c r="T55">
        <v>35.287513691127998</v>
      </c>
      <c r="U55">
        <v>46.725876638948499</v>
      </c>
    </row>
    <row r="56" spans="18:21" x14ac:dyDescent="0.2">
      <c r="R56">
        <v>36.039169833382097</v>
      </c>
      <c r="S56">
        <v>39.992101604953902</v>
      </c>
      <c r="T56">
        <v>35.599025974025999</v>
      </c>
      <c r="U56">
        <v>44.820726156619401</v>
      </c>
    </row>
    <row r="57" spans="18:21" x14ac:dyDescent="0.2">
      <c r="R57">
        <v>37.206444788021798</v>
      </c>
      <c r="S57">
        <v>50.883828617935002</v>
      </c>
      <c r="T57">
        <v>39.831667543398197</v>
      </c>
      <c r="U57">
        <v>47.652710048502499</v>
      </c>
    </row>
    <row r="58" spans="18:21" x14ac:dyDescent="0.2">
      <c r="R58">
        <v>31.889102256360999</v>
      </c>
      <c r="S58">
        <v>43.0545774647887</v>
      </c>
      <c r="T58">
        <v>34.865647109268899</v>
      </c>
      <c r="U58">
        <v>45.8589940717671</v>
      </c>
    </row>
    <row r="59" spans="18:21" x14ac:dyDescent="0.2">
      <c r="R59">
        <v>35.878077249575597</v>
      </c>
      <c r="S59">
        <v>38.582295988935002</v>
      </c>
      <c r="T59">
        <v>43.611270845313399</v>
      </c>
      <c r="U59">
        <v>40.773220179160802</v>
      </c>
    </row>
    <row r="60" spans="18:21" x14ac:dyDescent="0.2">
      <c r="R60">
        <v>33.6486148197597</v>
      </c>
      <c r="S60">
        <v>45.2863299119795</v>
      </c>
      <c r="T60">
        <v>40.095583388266299</v>
      </c>
      <c r="U60">
        <v>45.622347394180302</v>
      </c>
    </row>
    <row r="61" spans="18:21" x14ac:dyDescent="0.2">
      <c r="R61">
        <v>36.8198133524767</v>
      </c>
      <c r="S61">
        <v>44.805236270753497</v>
      </c>
      <c r="T61">
        <v>34.662086371284403</v>
      </c>
      <c r="U61">
        <v>47.037128459175698</v>
      </c>
    </row>
    <row r="62" spans="18:21" x14ac:dyDescent="0.2">
      <c r="R62">
        <v>30.027897415818298</v>
      </c>
      <c r="S62">
        <v>41.379840196681002</v>
      </c>
      <c r="T62">
        <v>39.469147005444697</v>
      </c>
      <c r="U62">
        <v>43.684724255734501</v>
      </c>
    </row>
    <row r="63" spans="18:21" x14ac:dyDescent="0.2">
      <c r="R63">
        <v>36.445975879891698</v>
      </c>
      <c r="S63">
        <v>49.969681204138602</v>
      </c>
      <c r="T63">
        <v>32.610843373493999</v>
      </c>
      <c r="U63">
        <v>45.034550691948802</v>
      </c>
    </row>
    <row r="64" spans="18:21" x14ac:dyDescent="0.2">
      <c r="R64">
        <v>34.736657028991203</v>
      </c>
      <c r="S64">
        <v>42.314313821938001</v>
      </c>
      <c r="T64">
        <v>45.083051081736897</v>
      </c>
      <c r="U64">
        <v>48.379660703323701</v>
      </c>
    </row>
    <row r="65" spans="18:21" x14ac:dyDescent="0.2">
      <c r="R65">
        <v>26.1206493809858</v>
      </c>
      <c r="S65">
        <v>38.298256802721099</v>
      </c>
      <c r="T65">
        <v>43.434190620272297</v>
      </c>
      <c r="U65">
        <v>40.988983475212798</v>
      </c>
    </row>
    <row r="66" spans="18:21" x14ac:dyDescent="0.2">
      <c r="R66">
        <v>32.537048969072202</v>
      </c>
      <c r="S66">
        <v>38.662634408602202</v>
      </c>
      <c r="T66">
        <v>41.058776167471798</v>
      </c>
      <c r="U66">
        <v>50.506480126168</v>
      </c>
    </row>
    <row r="67" spans="18:21" x14ac:dyDescent="0.2">
      <c r="R67">
        <v>33.855611601513203</v>
      </c>
      <c r="S67">
        <v>44.932076926171497</v>
      </c>
      <c r="T67">
        <v>40.018075639599601</v>
      </c>
      <c r="U67">
        <v>45.814674275963903</v>
      </c>
    </row>
    <row r="68" spans="18:21" x14ac:dyDescent="0.2">
      <c r="R68">
        <v>31.255199507009699</v>
      </c>
      <c r="S68">
        <v>38.771289537712903</v>
      </c>
      <c r="T68">
        <v>35.691029900332197</v>
      </c>
      <c r="U68">
        <v>41.667014178482098</v>
      </c>
    </row>
    <row r="69" spans="18:21" x14ac:dyDescent="0.2">
      <c r="R69">
        <v>37.694513621613503</v>
      </c>
      <c r="S69">
        <v>47.973636546387603</v>
      </c>
      <c r="T69">
        <v>33.364750235626801</v>
      </c>
      <c r="U69">
        <v>40.647638697844997</v>
      </c>
    </row>
    <row r="70" spans="18:21" x14ac:dyDescent="0.2">
      <c r="R70">
        <v>29.388982338099201</v>
      </c>
      <c r="S70">
        <v>38.404797499320502</v>
      </c>
      <c r="T70">
        <v>39.947571743929402</v>
      </c>
      <c r="U70">
        <v>41.762227702425001</v>
      </c>
    </row>
    <row r="71" spans="18:21" x14ac:dyDescent="0.2">
      <c r="R71">
        <v>36.302550308826397</v>
      </c>
      <c r="S71">
        <v>39.943376690610201</v>
      </c>
      <c r="T71">
        <v>46.601148986788701</v>
      </c>
      <c r="U71">
        <v>40.545576407506701</v>
      </c>
    </row>
    <row r="72" spans="18:21" x14ac:dyDescent="0.2">
      <c r="R72">
        <v>30.671130802537501</v>
      </c>
      <c r="S72">
        <v>46.194059276626</v>
      </c>
      <c r="T72">
        <v>40.980592441266602</v>
      </c>
      <c r="U72">
        <v>39.207738369414997</v>
      </c>
    </row>
    <row r="73" spans="18:21" x14ac:dyDescent="0.2">
      <c r="R73">
        <v>36.088815282699102</v>
      </c>
      <c r="S73">
        <v>44.096519281343703</v>
      </c>
      <c r="T73">
        <v>40.5829207920792</v>
      </c>
      <c r="U73">
        <v>40.293408360128602</v>
      </c>
    </row>
    <row r="74" spans="18:21" x14ac:dyDescent="0.2">
      <c r="R74">
        <v>31.2134822028207</v>
      </c>
      <c r="S74">
        <v>39.361440464177598</v>
      </c>
      <c r="T74">
        <v>37.812604760308403</v>
      </c>
      <c r="U74">
        <v>45.766852327458501</v>
      </c>
    </row>
    <row r="75" spans="18:21" x14ac:dyDescent="0.2">
      <c r="R75">
        <v>32.367703218767097</v>
      </c>
      <c r="S75">
        <v>38.425475589484698</v>
      </c>
      <c r="T75">
        <v>43.595890410958901</v>
      </c>
      <c r="U75">
        <v>39.837921847246903</v>
      </c>
    </row>
    <row r="76" spans="18:21" x14ac:dyDescent="0.2">
      <c r="R76">
        <v>37.105069801616501</v>
      </c>
      <c r="S76">
        <v>38.379754518478599</v>
      </c>
      <c r="T76">
        <v>32.338455772114003</v>
      </c>
      <c r="U76">
        <v>42.153398926654702</v>
      </c>
    </row>
    <row r="77" spans="18:21" x14ac:dyDescent="0.2">
      <c r="R77">
        <v>33.736891931255499</v>
      </c>
      <c r="S77">
        <v>40.718128025820299</v>
      </c>
      <c r="T77">
        <v>35.327868852458998</v>
      </c>
      <c r="U77">
        <v>48.049571180923998</v>
      </c>
    </row>
    <row r="78" spans="18:21" x14ac:dyDescent="0.2">
      <c r="R78">
        <v>33.576104746317498</v>
      </c>
      <c r="S78">
        <v>48.2259718682065</v>
      </c>
      <c r="T78">
        <v>35.289165446559302</v>
      </c>
      <c r="U78">
        <v>41.913321570357297</v>
      </c>
    </row>
    <row r="79" spans="18:21" x14ac:dyDescent="0.2">
      <c r="R79">
        <v>27.083025981476901</v>
      </c>
      <c r="S79">
        <v>45.094873710594797</v>
      </c>
      <c r="T79">
        <v>36.450123152709402</v>
      </c>
      <c r="U79">
        <v>50.789046621080402</v>
      </c>
    </row>
    <row r="80" spans="18:21" x14ac:dyDescent="0.2">
      <c r="R80">
        <v>29.346153846153801</v>
      </c>
      <c r="S80">
        <v>37.790368271954598</v>
      </c>
      <c r="T80">
        <v>38.578747072599498</v>
      </c>
      <c r="U80">
        <v>43.055047549378202</v>
      </c>
    </row>
    <row r="81" spans="18:21" x14ac:dyDescent="0.2">
      <c r="R81">
        <v>36.930719418078603</v>
      </c>
      <c r="S81">
        <v>47.387158780709697</v>
      </c>
      <c r="T81">
        <v>40.273457750129602</v>
      </c>
      <c r="U81">
        <v>39.0623268698061</v>
      </c>
    </row>
    <row r="82" spans="18:21" x14ac:dyDescent="0.2">
      <c r="R82">
        <v>28.973503798406501</v>
      </c>
      <c r="S82">
        <v>41.161137440758303</v>
      </c>
      <c r="T82">
        <v>36.828732747804303</v>
      </c>
      <c r="U82">
        <v>43.5899625348355</v>
      </c>
    </row>
    <row r="83" spans="18:21" x14ac:dyDescent="0.2">
      <c r="R83">
        <v>31.035955421784799</v>
      </c>
      <c r="S83">
        <v>43.331630045988803</v>
      </c>
      <c r="T83">
        <v>36.7281010561193</v>
      </c>
      <c r="U83">
        <v>38.798076923076898</v>
      </c>
    </row>
    <row r="84" spans="18:21" x14ac:dyDescent="0.2">
      <c r="R84">
        <v>32.468679400287499</v>
      </c>
      <c r="S84">
        <v>41.638313609467502</v>
      </c>
      <c r="T84">
        <v>34.669220055710298</v>
      </c>
      <c r="U84">
        <v>39.362433862433903</v>
      </c>
    </row>
    <row r="85" spans="18:21" x14ac:dyDescent="0.2">
      <c r="R85">
        <v>31.856560644989798</v>
      </c>
      <c r="S85">
        <v>43.532894736842103</v>
      </c>
      <c r="T85">
        <v>33.583434137645597</v>
      </c>
      <c r="U85">
        <v>43.78125</v>
      </c>
    </row>
    <row r="86" spans="18:21" x14ac:dyDescent="0.2">
      <c r="R86">
        <v>36.995670230626502</v>
      </c>
      <c r="S86">
        <v>45.370241682215401</v>
      </c>
      <c r="T86">
        <v>43.883904295812897</v>
      </c>
      <c r="U86">
        <v>40.069211409395997</v>
      </c>
    </row>
    <row r="87" spans="18:21" x14ac:dyDescent="0.2">
      <c r="R87">
        <v>29.672077209914502</v>
      </c>
      <c r="S87">
        <v>40.578621908127197</v>
      </c>
      <c r="T87">
        <v>34.638145254259001</v>
      </c>
      <c r="U87">
        <v>39.421498905908102</v>
      </c>
    </row>
    <row r="88" spans="18:21" x14ac:dyDescent="0.2">
      <c r="R88">
        <v>27.858792020687101</v>
      </c>
      <c r="S88">
        <v>45.307755077038898</v>
      </c>
      <c r="T88">
        <v>39.816816816816797</v>
      </c>
      <c r="U88">
        <v>41.599555335968397</v>
      </c>
    </row>
    <row r="89" spans="18:21" x14ac:dyDescent="0.2">
      <c r="R89">
        <v>31.431802949061598</v>
      </c>
      <c r="S89">
        <v>42.664233576642303</v>
      </c>
      <c r="T89">
        <v>37.692636986301402</v>
      </c>
      <c r="U89">
        <v>38.806474149976701</v>
      </c>
    </row>
    <row r="90" spans="18:21" x14ac:dyDescent="0.2">
      <c r="R90">
        <v>38.690244850369297</v>
      </c>
      <c r="S90">
        <v>40.5420753742901</v>
      </c>
      <c r="T90">
        <v>36.110749656618196</v>
      </c>
      <c r="U90">
        <v>39.521665728756297</v>
      </c>
    </row>
    <row r="91" spans="18:21" x14ac:dyDescent="0.2">
      <c r="R91">
        <v>33.676612127045203</v>
      </c>
      <c r="S91">
        <v>42.193336698637097</v>
      </c>
      <c r="T91">
        <v>41.0040592168099</v>
      </c>
      <c r="U91">
        <v>39.146884272996999</v>
      </c>
    </row>
    <row r="92" spans="18:21" x14ac:dyDescent="0.2">
      <c r="R92">
        <v>36.5368597939651</v>
      </c>
      <c r="S92">
        <v>41.183241252301997</v>
      </c>
      <c r="T92">
        <v>36.189004554326502</v>
      </c>
      <c r="U92">
        <v>42.526145418326699</v>
      </c>
    </row>
    <row r="93" spans="18:21" x14ac:dyDescent="0.2">
      <c r="R93">
        <v>39.543181457374203</v>
      </c>
      <c r="S93">
        <v>45.5849991159075</v>
      </c>
      <c r="T93">
        <v>42.033385909568899</v>
      </c>
      <c r="U93">
        <v>50.480323879404899</v>
      </c>
    </row>
    <row r="94" spans="18:21" x14ac:dyDescent="0.2">
      <c r="R94">
        <v>29.891674615070201</v>
      </c>
      <c r="S94">
        <v>44.642029088438697</v>
      </c>
      <c r="T94">
        <v>40.686800373134297</v>
      </c>
      <c r="U94">
        <v>50.175968769579001</v>
      </c>
    </row>
    <row r="95" spans="18:21" x14ac:dyDescent="0.2">
      <c r="R95">
        <v>29.6938698188982</v>
      </c>
      <c r="S95">
        <v>40.176600441501101</v>
      </c>
      <c r="T95">
        <v>40.750648508430601</v>
      </c>
      <c r="U95">
        <v>41.361305361305398</v>
      </c>
    </row>
    <row r="96" spans="18:21" x14ac:dyDescent="0.2">
      <c r="R96">
        <v>29.536281075130699</v>
      </c>
      <c r="S96">
        <v>41.268678160919499</v>
      </c>
      <c r="T96">
        <v>36.107167004732901</v>
      </c>
      <c r="U96">
        <v>46.913630119780102</v>
      </c>
    </row>
    <row r="97" spans="18:21" x14ac:dyDescent="0.2">
      <c r="R97">
        <v>29.8888059082234</v>
      </c>
      <c r="S97">
        <v>50.369010220744798</v>
      </c>
      <c r="T97">
        <v>34.968197237702903</v>
      </c>
      <c r="U97">
        <v>41.085587254538702</v>
      </c>
    </row>
    <row r="98" spans="18:21" x14ac:dyDescent="0.2">
      <c r="R98">
        <v>30.136276777632499</v>
      </c>
      <c r="S98">
        <v>49.928200415230997</v>
      </c>
      <c r="T98">
        <v>38.662939297124602</v>
      </c>
      <c r="U98">
        <v>42.774501830012198</v>
      </c>
    </row>
    <row r="99" spans="18:21" x14ac:dyDescent="0.2">
      <c r="R99">
        <v>35.790229885057499</v>
      </c>
      <c r="S99">
        <v>41.758048289738397</v>
      </c>
      <c r="T99">
        <v>38.444055944055897</v>
      </c>
      <c r="U99">
        <v>46.441071991661602</v>
      </c>
    </row>
    <row r="100" spans="18:21" x14ac:dyDescent="0.2">
      <c r="R100">
        <v>32.3986298096073</v>
      </c>
      <c r="S100">
        <v>45.054538797907497</v>
      </c>
      <c r="T100">
        <v>40.243206521739097</v>
      </c>
      <c r="U100">
        <v>39.768538362623197</v>
      </c>
    </row>
    <row r="101" spans="18:21" x14ac:dyDescent="0.2">
      <c r="R101">
        <v>32.388283514945499</v>
      </c>
      <c r="S101">
        <v>42.677807486631004</v>
      </c>
      <c r="T101">
        <v>39.523278850916299</v>
      </c>
      <c r="U101">
        <v>45.877660977028697</v>
      </c>
    </row>
  </sheetData>
  <conditionalFormatting sqref="C8">
    <cfRule type="cellIs" dxfId="4" priority="2" operator="greaterThan">
      <formula>0.05</formula>
    </cfRule>
  </conditionalFormatting>
  <conditionalFormatting sqref="D8">
    <cfRule type="cellIs" dxfId="3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35" sqref="F35"/>
    </sheetView>
  </sheetViews>
  <sheetFormatPr baseColWidth="10" defaultRowHeight="16" x14ac:dyDescent="0.2"/>
  <cols>
    <col min="2" max="2" width="11.83203125" bestFit="1" customWidth="1"/>
  </cols>
  <sheetData>
    <row r="1" spans="1:8" x14ac:dyDescent="0.2">
      <c r="A1" t="s">
        <v>16</v>
      </c>
      <c r="B1" t="s">
        <v>6</v>
      </c>
      <c r="C1" t="s">
        <v>7</v>
      </c>
      <c r="F1" t="s">
        <v>15</v>
      </c>
      <c r="G1" t="s">
        <v>6</v>
      </c>
      <c r="H1" t="s">
        <v>7</v>
      </c>
    </row>
    <row r="2" spans="1:8" x14ac:dyDescent="0.2">
      <c r="B2" s="1">
        <v>81.622557167927795</v>
      </c>
      <c r="C2" s="1">
        <v>100.487370947732</v>
      </c>
      <c r="G2" s="1">
        <v>85.144730729798695</v>
      </c>
      <c r="H2" s="1">
        <v>100.735610555419</v>
      </c>
    </row>
    <row r="3" spans="1:8" x14ac:dyDescent="0.2">
      <c r="B3" s="1">
        <v>86.912387715117504</v>
      </c>
      <c r="C3" s="1">
        <v>104.05886860281301</v>
      </c>
      <c r="G3" s="1">
        <v>83.295150302638405</v>
      </c>
      <c r="H3" s="1">
        <v>100.976352762338</v>
      </c>
    </row>
    <row r="4" spans="1:8" x14ac:dyDescent="0.2">
      <c r="B4" s="1">
        <v>89.279219187652501</v>
      </c>
      <c r="C4" s="1">
        <v>97.7524546265482</v>
      </c>
      <c r="G4" s="1">
        <v>87.217378136507804</v>
      </c>
      <c r="H4" s="1">
        <v>97.391518923356998</v>
      </c>
    </row>
    <row r="5" spans="1:8" x14ac:dyDescent="0.2">
      <c r="B5" s="1">
        <v>82.909021804642805</v>
      </c>
      <c r="C5" s="1">
        <v>98.767193521620698</v>
      </c>
      <c r="G5" s="1">
        <v>85.089481726290998</v>
      </c>
      <c r="H5" s="1">
        <v>109.252129619515</v>
      </c>
    </row>
    <row r="6" spans="1:8" x14ac:dyDescent="0.2">
      <c r="B6" s="1">
        <v>77.525972080251805</v>
      </c>
      <c r="C6" s="1">
        <v>97.623432201356295</v>
      </c>
      <c r="G6" s="1">
        <v>79.200510562818806</v>
      </c>
      <c r="H6" s="1">
        <v>104.236713906541</v>
      </c>
    </row>
    <row r="7" spans="1:8" x14ac:dyDescent="0.2">
      <c r="B7" s="1">
        <v>81.288184787571296</v>
      </c>
      <c r="C7" s="1">
        <v>101.388492908098</v>
      </c>
      <c r="G7" s="1">
        <v>79.412075291624504</v>
      </c>
      <c r="H7" s="1">
        <v>106.59881626891401</v>
      </c>
    </row>
    <row r="8" spans="1:8" x14ac:dyDescent="0.2">
      <c r="B8" s="1">
        <v>79.410775907670597</v>
      </c>
      <c r="C8" s="1">
        <v>97.394776859281393</v>
      </c>
      <c r="G8" s="1">
        <v>79.725748702756405</v>
      </c>
      <c r="H8" s="1">
        <v>103.26806601553101</v>
      </c>
    </row>
    <row r="9" spans="1:8" x14ac:dyDescent="0.2">
      <c r="B9" s="1">
        <v>81.750387963521703</v>
      </c>
      <c r="C9" s="1">
        <v>101.369647613322</v>
      </c>
      <c r="G9" s="1">
        <v>84.533316330906302</v>
      </c>
      <c r="H9" s="1">
        <v>102.950232970473</v>
      </c>
    </row>
    <row r="10" spans="1:8" x14ac:dyDescent="0.2">
      <c r="B10" s="1">
        <v>70.924480284701801</v>
      </c>
      <c r="C10" s="1">
        <v>93.806834082597604</v>
      </c>
      <c r="G10" s="1">
        <v>79.614474077855405</v>
      </c>
      <c r="H10" s="1">
        <v>101.542473273621</v>
      </c>
    </row>
    <row r="11" spans="1:8" x14ac:dyDescent="0.2">
      <c r="B11" s="1">
        <v>71.2798725492176</v>
      </c>
      <c r="C11" s="1">
        <v>94.768511386904194</v>
      </c>
      <c r="G11" s="1">
        <v>76.578067325899397</v>
      </c>
      <c r="H11" s="1">
        <v>94.840452861143703</v>
      </c>
    </row>
    <row r="12" spans="1:8" x14ac:dyDescent="0.2">
      <c r="B12" s="1">
        <v>74.9810079478695</v>
      </c>
      <c r="C12" s="1">
        <v>93.974838424555003</v>
      </c>
      <c r="G12" s="1">
        <v>77.261909729040994</v>
      </c>
      <c r="H12" s="1">
        <v>95.756231298027501</v>
      </c>
    </row>
    <row r="13" spans="1:8" x14ac:dyDescent="0.2">
      <c r="B13" s="1"/>
      <c r="C13" s="1">
        <v>86.837372019393896</v>
      </c>
      <c r="G13" s="1"/>
      <c r="H13" s="1">
        <v>92.587288788595004</v>
      </c>
    </row>
    <row r="14" spans="1:8" x14ac:dyDescent="0.2">
      <c r="B14" s="1"/>
      <c r="C14" s="1"/>
    </row>
    <row r="15" spans="1:8" x14ac:dyDescent="0.2">
      <c r="B15" s="1"/>
      <c r="C15" s="1"/>
    </row>
    <row r="16" spans="1:8" x14ac:dyDescent="0.2">
      <c r="A16" t="s">
        <v>4</v>
      </c>
      <c r="B16" s="2">
        <f>AVERAGE(B2:B12)</f>
        <v>79.807624308740429</v>
      </c>
      <c r="C16" s="2">
        <f>AVERAGE(C2:C13)</f>
        <v>97.352482766185176</v>
      </c>
      <c r="D16" s="2"/>
      <c r="E16" s="2"/>
      <c r="F16" s="2"/>
      <c r="G16" s="2">
        <f t="shared" ref="G16:H16" si="0">AVERAGE(G2:G13)</f>
        <v>81.552076628739783</v>
      </c>
      <c r="H16" s="2">
        <f t="shared" si="0"/>
        <v>100.8446572702896</v>
      </c>
    </row>
    <row r="17" spans="1:8" x14ac:dyDescent="0.2">
      <c r="A17" t="s">
        <v>8</v>
      </c>
      <c r="B17" s="2">
        <f>STDEV(B2:B12)</f>
        <v>5.8254635792842642</v>
      </c>
      <c r="C17" s="2">
        <f>STDEV(C2:C13)</f>
        <v>4.5795124846208273</v>
      </c>
      <c r="D17" s="2"/>
      <c r="E17" s="2"/>
      <c r="F17" s="2"/>
      <c r="G17" s="2">
        <f t="shared" ref="G17:H17" si="1">STDEV(G2:G13)</f>
        <v>3.6026057524803932</v>
      </c>
      <c r="H17" s="2">
        <f t="shared" si="1"/>
        <v>4.9375681766928183</v>
      </c>
    </row>
    <row r="18" spans="1:8" x14ac:dyDescent="0.2">
      <c r="A18" t="s">
        <v>24</v>
      </c>
      <c r="B18" s="13">
        <f>TTEST(B2:B12,C2:C13,2,2)</f>
        <v>7.1991368206528759E-8</v>
      </c>
      <c r="C18" s="13"/>
      <c r="G18" s="13">
        <f>TTEST(G2:G12,H2:H13,2,2)</f>
        <v>6.7224038540387932E-10</v>
      </c>
      <c r="H18" s="13"/>
    </row>
  </sheetData>
  <mergeCells count="2">
    <mergeCell ref="B18:C18"/>
    <mergeCell ref="G18:H18"/>
  </mergeCells>
  <conditionalFormatting sqref="B18:C18">
    <cfRule type="cellIs" dxfId="2" priority="1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16" sqref="I16"/>
    </sheetView>
  </sheetViews>
  <sheetFormatPr baseColWidth="10" defaultRowHeight="16" x14ac:dyDescent="0.2"/>
  <sheetData>
    <row r="1" spans="1:8" x14ac:dyDescent="0.2">
      <c r="A1" t="s">
        <v>16</v>
      </c>
      <c r="B1" t="s">
        <v>6</v>
      </c>
      <c r="C1" t="s">
        <v>7</v>
      </c>
      <c r="F1" t="s">
        <v>15</v>
      </c>
      <c r="G1" t="s">
        <v>6</v>
      </c>
      <c r="H1" t="s">
        <v>7</v>
      </c>
    </row>
    <row r="2" spans="1:8" x14ac:dyDescent="0.2">
      <c r="B2" s="1">
        <v>124.70716396012099</v>
      </c>
      <c r="C2" s="1">
        <v>122.670378451613</v>
      </c>
      <c r="D2" s="1"/>
      <c r="E2" s="1"/>
      <c r="F2" s="1"/>
      <c r="G2" s="1">
        <v>116.25759891478501</v>
      </c>
      <c r="H2" s="1">
        <v>110.638887310876</v>
      </c>
    </row>
    <row r="3" spans="1:8" x14ac:dyDescent="0.2">
      <c r="B3" s="1">
        <v>95.377653126116002</v>
      </c>
      <c r="C3" s="1">
        <v>125.177373691368</v>
      </c>
      <c r="D3" s="1"/>
      <c r="E3" s="1"/>
      <c r="F3" s="1"/>
      <c r="G3" s="1">
        <v>99.4696058885783</v>
      </c>
      <c r="H3" s="1">
        <v>123.10182318394</v>
      </c>
    </row>
    <row r="4" spans="1:8" x14ac:dyDescent="0.2">
      <c r="B4" s="1">
        <v>95.314748427404496</v>
      </c>
      <c r="C4" s="1">
        <v>71.897974969466603</v>
      </c>
      <c r="D4" s="1"/>
      <c r="E4" s="1"/>
      <c r="F4" s="1"/>
      <c r="G4" s="1">
        <v>101.554960832443</v>
      </c>
      <c r="H4" s="1">
        <v>99.124972197718506</v>
      </c>
    </row>
    <row r="5" spans="1:8" x14ac:dyDescent="0.2">
      <c r="B5" s="1">
        <v>106.751247853678</v>
      </c>
      <c r="C5" s="1">
        <v>111.274581055298</v>
      </c>
      <c r="D5" s="1"/>
      <c r="E5" s="1"/>
      <c r="F5" s="1"/>
      <c r="G5" s="1">
        <v>102.63242498518601</v>
      </c>
      <c r="H5" s="1">
        <v>105.99424203267201</v>
      </c>
    </row>
    <row r="6" spans="1:8" x14ac:dyDescent="0.2">
      <c r="B6" s="1"/>
      <c r="C6" s="1"/>
      <c r="D6" s="1"/>
      <c r="E6" s="1"/>
      <c r="F6" s="1"/>
      <c r="G6" s="1"/>
      <c r="H6" s="1"/>
    </row>
    <row r="7" spans="1:8" x14ac:dyDescent="0.2">
      <c r="B7" s="1"/>
      <c r="C7" s="1"/>
      <c r="D7" s="1"/>
      <c r="E7" s="1"/>
      <c r="F7" s="1"/>
      <c r="G7" s="1"/>
      <c r="H7" s="1"/>
    </row>
    <row r="8" spans="1:8" x14ac:dyDescent="0.2">
      <c r="A8" t="s">
        <v>4</v>
      </c>
      <c r="B8" s="3">
        <f>AVERAGE(B2:B5)</f>
        <v>105.53770334182988</v>
      </c>
      <c r="C8" s="3">
        <f>AVERAGE(C2:C5)</f>
        <v>107.7550770419364</v>
      </c>
      <c r="D8" s="1"/>
      <c r="E8" s="1"/>
      <c r="F8" s="1" t="str">
        <f>A8</f>
        <v>T1/2</v>
      </c>
      <c r="G8" s="3">
        <f>AVERAGE(G2:G5)</f>
        <v>104.97864765524807</v>
      </c>
      <c r="H8" s="3">
        <f>AVERAGE(H2:H5)</f>
        <v>109.71498118130162</v>
      </c>
    </row>
    <row r="9" spans="1:8" x14ac:dyDescent="0.2">
      <c r="A9" t="s">
        <v>17</v>
      </c>
      <c r="B9" s="3">
        <f>STDEV(B2:B5)</f>
        <v>13.86453915866716</v>
      </c>
      <c r="C9" s="3">
        <f>STDEV(C2:C5)</f>
        <v>24.6584759884432</v>
      </c>
      <c r="D9" s="1"/>
      <c r="E9" s="1"/>
      <c r="F9" s="1" t="str">
        <f>A9</f>
        <v>Std.Dev</v>
      </c>
      <c r="G9" s="2">
        <f>STDEV(G2:G5)</f>
        <v>7.633056945070873</v>
      </c>
      <c r="H9" s="3">
        <f>STDEV(H2:H5)</f>
        <v>10.100384999665184</v>
      </c>
    </row>
    <row r="10" spans="1:8" x14ac:dyDescent="0.2">
      <c r="A10" t="s">
        <v>24</v>
      </c>
      <c r="B10" s="13">
        <f>TTEST(B2:B5,C2:C5,2,2)</f>
        <v>0.88057133821929923</v>
      </c>
      <c r="C10" s="13"/>
      <c r="G10" s="13">
        <f>TTEST(G2:G5,H2:H5,2,2)</f>
        <v>0.48261279992106776</v>
      </c>
      <c r="H10" s="13"/>
    </row>
  </sheetData>
  <mergeCells count="2">
    <mergeCell ref="B10:C10"/>
    <mergeCell ref="G10:H10"/>
  </mergeCells>
  <conditionalFormatting sqref="B10:C10">
    <cfRule type="cellIs" dxfId="1" priority="2" operator="greaterThan">
      <formula>0.05</formula>
    </cfRule>
  </conditionalFormatting>
  <conditionalFormatting sqref="G10:H10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TXTL</vt:lpstr>
      <vt:lpstr>TXTL_sim</vt:lpstr>
      <vt:lpstr>In Vivo_2AS</vt:lpstr>
      <vt:lpstr>In Vivo_1AS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2017-05-17T01:00:01Z</dcterms:created>
  <dcterms:modified xsi:type="dcterms:W3CDTF">2017-09-11T03:59:34Z</dcterms:modified>
</cp:coreProperties>
</file>