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chelseahu/Dropbox (LucksLab)/LucksLab/Lucks_Lab_Papers/12_Takahashi_Hu_Negative_Autoregulation/Simulations/NAR_T_half_approx_v9/"/>
    </mc:Choice>
  </mc:AlternateContent>
  <bookViews>
    <workbookView xWindow="0" yWindow="460" windowWidth="25600" windowHeight="14960" tabRatio="500" activeTab="1"/>
  </bookViews>
  <sheets>
    <sheet name="TXTL" sheetId="1" r:id="rId1"/>
    <sheet name="TXTL_sim" sheetId="3" r:id="rId2"/>
    <sheet name="In Vivo_2AS" sheetId="2" r:id="rId3"/>
    <sheet name="In Vivo_1A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U2" i="3"/>
  <c r="T2" i="3"/>
  <c r="S2" i="3"/>
  <c r="R2" i="3"/>
  <c r="B10" i="4"/>
  <c r="C9" i="4"/>
  <c r="C8" i="4"/>
  <c r="B9" i="4"/>
  <c r="B8" i="4"/>
  <c r="B18" i="2"/>
  <c r="C17" i="2"/>
  <c r="C16" i="2"/>
  <c r="B17" i="2"/>
  <c r="B16" i="2"/>
  <c r="G18" i="2"/>
  <c r="H17" i="2"/>
  <c r="H16" i="2"/>
  <c r="G10" i="4"/>
  <c r="H9" i="4"/>
  <c r="H8" i="4"/>
  <c r="B17" i="1"/>
  <c r="C16" i="1"/>
  <c r="D16" i="1"/>
  <c r="E16" i="1"/>
  <c r="B16" i="1"/>
  <c r="C15" i="1"/>
  <c r="D15" i="1"/>
  <c r="E15" i="1"/>
  <c r="B15" i="1"/>
  <c r="D17" i="1"/>
  <c r="D8" i="3"/>
  <c r="C8" i="3"/>
  <c r="H8" i="1"/>
  <c r="H3" i="1"/>
  <c r="C4" i="3"/>
  <c r="G9" i="4"/>
  <c r="G8" i="4"/>
  <c r="F9" i="4"/>
  <c r="F8" i="4"/>
  <c r="G17" i="2"/>
  <c r="G16" i="2"/>
  <c r="D5" i="3"/>
  <c r="E5" i="3"/>
  <c r="F5" i="3"/>
  <c r="C5" i="3"/>
  <c r="D4" i="3"/>
  <c r="E4" i="3"/>
  <c r="F4" i="3"/>
</calcChain>
</file>

<file path=xl/sharedStrings.xml><?xml version="1.0" encoding="utf-8"?>
<sst xmlns="http://schemas.openxmlformats.org/spreadsheetml/2006/main" count="63" uniqueCount="39">
  <si>
    <t>2AS-NAR</t>
  </si>
  <si>
    <t>2AS-Ctrl</t>
  </si>
  <si>
    <t>1AS-NAR</t>
  </si>
  <si>
    <t>1AS-Ctrl</t>
  </si>
  <si>
    <t>T1/2</t>
  </si>
  <si>
    <t>SlopeThresh = 0.005</t>
  </si>
  <si>
    <t>NAR</t>
  </si>
  <si>
    <t>Ctrl</t>
  </si>
  <si>
    <t>Std.dev</t>
  </si>
  <si>
    <t>Sim Results</t>
  </si>
  <si>
    <t>STDEV</t>
  </si>
  <si>
    <t>2AS_NAR</t>
  </si>
  <si>
    <t>2AS_Ctrl</t>
  </si>
  <si>
    <t>1AS_NAR</t>
  </si>
  <si>
    <t>1AS_Ctrl</t>
  </si>
  <si>
    <t>Smooth</t>
  </si>
  <si>
    <t>EXPR</t>
  </si>
  <si>
    <t>Std.Dev</t>
  </si>
  <si>
    <t>T_half</t>
  </si>
  <si>
    <t>P_vals</t>
  </si>
  <si>
    <t>Ho</t>
  </si>
  <si>
    <t>Null Hypothesis, 2AS NAR has no difference as 2AS Ctrl</t>
  </si>
  <si>
    <t>Ha</t>
  </si>
  <si>
    <t>Alternative Hypothesis, 2AS has significance difference</t>
  </si>
  <si>
    <t>P</t>
  </si>
  <si>
    <t>2AS NAR</t>
  </si>
  <si>
    <t xml:space="preserve">P-val </t>
  </si>
  <si>
    <t>Null Hypothesis, 2AS NAR has no difference as 2AS Ctrl, μ_2AS_NAR = μ_2AS_Ctrl</t>
  </si>
  <si>
    <t>Alternative Hypothesis, there is a significant difference,</t>
  </si>
  <si>
    <t>Convention</t>
  </si>
  <si>
    <t>P&lt;5%</t>
  </si>
  <si>
    <t>P&gt;5%</t>
  </si>
  <si>
    <t>Source</t>
  </si>
  <si>
    <t>http://www.utdallas.edu/~serfling/3332/Biology_statistics_made_simple_using_Excel.pdf</t>
  </si>
  <si>
    <t>found this bible document telling me wut to do</t>
  </si>
  <si>
    <t>significant difference, reject null</t>
  </si>
  <si>
    <t>no significant difference, cannot reject null</t>
  </si>
  <si>
    <t>* p&lt;10% is also used in some cases, maybe just okay to express as p = #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</si>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</sst>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5" fontId="0" fillId="0" borderId="0" xfId="0" applyNumberFormat="1" applyFill="1"/>
    <xf numFmtId="2" fontId="0" fillId="0" borderId="0" xfId="0" applyNumberFormat="1" applyFill="1"/>
    <xf numFmtId="0" fontId="0" fillId="2" borderId="0" xfId="0" applyFill="1"/>
    <xf numFmtId="0" fontId="0" fillId="3" borderId="0" xfId="0" applyFill="1"/>
    <xf numFmtId="9" fontId="0" fillId="0" borderId="0" xfId="15" applyFont="1"/>
    <xf numFmtId="0" fontId="2" fillId="0" borderId="0" xfId="16"/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0" fillId="4" borderId="0" xfId="0" applyFill="1"/>
    <xf numFmtId="164" fontId="0" fillId="4" borderId="0" xfId="0" applyNumberFormat="1" applyFill="1"/>
    <xf numFmtId="9" fontId="5" fillId="0" borderId="0" xfId="15" applyFont="1" applyAlignment="1">
      <alignment horizontal="center"/>
    </xf>
    <xf numFmtId="9" fontId="0" fillId="0" borderId="0" xfId="15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/>
    <cellStyle name="Normal" xfId="0" builtinId="0"/>
    <cellStyle name="Percent" xfId="15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tdallas.edu/~serfling/3332/Biology_statistics_made_simple_using_Exc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3" workbookViewId="0">
      <selection activeCell="B17" sqref="B17:C17"/>
    </sheetView>
  </sheetViews>
  <sheetFormatPr baseColWidth="10" defaultRowHeight="16" x14ac:dyDescent="0.2"/>
  <sheetData>
    <row r="1" spans="1:21" x14ac:dyDescent="0.2">
      <c r="K1" s="1"/>
      <c r="L1" s="1"/>
      <c r="M1" s="1"/>
      <c r="N1" s="1"/>
      <c r="O1" s="1"/>
      <c r="P1" s="1"/>
    </row>
    <row r="2" spans="1:21" x14ac:dyDescent="0.2">
      <c r="B2" s="1" t="s">
        <v>5</v>
      </c>
      <c r="C2" s="1"/>
      <c r="D2" s="1"/>
      <c r="E2" s="1"/>
      <c r="H2" t="s">
        <v>19</v>
      </c>
      <c r="K2" s="1"/>
      <c r="L2" s="1"/>
      <c r="M2" s="1"/>
      <c r="N2" s="1"/>
      <c r="O2" s="1"/>
      <c r="P2" s="1"/>
    </row>
    <row r="3" spans="1:21" x14ac:dyDescent="0.2">
      <c r="B3" s="1"/>
      <c r="C3" s="1"/>
      <c r="D3" s="1"/>
      <c r="E3" s="1"/>
      <c r="G3" t="s">
        <v>11</v>
      </c>
      <c r="H3" s="1" t="e">
        <f>TTEST(#REF!,#REF!,2,2)</f>
        <v>#REF!</v>
      </c>
      <c r="L3" s="1"/>
      <c r="M3" s="1"/>
      <c r="N3" s="1"/>
      <c r="O3" s="1"/>
      <c r="P3" s="1"/>
    </row>
    <row r="4" spans="1:21" x14ac:dyDescent="0.2">
      <c r="B4" s="1" t="s">
        <v>0</v>
      </c>
      <c r="C4" s="1" t="s">
        <v>1</v>
      </c>
      <c r="D4" s="1" t="s">
        <v>2</v>
      </c>
      <c r="E4" s="1" t="s">
        <v>3</v>
      </c>
      <c r="H4" s="1" t="s">
        <v>20</v>
      </c>
      <c r="I4" s="1" t="s">
        <v>27</v>
      </c>
      <c r="L4" s="1"/>
      <c r="M4" s="1"/>
      <c r="N4" s="1"/>
      <c r="O4" s="1"/>
      <c r="P4" s="4"/>
    </row>
    <row r="5" spans="1:21" x14ac:dyDescent="0.2">
      <c r="B5" s="16">
        <v>43.18</v>
      </c>
      <c r="C5" s="16">
        <v>46.252000000000002</v>
      </c>
      <c r="D5" s="16">
        <v>53.393999999999998</v>
      </c>
      <c r="E5" s="16">
        <v>64.058000000000007</v>
      </c>
      <c r="H5" t="s">
        <v>22</v>
      </c>
      <c r="I5" t="s">
        <v>28</v>
      </c>
      <c r="L5" s="1"/>
      <c r="M5" s="1"/>
      <c r="N5" s="1"/>
      <c r="O5" s="1"/>
      <c r="P5" s="4"/>
    </row>
    <row r="6" spans="1:21" x14ac:dyDescent="0.2">
      <c r="B6" s="16">
        <v>43.174999999999997</v>
      </c>
      <c r="C6" s="16">
        <v>43.372</v>
      </c>
      <c r="D6" s="16">
        <v>49.570999999999998</v>
      </c>
      <c r="E6" s="16">
        <v>40.744999999999997</v>
      </c>
      <c r="L6" s="1"/>
      <c r="M6" s="1"/>
      <c r="N6" s="1"/>
      <c r="O6" s="1"/>
      <c r="P6" s="1"/>
    </row>
    <row r="7" spans="1:21" x14ac:dyDescent="0.2">
      <c r="B7" s="16">
        <v>42.235999999999997</v>
      </c>
      <c r="C7" s="16">
        <v>41.837000000000003</v>
      </c>
      <c r="D7" s="16">
        <v>56.308999999999997</v>
      </c>
      <c r="E7" s="16">
        <v>41.918999999999997</v>
      </c>
      <c r="H7" t="s">
        <v>19</v>
      </c>
      <c r="L7" s="1"/>
      <c r="M7" s="1"/>
      <c r="N7" s="1"/>
      <c r="O7" s="1"/>
      <c r="P7" s="1"/>
    </row>
    <row r="8" spans="1:21" x14ac:dyDescent="0.2">
      <c r="B8" s="16">
        <v>31.495999999999999</v>
      </c>
      <c r="C8" s="16">
        <v>39.619</v>
      </c>
      <c r="D8" s="16">
        <v>77.652000000000001</v>
      </c>
      <c r="E8" s="16">
        <v>44.475999999999999</v>
      </c>
      <c r="G8" t="s">
        <v>13</v>
      </c>
      <c r="H8" s="1" t="e">
        <f>TTEST(#REF!,#REF!,2,2)</f>
        <v>#REF!</v>
      </c>
      <c r="I8" s="7"/>
      <c r="L8" s="1"/>
      <c r="M8" s="1"/>
      <c r="N8" s="1"/>
      <c r="O8" s="1"/>
      <c r="P8" s="1"/>
    </row>
    <row r="9" spans="1:21" ht="16" customHeight="1" x14ac:dyDescent="0.2">
      <c r="B9" s="16">
        <v>27.81</v>
      </c>
      <c r="C9" s="16">
        <v>31.286000000000001</v>
      </c>
      <c r="D9" s="16">
        <v>60.802</v>
      </c>
      <c r="E9" s="16">
        <v>52.978999999999999</v>
      </c>
      <c r="H9" t="s">
        <v>20</v>
      </c>
      <c r="I9" s="1" t="s">
        <v>21</v>
      </c>
      <c r="L9" s="1"/>
      <c r="M9" s="1"/>
      <c r="N9" s="1"/>
      <c r="O9" s="9"/>
      <c r="P9" s="8"/>
      <c r="R9" s="5"/>
      <c r="T9" s="6"/>
      <c r="U9" s="6"/>
    </row>
    <row r="10" spans="1:21" x14ac:dyDescent="0.2">
      <c r="B10" s="16">
        <v>31.094000000000001</v>
      </c>
      <c r="C10" s="16">
        <v>42.828000000000003</v>
      </c>
      <c r="D10" s="16">
        <v>54.923999999999999</v>
      </c>
      <c r="E10" s="16">
        <v>55.853000000000002</v>
      </c>
      <c r="H10" t="s">
        <v>22</v>
      </c>
      <c r="I10" t="s">
        <v>23</v>
      </c>
      <c r="L10" s="1"/>
      <c r="M10" s="1"/>
      <c r="N10" s="1"/>
      <c r="O10" s="1"/>
      <c r="P10" s="1"/>
      <c r="Q10" s="5"/>
      <c r="R10" s="5"/>
      <c r="T10" s="6"/>
      <c r="U10" s="6"/>
    </row>
    <row r="11" spans="1:21" x14ac:dyDescent="0.2">
      <c r="B11" s="16">
        <v>34.106000000000002</v>
      </c>
      <c r="C11" s="16">
        <v>37.609000000000002</v>
      </c>
      <c r="D11" s="16">
        <v>48.621000000000002</v>
      </c>
      <c r="E11" s="16">
        <v>50.826999999999998</v>
      </c>
      <c r="L11" s="1"/>
      <c r="M11" s="1"/>
      <c r="N11" s="1"/>
      <c r="O11" s="1"/>
      <c r="P11" s="1"/>
    </row>
    <row r="12" spans="1:21" x14ac:dyDescent="0.2">
      <c r="B12" s="16">
        <v>36.709000000000003</v>
      </c>
      <c r="C12" s="16">
        <v>35.01</v>
      </c>
      <c r="D12" s="16">
        <v>43.965000000000003</v>
      </c>
      <c r="E12" s="16">
        <v>39.082000000000001</v>
      </c>
      <c r="G12" t="s">
        <v>29</v>
      </c>
      <c r="L12" s="1"/>
      <c r="M12" s="1"/>
      <c r="N12" s="1"/>
      <c r="O12" s="1"/>
      <c r="P12" s="1"/>
    </row>
    <row r="13" spans="1:21" x14ac:dyDescent="0.2">
      <c r="B13" s="16">
        <v>35.627000000000002</v>
      </c>
      <c r="C13" s="16">
        <v>37.634</v>
      </c>
      <c r="D13" s="16">
        <v>53.872</v>
      </c>
      <c r="E13" s="16">
        <v>38.868000000000002</v>
      </c>
      <c r="G13" s="10" t="s">
        <v>30</v>
      </c>
      <c r="H13" s="10" t="s">
        <v>35</v>
      </c>
      <c r="I13" s="10"/>
      <c r="L13" s="1" t="s">
        <v>37</v>
      </c>
      <c r="M13" s="1"/>
      <c r="N13" s="1"/>
      <c r="O13" s="1"/>
      <c r="P13" s="1"/>
    </row>
    <row r="14" spans="1:21" x14ac:dyDescent="0.2">
      <c r="B14" s="1"/>
      <c r="C14" s="1"/>
      <c r="D14" s="1"/>
      <c r="E14" s="1"/>
      <c r="F14" s="1"/>
      <c r="G14" s="11" t="s">
        <v>31</v>
      </c>
      <c r="H14" s="11" t="s">
        <v>36</v>
      </c>
      <c r="I14" s="11"/>
      <c r="L14" s="1"/>
      <c r="M14" s="1"/>
      <c r="N14" s="1"/>
      <c r="O14" s="1"/>
      <c r="P14" s="1"/>
    </row>
    <row r="15" spans="1:21" x14ac:dyDescent="0.2">
      <c r="A15" t="s">
        <v>18</v>
      </c>
      <c r="B15" s="1">
        <f>AVERAGE(B5:B13)</f>
        <v>36.159222222222219</v>
      </c>
      <c r="C15" s="1">
        <f>AVERAGE(C5:C13)</f>
        <v>39.49411111111111</v>
      </c>
      <c r="D15" s="1">
        <f>AVERAGE(D5:D13)</f>
        <v>55.456666666666663</v>
      </c>
      <c r="E15" s="1">
        <f>AVERAGE(E5:E13)</f>
        <v>47.645222222222216</v>
      </c>
      <c r="F15" s="1"/>
      <c r="L15" s="1"/>
      <c r="M15" s="1"/>
      <c r="N15" s="1"/>
      <c r="O15" s="1"/>
      <c r="P15" s="1"/>
    </row>
    <row r="16" spans="1:21" x14ac:dyDescent="0.2">
      <c r="A16" t="s">
        <v>8</v>
      </c>
      <c r="B16" s="1">
        <f>STDEV(B5:B13)</f>
        <v>5.6717783097053918</v>
      </c>
      <c r="C16" s="1">
        <f>STDEV(C5:C13)</f>
        <v>4.6343907756156346</v>
      </c>
      <c r="D16" s="1">
        <f>STDEV(D5:D13)</f>
        <v>9.6333223240998613</v>
      </c>
      <c r="E16" s="1">
        <f>STDEV(E5:E13)</f>
        <v>8.7759247914077445</v>
      </c>
      <c r="F16" s="1"/>
      <c r="G16" s="1" t="s">
        <v>32</v>
      </c>
      <c r="H16" s="1" t="s">
        <v>34</v>
      </c>
      <c r="I16" s="1"/>
      <c r="J16" s="1"/>
    </row>
    <row r="17" spans="1:10" x14ac:dyDescent="0.2">
      <c r="A17" t="s">
        <v>24</v>
      </c>
      <c r="B17" s="20">
        <f>TTEST(B5:B13,C5:C13,2,2)</f>
        <v>0.19085215804468186</v>
      </c>
      <c r="C17" s="20"/>
      <c r="D17" s="20">
        <f>TTEST(D5:D13,E5:E13,2,2)</f>
        <v>9.1022890059893904E-2</v>
      </c>
      <c r="E17" s="20"/>
      <c r="G17" s="13" t="s">
        <v>33</v>
      </c>
    </row>
    <row r="18" spans="1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B19" s="1"/>
      <c r="D19" s="1"/>
      <c r="E19" s="1"/>
      <c r="F19" s="1"/>
      <c r="G19" s="1"/>
      <c r="H19" s="1"/>
      <c r="I19" s="1"/>
      <c r="J19" s="1"/>
    </row>
    <row r="20" spans="1:10" x14ac:dyDescent="0.2">
      <c r="B20" s="1"/>
      <c r="C20" s="16"/>
      <c r="D20" s="1"/>
      <c r="E20" s="1"/>
      <c r="F20" s="1"/>
      <c r="G20" s="1"/>
      <c r="H20" s="1"/>
      <c r="I20" s="1"/>
      <c r="J20" s="1"/>
    </row>
    <row r="21" spans="1:10" x14ac:dyDescent="0.2">
      <c r="B21" s="1"/>
      <c r="C21" s="16"/>
      <c r="D21" s="1"/>
      <c r="E21" s="1"/>
    </row>
    <row r="22" spans="1:10" x14ac:dyDescent="0.2">
      <c r="B22" s="1"/>
      <c r="C22" s="1"/>
      <c r="D22" s="1"/>
      <c r="E22" s="1"/>
    </row>
    <row r="23" spans="1:10" x14ac:dyDescent="0.2">
      <c r="B23" s="1"/>
      <c r="C23" s="1"/>
      <c r="D23" s="1"/>
      <c r="E23" s="1"/>
    </row>
    <row r="24" spans="1:10" x14ac:dyDescent="0.2">
      <c r="B24" s="1"/>
      <c r="C24" s="1"/>
      <c r="D24" s="1"/>
      <c r="E24" s="1"/>
    </row>
    <row r="25" spans="1:10" x14ac:dyDescent="0.2">
      <c r="B25" s="1"/>
      <c r="C25" s="1"/>
      <c r="D25" s="1"/>
      <c r="E25" s="1"/>
    </row>
    <row r="26" spans="1:10" x14ac:dyDescent="0.2">
      <c r="B26" s="1"/>
      <c r="C26" s="1"/>
      <c r="D26" s="1"/>
      <c r="E26" s="1"/>
    </row>
    <row r="27" spans="1:10" x14ac:dyDescent="0.2">
      <c r="B27" s="1"/>
      <c r="C27" s="1"/>
      <c r="D27" s="1"/>
      <c r="E27" s="1"/>
    </row>
    <row r="28" spans="1:10" x14ac:dyDescent="0.2">
      <c r="B28" s="1"/>
      <c r="C28" s="1"/>
      <c r="D28" s="1"/>
      <c r="E28" s="1"/>
    </row>
    <row r="29" spans="1:10" x14ac:dyDescent="0.2">
      <c r="E29" s="16"/>
    </row>
    <row r="30" spans="1:10" x14ac:dyDescent="0.2">
      <c r="E30" s="16"/>
    </row>
  </sheetData>
  <mergeCells count="2">
    <mergeCell ref="B17:C17"/>
    <mergeCell ref="D17:E17"/>
  </mergeCells>
  <hyperlinks>
    <hyperlink ref="G17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0"/>
  <sheetViews>
    <sheetView tabSelected="1" zoomScale="91" zoomScaleNormal="61" zoomScalePageLayoutView="61" workbookViewId="0">
      <selection activeCell="I11" sqref="I11"/>
    </sheetView>
  </sheetViews>
  <sheetFormatPr baseColWidth="10" defaultRowHeight="16" x14ac:dyDescent="0.2"/>
  <cols>
    <col min="3" max="4" width="12.1640625" bestFit="1" customWidth="1"/>
  </cols>
  <sheetData>
    <row r="1" spans="2:21" x14ac:dyDescent="0.2">
      <c r="B1" t="s">
        <v>5</v>
      </c>
      <c r="J1" t="s">
        <v>38</v>
      </c>
      <c r="K1" s="14">
        <v>34.149000000000001</v>
      </c>
      <c r="Q1" t="s">
        <v>9</v>
      </c>
      <c r="R1" t="s">
        <v>11</v>
      </c>
      <c r="S1" t="s">
        <v>12</v>
      </c>
      <c r="T1" t="s">
        <v>13</v>
      </c>
      <c r="U1" t="s">
        <v>14</v>
      </c>
    </row>
    <row r="2" spans="2:21" x14ac:dyDescent="0.2">
      <c r="C2" t="s">
        <v>11</v>
      </c>
      <c r="D2" t="s">
        <v>12</v>
      </c>
      <c r="E2" t="s">
        <v>13</v>
      </c>
      <c r="F2" t="s">
        <v>14</v>
      </c>
      <c r="I2" s="14"/>
      <c r="J2" s="14"/>
      <c r="K2" s="14">
        <v>29.785</v>
      </c>
      <c r="L2" s="14"/>
      <c r="R2">
        <f>K1</f>
        <v>34.149000000000001</v>
      </c>
      <c r="S2">
        <f>K101</f>
        <v>40.715000000000003</v>
      </c>
      <c r="T2">
        <f>K201</f>
        <v>35.691000000000003</v>
      </c>
      <c r="U2">
        <f>K301</f>
        <v>42.709000000000003</v>
      </c>
    </row>
    <row r="3" spans="2:21" x14ac:dyDescent="0.2">
      <c r="I3" s="14"/>
      <c r="J3" s="14"/>
      <c r="K3" s="14">
        <v>37.26</v>
      </c>
      <c r="L3" s="14"/>
      <c r="R3">
        <f t="shared" ref="R3:R66" si="0">K2</f>
        <v>29.785</v>
      </c>
      <c r="S3">
        <f t="shared" ref="S3:S66" si="1">K102</f>
        <v>38.722999999999999</v>
      </c>
      <c r="T3">
        <f t="shared" ref="T3:T66" si="2">K202</f>
        <v>37.808999999999997</v>
      </c>
      <c r="U3">
        <f t="shared" ref="U3:U66" si="3">K302</f>
        <v>45.975000000000001</v>
      </c>
    </row>
    <row r="4" spans="2:21" x14ac:dyDescent="0.2">
      <c r="B4" t="s">
        <v>4</v>
      </c>
      <c r="C4" s="1">
        <f>AVERAGE(R:R)</f>
        <v>33.307789999999997</v>
      </c>
      <c r="D4" s="1">
        <f>AVERAGE(S:S)</f>
        <v>42.734670000000015</v>
      </c>
      <c r="E4" s="1">
        <f>AVERAGE(T:T)</f>
        <v>38.819370000000006</v>
      </c>
      <c r="F4" s="1">
        <f>AVERAGE(U:U)</f>
        <v>43.765869999999978</v>
      </c>
      <c r="I4" s="14"/>
      <c r="J4" s="14"/>
      <c r="K4" s="14">
        <v>35.218000000000004</v>
      </c>
      <c r="L4" s="14"/>
      <c r="R4">
        <f t="shared" si="0"/>
        <v>37.26</v>
      </c>
      <c r="S4">
        <f t="shared" si="1"/>
        <v>39.036999999999999</v>
      </c>
      <c r="T4">
        <f t="shared" si="2"/>
        <v>32.927</v>
      </c>
      <c r="U4">
        <f t="shared" si="3"/>
        <v>44.514000000000003</v>
      </c>
    </row>
    <row r="5" spans="2:21" x14ac:dyDescent="0.2">
      <c r="B5" t="s">
        <v>10</v>
      </c>
      <c r="C5" s="1">
        <f>STDEV(R:R)</f>
        <v>3.739294078830985</v>
      </c>
      <c r="D5" s="1">
        <f>STDEV(S:S)</f>
        <v>3.3038408228801357</v>
      </c>
      <c r="E5" s="1">
        <f>STDEV(T:T)</f>
        <v>3.4745682259334987</v>
      </c>
      <c r="F5" s="1">
        <f>STDEV(U:U)</f>
        <v>3.7490921046557291</v>
      </c>
      <c r="I5" s="14"/>
      <c r="J5" s="14"/>
      <c r="K5" s="14">
        <v>37.362000000000002</v>
      </c>
      <c r="L5" s="14"/>
      <c r="R5">
        <f t="shared" si="0"/>
        <v>35.218000000000004</v>
      </c>
      <c r="S5">
        <f t="shared" si="1"/>
        <v>49.494</v>
      </c>
      <c r="T5">
        <f t="shared" si="2"/>
        <v>38.11</v>
      </c>
      <c r="U5">
        <f t="shared" si="3"/>
        <v>40.664000000000001</v>
      </c>
    </row>
    <row r="6" spans="2:21" x14ac:dyDescent="0.2">
      <c r="I6" s="14"/>
      <c r="J6" s="14"/>
      <c r="K6" s="14">
        <v>41.48</v>
      </c>
      <c r="L6" s="14"/>
      <c r="R6">
        <f t="shared" si="0"/>
        <v>37.362000000000002</v>
      </c>
      <c r="S6">
        <f t="shared" si="1"/>
        <v>38.432000000000002</v>
      </c>
      <c r="T6">
        <f t="shared" si="2"/>
        <v>41.429000000000002</v>
      </c>
      <c r="U6">
        <f t="shared" si="3"/>
        <v>45.267000000000003</v>
      </c>
    </row>
    <row r="7" spans="2:21" x14ac:dyDescent="0.2">
      <c r="C7" t="s">
        <v>25</v>
      </c>
      <c r="D7" t="s">
        <v>13</v>
      </c>
      <c r="I7" s="14"/>
      <c r="J7" s="14"/>
      <c r="K7" s="14">
        <v>32.534999999999997</v>
      </c>
      <c r="L7" s="14"/>
      <c r="R7">
        <f t="shared" si="0"/>
        <v>41.48</v>
      </c>
      <c r="S7">
        <f t="shared" si="1"/>
        <v>47.935000000000002</v>
      </c>
      <c r="T7">
        <f t="shared" si="2"/>
        <v>42.179000000000002</v>
      </c>
      <c r="U7">
        <f t="shared" si="3"/>
        <v>43.923000000000002</v>
      </c>
    </row>
    <row r="8" spans="2:21" x14ac:dyDescent="0.2">
      <c r="B8" t="s">
        <v>26</v>
      </c>
      <c r="C8" s="12">
        <f>TTEST(R:R,S:S,2,2)</f>
        <v>3.454206877618349E-46</v>
      </c>
      <c r="D8" s="12">
        <f>TTEST(T:T,U:U,2,2)</f>
        <v>2.2106572112360786E-18</v>
      </c>
      <c r="I8" s="14"/>
      <c r="J8" s="14"/>
      <c r="K8" s="14">
        <v>36.878999999999998</v>
      </c>
      <c r="L8" s="14"/>
      <c r="R8">
        <f t="shared" si="0"/>
        <v>32.534999999999997</v>
      </c>
      <c r="S8">
        <f t="shared" si="1"/>
        <v>44.521000000000001</v>
      </c>
      <c r="T8">
        <f t="shared" si="2"/>
        <v>35.195999999999998</v>
      </c>
      <c r="U8">
        <f t="shared" si="3"/>
        <v>40.479999999999997</v>
      </c>
    </row>
    <row r="9" spans="2:21" x14ac:dyDescent="0.2">
      <c r="I9" s="14"/>
      <c r="J9" s="14"/>
      <c r="K9" s="14">
        <v>37.304000000000002</v>
      </c>
      <c r="L9" s="14"/>
      <c r="R9">
        <f t="shared" si="0"/>
        <v>36.878999999999998</v>
      </c>
      <c r="S9">
        <f t="shared" si="1"/>
        <v>40.435000000000002</v>
      </c>
      <c r="T9">
        <f t="shared" si="2"/>
        <v>40.134999999999998</v>
      </c>
      <c r="U9">
        <f t="shared" si="3"/>
        <v>39.944000000000003</v>
      </c>
    </row>
    <row r="10" spans="2:21" x14ac:dyDescent="0.2">
      <c r="I10" s="14"/>
      <c r="J10" s="14"/>
      <c r="K10" s="14">
        <v>29.638000000000002</v>
      </c>
      <c r="L10" s="14"/>
      <c r="R10">
        <f t="shared" si="0"/>
        <v>37.304000000000002</v>
      </c>
      <c r="S10">
        <f t="shared" si="1"/>
        <v>41.633000000000003</v>
      </c>
      <c r="T10">
        <f t="shared" si="2"/>
        <v>39.314</v>
      </c>
      <c r="U10">
        <f t="shared" si="3"/>
        <v>46.610999999999997</v>
      </c>
    </row>
    <row r="11" spans="2:21" x14ac:dyDescent="0.2">
      <c r="I11" s="14"/>
      <c r="J11" s="14"/>
      <c r="K11" s="14">
        <v>39.841000000000001</v>
      </c>
      <c r="L11" s="14"/>
      <c r="R11">
        <f t="shared" si="0"/>
        <v>29.638000000000002</v>
      </c>
      <c r="S11">
        <f t="shared" si="1"/>
        <v>44.261000000000003</v>
      </c>
      <c r="T11">
        <f t="shared" si="2"/>
        <v>43.631999999999998</v>
      </c>
      <c r="U11">
        <f t="shared" si="3"/>
        <v>50.856000000000002</v>
      </c>
    </row>
    <row r="12" spans="2:21" x14ac:dyDescent="0.2">
      <c r="I12" s="14"/>
      <c r="J12" s="14"/>
      <c r="K12" s="14">
        <v>35.704999999999998</v>
      </c>
      <c r="L12" s="14"/>
      <c r="R12">
        <f t="shared" si="0"/>
        <v>39.841000000000001</v>
      </c>
      <c r="S12">
        <f t="shared" si="1"/>
        <v>40.259</v>
      </c>
      <c r="T12">
        <f t="shared" si="2"/>
        <v>34.054000000000002</v>
      </c>
      <c r="U12">
        <f t="shared" si="3"/>
        <v>42.07</v>
      </c>
    </row>
    <row r="13" spans="2:21" x14ac:dyDescent="0.2">
      <c r="I13" s="14"/>
      <c r="J13" s="14"/>
      <c r="K13" s="14">
        <v>37.26</v>
      </c>
      <c r="L13" s="14"/>
      <c r="R13">
        <f t="shared" si="0"/>
        <v>35.704999999999998</v>
      </c>
      <c r="S13">
        <f t="shared" si="1"/>
        <v>45.375999999999998</v>
      </c>
      <c r="T13">
        <f t="shared" si="2"/>
        <v>41.956000000000003</v>
      </c>
      <c r="U13">
        <f t="shared" si="3"/>
        <v>39.932000000000002</v>
      </c>
    </row>
    <row r="14" spans="2:21" x14ac:dyDescent="0.2">
      <c r="I14" s="14"/>
      <c r="J14" s="14"/>
      <c r="K14" s="14">
        <v>29.850999999999999</v>
      </c>
      <c r="L14" s="14"/>
      <c r="R14">
        <f t="shared" si="0"/>
        <v>37.26</v>
      </c>
      <c r="S14">
        <f t="shared" si="1"/>
        <v>44.292999999999999</v>
      </c>
      <c r="T14">
        <f t="shared" si="2"/>
        <v>44.252000000000002</v>
      </c>
      <c r="U14">
        <f t="shared" si="3"/>
        <v>40.835999999999999</v>
      </c>
    </row>
    <row r="15" spans="2:21" x14ac:dyDescent="0.2">
      <c r="I15" s="14"/>
      <c r="J15" s="14"/>
      <c r="K15" s="14">
        <v>38.924999999999997</v>
      </c>
      <c r="L15" s="14"/>
      <c r="R15">
        <f t="shared" si="0"/>
        <v>29.850999999999999</v>
      </c>
      <c r="S15">
        <f t="shared" si="1"/>
        <v>38.247</v>
      </c>
      <c r="T15">
        <f t="shared" si="2"/>
        <v>40.878999999999998</v>
      </c>
      <c r="U15">
        <f t="shared" si="3"/>
        <v>39.088999999999999</v>
      </c>
    </row>
    <row r="16" spans="2:21" x14ac:dyDescent="0.2">
      <c r="I16" s="14"/>
      <c r="J16" s="14"/>
      <c r="K16" s="14">
        <v>29.692</v>
      </c>
      <c r="L16" s="14"/>
      <c r="R16">
        <f t="shared" si="0"/>
        <v>38.924999999999997</v>
      </c>
      <c r="S16">
        <f t="shared" si="1"/>
        <v>44.588999999999999</v>
      </c>
      <c r="T16">
        <f t="shared" si="2"/>
        <v>36.619999999999997</v>
      </c>
      <c r="U16">
        <f t="shared" si="3"/>
        <v>47.351999999999997</v>
      </c>
    </row>
    <row r="17" spans="9:21" x14ac:dyDescent="0.2">
      <c r="I17" s="14"/>
      <c r="J17" s="14"/>
      <c r="K17" s="14">
        <v>28.831</v>
      </c>
      <c r="L17" s="14"/>
      <c r="R17">
        <f t="shared" si="0"/>
        <v>29.692</v>
      </c>
      <c r="S17">
        <f t="shared" si="1"/>
        <v>41.366999999999997</v>
      </c>
      <c r="T17">
        <f t="shared" si="2"/>
        <v>43.768000000000001</v>
      </c>
      <c r="U17">
        <f t="shared" si="3"/>
        <v>51.896999999999998</v>
      </c>
    </row>
    <row r="18" spans="9:21" x14ac:dyDescent="0.2">
      <c r="I18" s="14"/>
      <c r="J18" s="14"/>
      <c r="K18" s="14">
        <v>32.030999999999999</v>
      </c>
      <c r="L18" s="14"/>
      <c r="R18">
        <f t="shared" si="0"/>
        <v>28.831</v>
      </c>
      <c r="S18">
        <f t="shared" si="1"/>
        <v>45.226999999999997</v>
      </c>
      <c r="T18">
        <f t="shared" si="2"/>
        <v>42.685000000000002</v>
      </c>
      <c r="U18">
        <f t="shared" si="3"/>
        <v>45.749000000000002</v>
      </c>
    </row>
    <row r="19" spans="9:21" x14ac:dyDescent="0.2">
      <c r="I19" s="14"/>
      <c r="J19" s="14"/>
      <c r="K19" s="14">
        <v>32.529000000000003</v>
      </c>
      <c r="L19" s="14"/>
      <c r="R19">
        <f t="shared" si="0"/>
        <v>32.030999999999999</v>
      </c>
      <c r="S19">
        <f t="shared" si="1"/>
        <v>39.86</v>
      </c>
      <c r="T19">
        <f t="shared" si="2"/>
        <v>39.950000000000003</v>
      </c>
      <c r="U19">
        <f t="shared" si="3"/>
        <v>43.774999999999999</v>
      </c>
    </row>
    <row r="20" spans="9:21" x14ac:dyDescent="0.2">
      <c r="I20" s="14"/>
      <c r="J20" s="14"/>
      <c r="K20" s="14">
        <v>38.454000000000001</v>
      </c>
      <c r="L20" s="14"/>
      <c r="R20">
        <f t="shared" si="0"/>
        <v>32.529000000000003</v>
      </c>
      <c r="S20">
        <f t="shared" si="1"/>
        <v>40.884999999999998</v>
      </c>
      <c r="T20">
        <f t="shared" si="2"/>
        <v>41.176000000000002</v>
      </c>
      <c r="U20">
        <f t="shared" si="3"/>
        <v>45.555</v>
      </c>
    </row>
    <row r="21" spans="9:21" x14ac:dyDescent="0.2">
      <c r="I21" s="14"/>
      <c r="J21" s="14"/>
      <c r="K21" s="14">
        <v>30.782</v>
      </c>
      <c r="L21" s="14"/>
      <c r="R21">
        <f t="shared" si="0"/>
        <v>38.454000000000001</v>
      </c>
      <c r="S21">
        <f t="shared" si="1"/>
        <v>45.728999999999999</v>
      </c>
      <c r="T21">
        <f t="shared" si="2"/>
        <v>38.591999999999999</v>
      </c>
      <c r="U21">
        <f t="shared" si="3"/>
        <v>40.054000000000002</v>
      </c>
    </row>
    <row r="22" spans="9:21" x14ac:dyDescent="0.2">
      <c r="I22" s="14"/>
      <c r="J22" s="14"/>
      <c r="K22" s="14">
        <v>38.21</v>
      </c>
      <c r="L22" s="14"/>
      <c r="R22">
        <f t="shared" si="0"/>
        <v>30.782</v>
      </c>
      <c r="S22">
        <f t="shared" si="1"/>
        <v>40.933999999999997</v>
      </c>
      <c r="T22">
        <f t="shared" si="2"/>
        <v>38.219000000000001</v>
      </c>
      <c r="U22">
        <f t="shared" si="3"/>
        <v>49.93</v>
      </c>
    </row>
    <row r="23" spans="9:21" x14ac:dyDescent="0.2">
      <c r="I23" s="14"/>
      <c r="J23" s="14"/>
      <c r="K23" s="14">
        <v>28.986000000000001</v>
      </c>
      <c r="L23" s="14"/>
      <c r="R23">
        <f t="shared" si="0"/>
        <v>38.21</v>
      </c>
      <c r="S23">
        <f t="shared" si="1"/>
        <v>41.027999999999999</v>
      </c>
      <c r="T23">
        <f t="shared" si="2"/>
        <v>41.829000000000001</v>
      </c>
      <c r="U23">
        <f t="shared" si="3"/>
        <v>48.046999999999997</v>
      </c>
    </row>
    <row r="24" spans="9:21" x14ac:dyDescent="0.2">
      <c r="I24" s="14"/>
      <c r="J24" s="14"/>
      <c r="K24" s="14">
        <v>31.045000000000002</v>
      </c>
      <c r="L24" s="14"/>
      <c r="R24">
        <f t="shared" si="0"/>
        <v>28.986000000000001</v>
      </c>
      <c r="S24">
        <f t="shared" si="1"/>
        <v>41.960999999999999</v>
      </c>
      <c r="T24">
        <f t="shared" si="2"/>
        <v>43.607999999999997</v>
      </c>
      <c r="U24">
        <f t="shared" si="3"/>
        <v>39.447000000000003</v>
      </c>
    </row>
    <row r="25" spans="9:21" x14ac:dyDescent="0.2">
      <c r="I25" s="14"/>
      <c r="J25" s="14"/>
      <c r="K25" s="14">
        <v>26.710999999999999</v>
      </c>
      <c r="L25" s="14"/>
      <c r="R25">
        <f t="shared" si="0"/>
        <v>31.045000000000002</v>
      </c>
      <c r="S25">
        <f t="shared" si="1"/>
        <v>38.503</v>
      </c>
      <c r="T25">
        <f t="shared" si="2"/>
        <v>31.866</v>
      </c>
      <c r="U25">
        <f t="shared" si="3"/>
        <v>38.74</v>
      </c>
    </row>
    <row r="26" spans="9:21" x14ac:dyDescent="0.2">
      <c r="I26" s="14"/>
      <c r="J26" s="14"/>
      <c r="K26" s="14">
        <v>33.901000000000003</v>
      </c>
      <c r="L26" s="14"/>
      <c r="R26">
        <f t="shared" si="0"/>
        <v>26.710999999999999</v>
      </c>
      <c r="S26">
        <f t="shared" si="1"/>
        <v>43.817</v>
      </c>
      <c r="T26">
        <f t="shared" si="2"/>
        <v>34.844000000000001</v>
      </c>
      <c r="U26">
        <f t="shared" si="3"/>
        <v>46.981999999999999</v>
      </c>
    </row>
    <row r="27" spans="9:21" x14ac:dyDescent="0.2">
      <c r="I27" s="14"/>
      <c r="J27" s="14"/>
      <c r="K27" s="14">
        <v>29.495000000000001</v>
      </c>
      <c r="L27" s="14"/>
      <c r="R27">
        <f t="shared" si="0"/>
        <v>33.901000000000003</v>
      </c>
      <c r="S27">
        <f t="shared" si="1"/>
        <v>39.323999999999998</v>
      </c>
      <c r="T27">
        <f t="shared" si="2"/>
        <v>35.631999999999998</v>
      </c>
      <c r="U27">
        <f t="shared" si="3"/>
        <v>44.697000000000003</v>
      </c>
    </row>
    <row r="28" spans="9:21" x14ac:dyDescent="0.2">
      <c r="I28" s="14"/>
      <c r="J28" s="14"/>
      <c r="K28" s="14">
        <v>32.825000000000003</v>
      </c>
      <c r="L28" s="14"/>
      <c r="R28">
        <f t="shared" si="0"/>
        <v>29.495000000000001</v>
      </c>
      <c r="S28">
        <f t="shared" si="1"/>
        <v>44.673999999999999</v>
      </c>
      <c r="T28">
        <f t="shared" si="2"/>
        <v>40.082000000000001</v>
      </c>
      <c r="U28">
        <f t="shared" si="3"/>
        <v>50.984999999999999</v>
      </c>
    </row>
    <row r="29" spans="9:21" x14ac:dyDescent="0.2">
      <c r="I29" s="14"/>
      <c r="J29" s="14"/>
      <c r="K29" s="14">
        <v>36.558</v>
      </c>
      <c r="L29" s="14"/>
      <c r="R29">
        <f t="shared" si="0"/>
        <v>32.825000000000003</v>
      </c>
      <c r="S29">
        <f t="shared" si="1"/>
        <v>39.664000000000001</v>
      </c>
      <c r="T29">
        <f t="shared" si="2"/>
        <v>40.503</v>
      </c>
      <c r="U29">
        <f t="shared" si="3"/>
        <v>48.764000000000003</v>
      </c>
    </row>
    <row r="30" spans="9:21" x14ac:dyDescent="0.2">
      <c r="I30" s="14"/>
      <c r="J30" s="14"/>
      <c r="K30" s="14">
        <v>26.797000000000001</v>
      </c>
      <c r="L30" s="14"/>
      <c r="R30">
        <f t="shared" si="0"/>
        <v>36.558</v>
      </c>
      <c r="S30">
        <f t="shared" si="1"/>
        <v>39.966000000000001</v>
      </c>
      <c r="T30">
        <f t="shared" si="2"/>
        <v>45.335999999999999</v>
      </c>
      <c r="U30">
        <f t="shared" si="3"/>
        <v>40.042000000000002</v>
      </c>
    </row>
    <row r="31" spans="9:21" x14ac:dyDescent="0.2">
      <c r="I31" s="14"/>
      <c r="J31" s="14"/>
      <c r="K31" s="14">
        <v>30.600999999999999</v>
      </c>
      <c r="L31" s="14"/>
      <c r="R31">
        <f t="shared" si="0"/>
        <v>26.797000000000001</v>
      </c>
      <c r="S31">
        <f t="shared" si="1"/>
        <v>44.203000000000003</v>
      </c>
      <c r="T31">
        <f t="shared" si="2"/>
        <v>37.933999999999997</v>
      </c>
      <c r="U31">
        <f t="shared" si="3"/>
        <v>44.656999999999996</v>
      </c>
    </row>
    <row r="32" spans="9:21" x14ac:dyDescent="0.2">
      <c r="I32" s="14"/>
      <c r="J32" s="14"/>
      <c r="K32" s="14">
        <v>25.573</v>
      </c>
      <c r="L32" s="14"/>
      <c r="R32">
        <f t="shared" si="0"/>
        <v>30.600999999999999</v>
      </c>
      <c r="S32">
        <f t="shared" si="1"/>
        <v>39.435000000000002</v>
      </c>
      <c r="T32">
        <f t="shared" si="2"/>
        <v>33.802</v>
      </c>
      <c r="U32">
        <f t="shared" si="3"/>
        <v>48.756999999999998</v>
      </c>
    </row>
    <row r="33" spans="9:21" x14ac:dyDescent="0.2">
      <c r="I33" s="14"/>
      <c r="J33" s="14"/>
      <c r="K33" s="14">
        <v>35.167000000000002</v>
      </c>
      <c r="L33" s="14"/>
      <c r="R33">
        <f t="shared" si="0"/>
        <v>25.573</v>
      </c>
      <c r="S33">
        <f t="shared" si="1"/>
        <v>49.466999999999999</v>
      </c>
      <c r="T33">
        <f t="shared" si="2"/>
        <v>39.450000000000003</v>
      </c>
      <c r="U33">
        <f t="shared" si="3"/>
        <v>41.957999999999998</v>
      </c>
    </row>
    <row r="34" spans="9:21" x14ac:dyDescent="0.2">
      <c r="I34" s="14"/>
      <c r="J34" s="14"/>
      <c r="K34" s="14">
        <v>25.872</v>
      </c>
      <c r="L34" s="14"/>
      <c r="R34">
        <f t="shared" si="0"/>
        <v>35.167000000000002</v>
      </c>
      <c r="S34">
        <f t="shared" si="1"/>
        <v>39.03</v>
      </c>
      <c r="T34">
        <f t="shared" si="2"/>
        <v>38.503999999999998</v>
      </c>
      <c r="U34">
        <f t="shared" si="3"/>
        <v>40.183</v>
      </c>
    </row>
    <row r="35" spans="9:21" x14ac:dyDescent="0.2">
      <c r="I35" s="14"/>
      <c r="J35" s="14"/>
      <c r="K35" s="14">
        <v>29.704999999999998</v>
      </c>
      <c r="L35" s="14"/>
      <c r="R35">
        <f t="shared" si="0"/>
        <v>25.872</v>
      </c>
      <c r="S35">
        <f t="shared" si="1"/>
        <v>41.47</v>
      </c>
      <c r="T35">
        <f t="shared" si="2"/>
        <v>45.869</v>
      </c>
      <c r="U35">
        <f t="shared" si="3"/>
        <v>47.670999999999999</v>
      </c>
    </row>
    <row r="36" spans="9:21" x14ac:dyDescent="0.2">
      <c r="I36" s="14"/>
      <c r="J36" s="14"/>
      <c r="K36" s="14">
        <v>37.536000000000001</v>
      </c>
      <c r="L36" s="14"/>
      <c r="R36">
        <f t="shared" si="0"/>
        <v>29.704999999999998</v>
      </c>
      <c r="S36">
        <f t="shared" si="1"/>
        <v>40.716000000000001</v>
      </c>
      <c r="T36">
        <f t="shared" si="2"/>
        <v>42.417999999999999</v>
      </c>
      <c r="U36">
        <f t="shared" si="3"/>
        <v>40.832999999999998</v>
      </c>
    </row>
    <row r="37" spans="9:21" x14ac:dyDescent="0.2">
      <c r="I37" s="14"/>
      <c r="J37" s="14"/>
      <c r="K37" s="14">
        <v>33.241999999999997</v>
      </c>
      <c r="L37" s="14"/>
      <c r="R37">
        <f t="shared" si="0"/>
        <v>37.536000000000001</v>
      </c>
      <c r="S37">
        <f t="shared" si="1"/>
        <v>40.652999999999999</v>
      </c>
      <c r="T37">
        <f t="shared" si="2"/>
        <v>39.453000000000003</v>
      </c>
      <c r="U37">
        <f t="shared" si="3"/>
        <v>41.118000000000002</v>
      </c>
    </row>
    <row r="38" spans="9:21" x14ac:dyDescent="0.2">
      <c r="I38" s="14"/>
      <c r="J38" s="14"/>
      <c r="K38" s="14">
        <v>32.131</v>
      </c>
      <c r="L38" s="14"/>
      <c r="R38">
        <f t="shared" si="0"/>
        <v>33.241999999999997</v>
      </c>
      <c r="S38">
        <f t="shared" si="1"/>
        <v>41.43</v>
      </c>
      <c r="T38">
        <f t="shared" si="2"/>
        <v>38.220999999999997</v>
      </c>
      <c r="U38">
        <f t="shared" si="3"/>
        <v>49.954999999999998</v>
      </c>
    </row>
    <row r="39" spans="9:21" x14ac:dyDescent="0.2">
      <c r="I39" s="14"/>
      <c r="J39" s="14"/>
      <c r="K39" s="14">
        <v>33.417999999999999</v>
      </c>
      <c r="L39" s="14"/>
      <c r="R39">
        <f t="shared" si="0"/>
        <v>32.131</v>
      </c>
      <c r="S39">
        <f t="shared" si="1"/>
        <v>46.366</v>
      </c>
      <c r="T39">
        <f t="shared" si="2"/>
        <v>44.886000000000003</v>
      </c>
      <c r="U39">
        <f t="shared" si="3"/>
        <v>39.168999999999997</v>
      </c>
    </row>
    <row r="40" spans="9:21" x14ac:dyDescent="0.2">
      <c r="I40" s="14"/>
      <c r="J40" s="14"/>
      <c r="K40" s="14">
        <v>38.273000000000003</v>
      </c>
      <c r="L40" s="14"/>
      <c r="R40">
        <f t="shared" si="0"/>
        <v>33.417999999999999</v>
      </c>
      <c r="S40">
        <f t="shared" si="1"/>
        <v>42.478000000000002</v>
      </c>
      <c r="T40">
        <f t="shared" si="2"/>
        <v>34.17</v>
      </c>
      <c r="U40">
        <f t="shared" si="3"/>
        <v>38.746000000000002</v>
      </c>
    </row>
    <row r="41" spans="9:21" x14ac:dyDescent="0.2">
      <c r="I41" s="14"/>
      <c r="J41" s="14"/>
      <c r="K41" s="14">
        <v>35.087000000000003</v>
      </c>
      <c r="L41" s="14"/>
      <c r="R41">
        <f t="shared" si="0"/>
        <v>38.273000000000003</v>
      </c>
      <c r="S41">
        <f t="shared" si="1"/>
        <v>39.923999999999999</v>
      </c>
      <c r="T41">
        <f t="shared" si="2"/>
        <v>36.94</v>
      </c>
      <c r="U41">
        <f t="shared" si="3"/>
        <v>45.040999999999997</v>
      </c>
    </row>
    <row r="42" spans="9:21" x14ac:dyDescent="0.2">
      <c r="I42" s="14"/>
      <c r="J42" s="14"/>
      <c r="K42" s="14">
        <v>33.021999999999998</v>
      </c>
      <c r="L42" s="14"/>
      <c r="R42">
        <f t="shared" si="0"/>
        <v>35.087000000000003</v>
      </c>
      <c r="S42">
        <f t="shared" si="1"/>
        <v>48.179000000000002</v>
      </c>
      <c r="T42">
        <f t="shared" si="2"/>
        <v>42.707999999999998</v>
      </c>
      <c r="U42">
        <f t="shared" si="3"/>
        <v>45.332999999999998</v>
      </c>
    </row>
    <row r="43" spans="9:21" x14ac:dyDescent="0.2">
      <c r="I43" s="14"/>
      <c r="J43" s="14"/>
      <c r="K43" s="14">
        <v>39.222999999999999</v>
      </c>
      <c r="L43" s="14"/>
      <c r="R43">
        <f t="shared" si="0"/>
        <v>33.021999999999998</v>
      </c>
      <c r="S43">
        <f t="shared" si="1"/>
        <v>40.325000000000003</v>
      </c>
      <c r="T43">
        <f t="shared" si="2"/>
        <v>40.975999999999999</v>
      </c>
      <c r="U43">
        <f t="shared" si="3"/>
        <v>38.186999999999998</v>
      </c>
    </row>
    <row r="44" spans="9:21" x14ac:dyDescent="0.2">
      <c r="I44" s="14"/>
      <c r="J44" s="14"/>
      <c r="K44" s="14">
        <v>36.954999999999998</v>
      </c>
      <c r="L44" s="14"/>
      <c r="R44">
        <f t="shared" si="0"/>
        <v>39.222999999999999</v>
      </c>
      <c r="S44">
        <f t="shared" si="1"/>
        <v>42.994</v>
      </c>
      <c r="T44">
        <f t="shared" si="2"/>
        <v>35.220999999999997</v>
      </c>
      <c r="U44">
        <f t="shared" si="3"/>
        <v>40.573</v>
      </c>
    </row>
    <row r="45" spans="9:21" x14ac:dyDescent="0.2">
      <c r="I45" s="14"/>
      <c r="J45" s="14"/>
      <c r="K45" s="14">
        <v>41.17</v>
      </c>
      <c r="L45" s="14"/>
      <c r="R45">
        <f t="shared" si="0"/>
        <v>36.954999999999998</v>
      </c>
      <c r="S45">
        <f t="shared" si="1"/>
        <v>45.601999999999997</v>
      </c>
      <c r="T45">
        <f t="shared" si="2"/>
        <v>35.701000000000001</v>
      </c>
      <c r="U45">
        <f t="shared" si="3"/>
        <v>42.457000000000001</v>
      </c>
    </row>
    <row r="46" spans="9:21" x14ac:dyDescent="0.2">
      <c r="I46" s="14"/>
      <c r="J46" s="14"/>
      <c r="K46" s="14">
        <v>34.826999999999998</v>
      </c>
      <c r="L46" s="14"/>
      <c r="R46">
        <f t="shared" si="0"/>
        <v>41.17</v>
      </c>
      <c r="S46">
        <f t="shared" si="1"/>
        <v>38.033999999999999</v>
      </c>
      <c r="T46">
        <f t="shared" si="2"/>
        <v>41.003999999999998</v>
      </c>
      <c r="U46">
        <f t="shared" si="3"/>
        <v>47.743000000000002</v>
      </c>
    </row>
    <row r="47" spans="9:21" x14ac:dyDescent="0.2">
      <c r="I47" s="14"/>
      <c r="J47" s="14"/>
      <c r="K47" s="14">
        <v>33.898000000000003</v>
      </c>
      <c r="L47" s="14"/>
      <c r="R47">
        <f t="shared" si="0"/>
        <v>34.826999999999998</v>
      </c>
      <c r="S47">
        <f t="shared" si="1"/>
        <v>44.23</v>
      </c>
      <c r="T47">
        <f t="shared" si="2"/>
        <v>36.779000000000003</v>
      </c>
      <c r="U47">
        <f t="shared" si="3"/>
        <v>50.49</v>
      </c>
    </row>
    <row r="48" spans="9:21" x14ac:dyDescent="0.2">
      <c r="I48" s="14"/>
      <c r="J48" s="14"/>
      <c r="K48" s="14">
        <v>38.651000000000003</v>
      </c>
      <c r="L48" s="14"/>
      <c r="R48">
        <f t="shared" si="0"/>
        <v>33.898000000000003</v>
      </c>
      <c r="S48">
        <f t="shared" si="1"/>
        <v>45.04</v>
      </c>
      <c r="T48">
        <f t="shared" si="2"/>
        <v>35.481999999999999</v>
      </c>
      <c r="U48">
        <f t="shared" si="3"/>
        <v>46.850999999999999</v>
      </c>
    </row>
    <row r="49" spans="9:21" x14ac:dyDescent="0.2">
      <c r="I49" s="14"/>
      <c r="J49" s="14"/>
      <c r="K49" s="14">
        <v>30.242000000000001</v>
      </c>
      <c r="L49" s="14"/>
      <c r="R49">
        <f t="shared" si="0"/>
        <v>38.651000000000003</v>
      </c>
      <c r="S49">
        <f t="shared" si="1"/>
        <v>44.347999999999999</v>
      </c>
      <c r="T49">
        <f t="shared" si="2"/>
        <v>38.201000000000001</v>
      </c>
      <c r="U49">
        <f t="shared" si="3"/>
        <v>45.814999999999998</v>
      </c>
    </row>
    <row r="50" spans="9:21" x14ac:dyDescent="0.2">
      <c r="I50" s="14"/>
      <c r="J50" s="14"/>
      <c r="K50" s="14">
        <v>37.091000000000001</v>
      </c>
      <c r="L50" s="14"/>
      <c r="R50">
        <f t="shared" si="0"/>
        <v>30.242000000000001</v>
      </c>
      <c r="S50">
        <f t="shared" si="1"/>
        <v>43.576000000000001</v>
      </c>
      <c r="T50">
        <f t="shared" si="2"/>
        <v>40.435000000000002</v>
      </c>
      <c r="U50">
        <f t="shared" si="3"/>
        <v>40.984000000000002</v>
      </c>
    </row>
    <row r="51" spans="9:21" x14ac:dyDescent="0.2">
      <c r="I51" s="14"/>
      <c r="J51" s="14"/>
      <c r="K51" s="14">
        <v>32.317</v>
      </c>
      <c r="L51" s="14"/>
      <c r="R51">
        <f t="shared" si="0"/>
        <v>37.091000000000001</v>
      </c>
      <c r="S51">
        <f t="shared" si="1"/>
        <v>46.317999999999998</v>
      </c>
      <c r="T51">
        <f t="shared" si="2"/>
        <v>33.28</v>
      </c>
      <c r="U51">
        <f t="shared" si="3"/>
        <v>41.887999999999998</v>
      </c>
    </row>
    <row r="52" spans="9:21" x14ac:dyDescent="0.2">
      <c r="I52" s="14"/>
      <c r="J52" s="14"/>
      <c r="K52" s="14">
        <v>30.318999999999999</v>
      </c>
      <c r="L52" s="14"/>
      <c r="R52">
        <f t="shared" si="0"/>
        <v>32.317</v>
      </c>
      <c r="S52">
        <f t="shared" si="1"/>
        <v>46.116999999999997</v>
      </c>
      <c r="T52">
        <f t="shared" si="2"/>
        <v>40.017000000000003</v>
      </c>
      <c r="U52">
        <f t="shared" si="3"/>
        <v>46.110999999999997</v>
      </c>
    </row>
    <row r="53" spans="9:21" x14ac:dyDescent="0.2">
      <c r="I53" s="14"/>
      <c r="J53" s="14"/>
      <c r="K53" s="14">
        <v>28.404</v>
      </c>
      <c r="L53" s="14"/>
      <c r="R53">
        <f t="shared" si="0"/>
        <v>30.318999999999999</v>
      </c>
      <c r="S53">
        <f t="shared" si="1"/>
        <v>41.841999999999999</v>
      </c>
      <c r="T53">
        <f t="shared" si="2"/>
        <v>42.685000000000002</v>
      </c>
      <c r="U53">
        <f t="shared" si="3"/>
        <v>39.082999999999998</v>
      </c>
    </row>
    <row r="54" spans="9:21" x14ac:dyDescent="0.2">
      <c r="I54" s="14"/>
      <c r="J54" s="14"/>
      <c r="K54" s="14">
        <v>31.582999999999998</v>
      </c>
      <c r="L54" s="14"/>
      <c r="R54">
        <f t="shared" si="0"/>
        <v>28.404</v>
      </c>
      <c r="S54">
        <f t="shared" si="1"/>
        <v>37.972000000000001</v>
      </c>
      <c r="T54">
        <f t="shared" si="2"/>
        <v>40.500999999999998</v>
      </c>
      <c r="U54">
        <f t="shared" si="3"/>
        <v>48.944000000000003</v>
      </c>
    </row>
    <row r="55" spans="9:21" x14ac:dyDescent="0.2">
      <c r="I55" s="14"/>
      <c r="J55" s="14"/>
      <c r="K55" s="14">
        <v>36.039000000000001</v>
      </c>
      <c r="L55" s="14"/>
      <c r="R55">
        <f t="shared" si="0"/>
        <v>31.582999999999998</v>
      </c>
      <c r="S55">
        <f t="shared" si="1"/>
        <v>44.938000000000002</v>
      </c>
      <c r="T55">
        <f t="shared" si="2"/>
        <v>35.287999999999997</v>
      </c>
      <c r="U55">
        <f t="shared" si="3"/>
        <v>46.725999999999999</v>
      </c>
    </row>
    <row r="56" spans="9:21" x14ac:dyDescent="0.2">
      <c r="I56" s="14"/>
      <c r="J56" s="14"/>
      <c r="K56" s="14">
        <v>37.206000000000003</v>
      </c>
      <c r="L56" s="14"/>
      <c r="R56">
        <f t="shared" si="0"/>
        <v>36.039000000000001</v>
      </c>
      <c r="S56">
        <f t="shared" si="1"/>
        <v>39.991999999999997</v>
      </c>
      <c r="T56">
        <f t="shared" si="2"/>
        <v>35.598999999999997</v>
      </c>
      <c r="U56">
        <f t="shared" si="3"/>
        <v>44.820999999999998</v>
      </c>
    </row>
    <row r="57" spans="9:21" x14ac:dyDescent="0.2">
      <c r="I57" s="14"/>
      <c r="J57" s="14"/>
      <c r="K57" s="14">
        <v>31.888999999999999</v>
      </c>
      <c r="L57" s="14"/>
      <c r="R57">
        <f t="shared" si="0"/>
        <v>37.206000000000003</v>
      </c>
      <c r="S57">
        <f t="shared" si="1"/>
        <v>50.884</v>
      </c>
      <c r="T57">
        <f t="shared" si="2"/>
        <v>39.832000000000001</v>
      </c>
      <c r="U57">
        <f t="shared" si="3"/>
        <v>47.652999999999999</v>
      </c>
    </row>
    <row r="58" spans="9:21" x14ac:dyDescent="0.2">
      <c r="I58" s="14"/>
      <c r="J58" s="14"/>
      <c r="K58" s="14">
        <v>35.878</v>
      </c>
      <c r="L58" s="14"/>
      <c r="R58">
        <f t="shared" si="0"/>
        <v>31.888999999999999</v>
      </c>
      <c r="S58">
        <f t="shared" si="1"/>
        <v>43.055</v>
      </c>
      <c r="T58">
        <f t="shared" si="2"/>
        <v>34.866</v>
      </c>
      <c r="U58">
        <f t="shared" si="3"/>
        <v>45.859000000000002</v>
      </c>
    </row>
    <row r="59" spans="9:21" x14ac:dyDescent="0.2">
      <c r="I59" s="14"/>
      <c r="J59" s="14"/>
      <c r="K59" s="14">
        <v>33.649000000000001</v>
      </c>
      <c r="L59" s="14"/>
      <c r="R59">
        <f t="shared" si="0"/>
        <v>35.878</v>
      </c>
      <c r="S59">
        <f t="shared" si="1"/>
        <v>38.582000000000001</v>
      </c>
      <c r="T59">
        <f t="shared" si="2"/>
        <v>43.610999999999997</v>
      </c>
      <c r="U59">
        <f t="shared" si="3"/>
        <v>40.773000000000003</v>
      </c>
    </row>
    <row r="60" spans="9:21" x14ac:dyDescent="0.2">
      <c r="I60" s="14"/>
      <c r="J60" s="14"/>
      <c r="K60" s="14">
        <v>36.82</v>
      </c>
      <c r="L60" s="14"/>
      <c r="R60">
        <f t="shared" si="0"/>
        <v>33.649000000000001</v>
      </c>
      <c r="S60">
        <f t="shared" si="1"/>
        <v>45.286000000000001</v>
      </c>
      <c r="T60">
        <f t="shared" si="2"/>
        <v>40.095999999999997</v>
      </c>
      <c r="U60">
        <f t="shared" si="3"/>
        <v>45.622</v>
      </c>
    </row>
    <row r="61" spans="9:21" x14ac:dyDescent="0.2">
      <c r="I61" s="14"/>
      <c r="J61" s="14"/>
      <c r="K61" s="14">
        <v>30.027999999999999</v>
      </c>
      <c r="L61" s="14"/>
      <c r="R61">
        <f t="shared" si="0"/>
        <v>36.82</v>
      </c>
      <c r="S61">
        <f t="shared" si="1"/>
        <v>44.805</v>
      </c>
      <c r="T61">
        <f t="shared" si="2"/>
        <v>34.661999999999999</v>
      </c>
      <c r="U61">
        <f t="shared" si="3"/>
        <v>47.036999999999999</v>
      </c>
    </row>
    <row r="62" spans="9:21" x14ac:dyDescent="0.2">
      <c r="I62" s="14"/>
      <c r="J62" s="14"/>
      <c r="K62" s="14">
        <v>36.445999999999998</v>
      </c>
      <c r="L62" s="14"/>
      <c r="R62">
        <f t="shared" si="0"/>
        <v>30.027999999999999</v>
      </c>
      <c r="S62">
        <f t="shared" si="1"/>
        <v>41.38</v>
      </c>
      <c r="T62">
        <f t="shared" si="2"/>
        <v>39.469000000000001</v>
      </c>
      <c r="U62">
        <f t="shared" si="3"/>
        <v>43.685000000000002</v>
      </c>
    </row>
    <row r="63" spans="9:21" x14ac:dyDescent="0.2">
      <c r="I63" s="14"/>
      <c r="J63" s="14"/>
      <c r="K63" s="14">
        <v>34.737000000000002</v>
      </c>
      <c r="L63" s="14"/>
      <c r="R63">
        <f t="shared" si="0"/>
        <v>36.445999999999998</v>
      </c>
      <c r="S63">
        <f t="shared" si="1"/>
        <v>49.97</v>
      </c>
      <c r="T63">
        <f t="shared" si="2"/>
        <v>32.610999999999997</v>
      </c>
      <c r="U63">
        <f t="shared" si="3"/>
        <v>45.034999999999997</v>
      </c>
    </row>
    <row r="64" spans="9:21" x14ac:dyDescent="0.2">
      <c r="I64" s="14"/>
      <c r="J64" s="14"/>
      <c r="K64" s="14">
        <v>26.120999999999999</v>
      </c>
      <c r="L64" s="14"/>
      <c r="R64">
        <f t="shared" si="0"/>
        <v>34.737000000000002</v>
      </c>
      <c r="S64">
        <f t="shared" si="1"/>
        <v>42.314</v>
      </c>
      <c r="T64">
        <f t="shared" si="2"/>
        <v>45.082999999999998</v>
      </c>
      <c r="U64">
        <f t="shared" si="3"/>
        <v>48.38</v>
      </c>
    </row>
    <row r="65" spans="9:21" x14ac:dyDescent="0.2">
      <c r="I65" s="14"/>
      <c r="J65" s="14"/>
      <c r="K65" s="14">
        <v>32.536999999999999</v>
      </c>
      <c r="L65" s="14"/>
      <c r="R65">
        <f t="shared" si="0"/>
        <v>26.120999999999999</v>
      </c>
      <c r="S65">
        <f t="shared" si="1"/>
        <v>38.298000000000002</v>
      </c>
      <c r="T65">
        <f t="shared" si="2"/>
        <v>43.433999999999997</v>
      </c>
      <c r="U65">
        <f t="shared" si="3"/>
        <v>40.988999999999997</v>
      </c>
    </row>
    <row r="66" spans="9:21" x14ac:dyDescent="0.2">
      <c r="I66" s="14"/>
      <c r="J66" s="14"/>
      <c r="K66" s="14">
        <v>33.856000000000002</v>
      </c>
      <c r="L66" s="14"/>
      <c r="R66">
        <f t="shared" si="0"/>
        <v>32.536999999999999</v>
      </c>
      <c r="S66">
        <f t="shared" si="1"/>
        <v>38.662999999999997</v>
      </c>
      <c r="T66">
        <f t="shared" si="2"/>
        <v>41.058999999999997</v>
      </c>
      <c r="U66">
        <f t="shared" si="3"/>
        <v>50.506</v>
      </c>
    </row>
    <row r="67" spans="9:21" x14ac:dyDescent="0.2">
      <c r="I67" s="14"/>
      <c r="J67" s="14"/>
      <c r="K67" s="14">
        <v>31.254999999999999</v>
      </c>
      <c r="L67" s="14"/>
      <c r="R67">
        <f t="shared" ref="R67:R101" si="4">K66</f>
        <v>33.856000000000002</v>
      </c>
      <c r="S67">
        <f t="shared" ref="S67:S101" si="5">K166</f>
        <v>44.932000000000002</v>
      </c>
      <c r="T67">
        <f t="shared" ref="T67:T101" si="6">K266</f>
        <v>40.018000000000001</v>
      </c>
      <c r="U67">
        <f t="shared" ref="U67:U101" si="7">K366</f>
        <v>45.814999999999998</v>
      </c>
    </row>
    <row r="68" spans="9:21" x14ac:dyDescent="0.2">
      <c r="I68" s="14"/>
      <c r="J68" s="14"/>
      <c r="K68" s="14">
        <v>37.695</v>
      </c>
      <c r="L68" s="14"/>
      <c r="R68">
        <f t="shared" si="4"/>
        <v>31.254999999999999</v>
      </c>
      <c r="S68">
        <f t="shared" si="5"/>
        <v>38.771000000000001</v>
      </c>
      <c r="T68">
        <f t="shared" si="6"/>
        <v>35.691000000000003</v>
      </c>
      <c r="U68">
        <f t="shared" si="7"/>
        <v>41.667000000000002</v>
      </c>
    </row>
    <row r="69" spans="9:21" x14ac:dyDescent="0.2">
      <c r="I69" s="14"/>
      <c r="J69" s="14"/>
      <c r="K69" s="14">
        <v>29.388999999999999</v>
      </c>
      <c r="L69" s="14"/>
      <c r="R69">
        <f t="shared" si="4"/>
        <v>37.695</v>
      </c>
      <c r="S69">
        <f t="shared" si="5"/>
        <v>47.973999999999997</v>
      </c>
      <c r="T69">
        <f t="shared" si="6"/>
        <v>33.365000000000002</v>
      </c>
      <c r="U69">
        <f t="shared" si="7"/>
        <v>40.648000000000003</v>
      </c>
    </row>
    <row r="70" spans="9:21" x14ac:dyDescent="0.2">
      <c r="I70" s="14"/>
      <c r="J70" s="14"/>
      <c r="K70" s="14">
        <v>36.302999999999997</v>
      </c>
      <c r="L70" s="14"/>
      <c r="R70">
        <f t="shared" si="4"/>
        <v>29.388999999999999</v>
      </c>
      <c r="S70">
        <f t="shared" si="5"/>
        <v>38.405000000000001</v>
      </c>
      <c r="T70">
        <f t="shared" si="6"/>
        <v>39.948</v>
      </c>
      <c r="U70">
        <f t="shared" si="7"/>
        <v>41.762</v>
      </c>
    </row>
    <row r="71" spans="9:21" x14ac:dyDescent="0.2">
      <c r="I71" s="14"/>
      <c r="J71" s="14"/>
      <c r="K71" s="14">
        <v>30.670999999999999</v>
      </c>
      <c r="L71" s="14"/>
      <c r="R71">
        <f t="shared" si="4"/>
        <v>36.302999999999997</v>
      </c>
      <c r="S71">
        <f t="shared" si="5"/>
        <v>39.942999999999998</v>
      </c>
      <c r="T71">
        <f t="shared" si="6"/>
        <v>46.600999999999999</v>
      </c>
      <c r="U71">
        <f t="shared" si="7"/>
        <v>40.545999999999999</v>
      </c>
    </row>
    <row r="72" spans="9:21" x14ac:dyDescent="0.2">
      <c r="I72" s="14"/>
      <c r="J72" s="14"/>
      <c r="K72" s="14">
        <v>36.088999999999999</v>
      </c>
      <c r="L72" s="14"/>
      <c r="R72">
        <f t="shared" si="4"/>
        <v>30.670999999999999</v>
      </c>
      <c r="S72">
        <f t="shared" si="5"/>
        <v>46.194000000000003</v>
      </c>
      <c r="T72">
        <f t="shared" si="6"/>
        <v>40.981000000000002</v>
      </c>
      <c r="U72">
        <f t="shared" si="7"/>
        <v>39.207999999999998</v>
      </c>
    </row>
    <row r="73" spans="9:21" x14ac:dyDescent="0.2">
      <c r="I73" s="14"/>
      <c r="J73" s="14"/>
      <c r="K73" s="14">
        <v>31.213000000000001</v>
      </c>
      <c r="L73" s="14"/>
      <c r="R73">
        <f t="shared" si="4"/>
        <v>36.088999999999999</v>
      </c>
      <c r="S73">
        <f t="shared" si="5"/>
        <v>44.097000000000001</v>
      </c>
      <c r="T73">
        <f t="shared" si="6"/>
        <v>40.582999999999998</v>
      </c>
      <c r="U73">
        <f t="shared" si="7"/>
        <v>40.292999999999999</v>
      </c>
    </row>
    <row r="74" spans="9:21" x14ac:dyDescent="0.2">
      <c r="I74" s="14"/>
      <c r="J74" s="14"/>
      <c r="K74" s="14">
        <v>32.368000000000002</v>
      </c>
      <c r="L74" s="14"/>
      <c r="R74">
        <f t="shared" si="4"/>
        <v>31.213000000000001</v>
      </c>
      <c r="S74">
        <f t="shared" si="5"/>
        <v>39.360999999999997</v>
      </c>
      <c r="T74">
        <f t="shared" si="6"/>
        <v>37.813000000000002</v>
      </c>
      <c r="U74">
        <f t="shared" si="7"/>
        <v>45.767000000000003</v>
      </c>
    </row>
    <row r="75" spans="9:21" x14ac:dyDescent="0.2">
      <c r="I75" s="14"/>
      <c r="J75" s="14"/>
      <c r="K75" s="14">
        <v>37.104999999999997</v>
      </c>
      <c r="L75" s="14"/>
      <c r="R75">
        <f t="shared" si="4"/>
        <v>32.368000000000002</v>
      </c>
      <c r="S75">
        <f t="shared" si="5"/>
        <v>38.424999999999997</v>
      </c>
      <c r="T75">
        <f t="shared" si="6"/>
        <v>43.595999999999997</v>
      </c>
      <c r="U75">
        <f t="shared" si="7"/>
        <v>39.838000000000001</v>
      </c>
    </row>
    <row r="76" spans="9:21" x14ac:dyDescent="0.2">
      <c r="I76" s="14"/>
      <c r="J76" s="14"/>
      <c r="K76" s="14">
        <v>33.737000000000002</v>
      </c>
      <c r="L76" s="14"/>
      <c r="R76">
        <f t="shared" si="4"/>
        <v>37.104999999999997</v>
      </c>
      <c r="S76">
        <f t="shared" si="5"/>
        <v>38.380000000000003</v>
      </c>
      <c r="T76">
        <f t="shared" si="6"/>
        <v>32.338000000000001</v>
      </c>
      <c r="U76">
        <f t="shared" si="7"/>
        <v>42.152999999999999</v>
      </c>
    </row>
    <row r="77" spans="9:21" x14ac:dyDescent="0.2">
      <c r="I77" s="14"/>
      <c r="J77" s="14"/>
      <c r="K77" s="14">
        <v>33.576000000000001</v>
      </c>
      <c r="L77" s="14"/>
      <c r="R77">
        <f t="shared" si="4"/>
        <v>33.737000000000002</v>
      </c>
      <c r="S77">
        <f t="shared" si="5"/>
        <v>40.718000000000004</v>
      </c>
      <c r="T77">
        <f t="shared" si="6"/>
        <v>35.328000000000003</v>
      </c>
      <c r="U77">
        <f t="shared" si="7"/>
        <v>48.05</v>
      </c>
    </row>
    <row r="78" spans="9:21" x14ac:dyDescent="0.2">
      <c r="I78" s="14"/>
      <c r="J78" s="14"/>
      <c r="K78" s="14">
        <v>27.082999999999998</v>
      </c>
      <c r="L78" s="14"/>
      <c r="R78">
        <f t="shared" si="4"/>
        <v>33.576000000000001</v>
      </c>
      <c r="S78">
        <f t="shared" si="5"/>
        <v>48.225999999999999</v>
      </c>
      <c r="T78">
        <f t="shared" si="6"/>
        <v>35.289000000000001</v>
      </c>
      <c r="U78">
        <f t="shared" si="7"/>
        <v>41.912999999999997</v>
      </c>
    </row>
    <row r="79" spans="9:21" x14ac:dyDescent="0.2">
      <c r="I79" s="14"/>
      <c r="J79" s="14"/>
      <c r="K79" s="14">
        <v>29.346</v>
      </c>
      <c r="L79" s="14"/>
      <c r="R79">
        <f t="shared" si="4"/>
        <v>27.082999999999998</v>
      </c>
      <c r="S79">
        <f t="shared" si="5"/>
        <v>45.094999999999999</v>
      </c>
      <c r="T79">
        <f t="shared" si="6"/>
        <v>36.450000000000003</v>
      </c>
      <c r="U79">
        <f t="shared" si="7"/>
        <v>50.789000000000001</v>
      </c>
    </row>
    <row r="80" spans="9:21" x14ac:dyDescent="0.2">
      <c r="I80" s="14"/>
      <c r="J80" s="14"/>
      <c r="K80" s="14">
        <v>36.930999999999997</v>
      </c>
      <c r="L80" s="14"/>
      <c r="R80">
        <f t="shared" si="4"/>
        <v>29.346</v>
      </c>
      <c r="S80">
        <f t="shared" si="5"/>
        <v>37.79</v>
      </c>
      <c r="T80">
        <f t="shared" si="6"/>
        <v>38.579000000000001</v>
      </c>
      <c r="U80">
        <f t="shared" si="7"/>
        <v>43.055</v>
      </c>
    </row>
    <row r="81" spans="9:21" x14ac:dyDescent="0.2">
      <c r="I81" s="14"/>
      <c r="J81" s="14"/>
      <c r="K81" s="14">
        <v>28.974</v>
      </c>
      <c r="L81" s="14"/>
      <c r="R81">
        <f t="shared" si="4"/>
        <v>36.930999999999997</v>
      </c>
      <c r="S81">
        <f t="shared" si="5"/>
        <v>47.387</v>
      </c>
      <c r="T81">
        <f t="shared" si="6"/>
        <v>40.273000000000003</v>
      </c>
      <c r="U81">
        <f t="shared" si="7"/>
        <v>39.061999999999998</v>
      </c>
    </row>
    <row r="82" spans="9:21" x14ac:dyDescent="0.2">
      <c r="I82" s="14"/>
      <c r="J82" s="14"/>
      <c r="K82" s="14">
        <v>31.036000000000001</v>
      </c>
      <c r="L82" s="14"/>
      <c r="R82">
        <f t="shared" si="4"/>
        <v>28.974</v>
      </c>
      <c r="S82">
        <f t="shared" si="5"/>
        <v>41.161000000000001</v>
      </c>
      <c r="T82">
        <f t="shared" si="6"/>
        <v>36.829000000000001</v>
      </c>
      <c r="U82">
        <f t="shared" si="7"/>
        <v>43.59</v>
      </c>
    </row>
    <row r="83" spans="9:21" x14ac:dyDescent="0.2">
      <c r="I83" s="14"/>
      <c r="J83" s="14"/>
      <c r="K83" s="14">
        <v>32.469000000000001</v>
      </c>
      <c r="L83" s="14"/>
      <c r="R83">
        <f t="shared" si="4"/>
        <v>31.036000000000001</v>
      </c>
      <c r="S83">
        <f t="shared" si="5"/>
        <v>43.332000000000001</v>
      </c>
      <c r="T83">
        <f t="shared" si="6"/>
        <v>36.728000000000002</v>
      </c>
      <c r="U83">
        <f t="shared" si="7"/>
        <v>38.798000000000002</v>
      </c>
    </row>
    <row r="84" spans="9:21" x14ac:dyDescent="0.2">
      <c r="I84" s="14"/>
      <c r="J84" s="14"/>
      <c r="K84" s="14">
        <v>31.856999999999999</v>
      </c>
      <c r="L84" s="14"/>
      <c r="R84">
        <f t="shared" si="4"/>
        <v>32.469000000000001</v>
      </c>
      <c r="S84">
        <f t="shared" si="5"/>
        <v>41.637999999999998</v>
      </c>
      <c r="T84">
        <f t="shared" si="6"/>
        <v>34.668999999999997</v>
      </c>
      <c r="U84">
        <f t="shared" si="7"/>
        <v>39.362000000000002</v>
      </c>
    </row>
    <row r="85" spans="9:21" x14ac:dyDescent="0.2">
      <c r="I85" s="14"/>
      <c r="J85" s="14"/>
      <c r="K85" s="14">
        <v>36.996000000000002</v>
      </c>
      <c r="L85" s="14"/>
      <c r="R85">
        <f t="shared" si="4"/>
        <v>31.856999999999999</v>
      </c>
      <c r="S85">
        <f t="shared" si="5"/>
        <v>43.533000000000001</v>
      </c>
      <c r="T85">
        <f t="shared" si="6"/>
        <v>33.582999999999998</v>
      </c>
      <c r="U85">
        <f t="shared" si="7"/>
        <v>43.780999999999999</v>
      </c>
    </row>
    <row r="86" spans="9:21" x14ac:dyDescent="0.2">
      <c r="I86" s="14"/>
      <c r="J86" s="14"/>
      <c r="K86" s="14">
        <v>29.672000000000001</v>
      </c>
      <c r="L86" s="14"/>
      <c r="R86">
        <f t="shared" si="4"/>
        <v>36.996000000000002</v>
      </c>
      <c r="S86">
        <f t="shared" si="5"/>
        <v>45.37</v>
      </c>
      <c r="T86">
        <f t="shared" si="6"/>
        <v>43.884</v>
      </c>
      <c r="U86">
        <f t="shared" si="7"/>
        <v>40.069000000000003</v>
      </c>
    </row>
    <row r="87" spans="9:21" x14ac:dyDescent="0.2">
      <c r="I87" s="14"/>
      <c r="J87" s="14"/>
      <c r="K87" s="14">
        <v>27.859000000000002</v>
      </c>
      <c r="L87" s="14"/>
      <c r="R87">
        <f t="shared" si="4"/>
        <v>29.672000000000001</v>
      </c>
      <c r="S87">
        <f t="shared" si="5"/>
        <v>40.579000000000001</v>
      </c>
      <c r="T87">
        <f t="shared" si="6"/>
        <v>34.637999999999998</v>
      </c>
      <c r="U87">
        <f t="shared" si="7"/>
        <v>39.420999999999999</v>
      </c>
    </row>
    <row r="88" spans="9:21" x14ac:dyDescent="0.2">
      <c r="I88" s="14"/>
      <c r="J88" s="14"/>
      <c r="K88" s="14">
        <v>31.431999999999999</v>
      </c>
      <c r="L88" s="14"/>
      <c r="R88">
        <f t="shared" si="4"/>
        <v>27.859000000000002</v>
      </c>
      <c r="S88">
        <f t="shared" si="5"/>
        <v>45.308</v>
      </c>
      <c r="T88">
        <f t="shared" si="6"/>
        <v>39.817</v>
      </c>
      <c r="U88">
        <f t="shared" si="7"/>
        <v>41.6</v>
      </c>
    </row>
    <row r="89" spans="9:21" x14ac:dyDescent="0.2">
      <c r="I89" s="14"/>
      <c r="J89" s="14"/>
      <c r="K89" s="14">
        <v>38.69</v>
      </c>
      <c r="L89" s="14"/>
      <c r="R89">
        <f t="shared" si="4"/>
        <v>31.431999999999999</v>
      </c>
      <c r="S89">
        <f t="shared" si="5"/>
        <v>42.664000000000001</v>
      </c>
      <c r="T89">
        <f t="shared" si="6"/>
        <v>37.692999999999998</v>
      </c>
      <c r="U89">
        <f t="shared" si="7"/>
        <v>38.805999999999997</v>
      </c>
    </row>
    <row r="90" spans="9:21" x14ac:dyDescent="0.2">
      <c r="I90" s="14"/>
      <c r="J90" s="14"/>
      <c r="K90" s="14">
        <v>33.677</v>
      </c>
      <c r="L90" s="14"/>
      <c r="R90">
        <f t="shared" si="4"/>
        <v>38.69</v>
      </c>
      <c r="S90">
        <f t="shared" si="5"/>
        <v>40.542000000000002</v>
      </c>
      <c r="T90">
        <f t="shared" si="6"/>
        <v>36.110999999999997</v>
      </c>
      <c r="U90">
        <f t="shared" si="7"/>
        <v>39.521999999999998</v>
      </c>
    </row>
    <row r="91" spans="9:21" x14ac:dyDescent="0.2">
      <c r="I91" s="14"/>
      <c r="J91" s="14"/>
      <c r="K91" s="14">
        <v>36.536999999999999</v>
      </c>
      <c r="L91" s="14"/>
      <c r="R91">
        <f t="shared" si="4"/>
        <v>33.677</v>
      </c>
      <c r="S91">
        <f t="shared" si="5"/>
        <v>42.192999999999998</v>
      </c>
      <c r="T91">
        <f t="shared" si="6"/>
        <v>41.003999999999998</v>
      </c>
      <c r="U91">
        <f t="shared" si="7"/>
        <v>39.146999999999998</v>
      </c>
    </row>
    <row r="92" spans="9:21" x14ac:dyDescent="0.2">
      <c r="I92" s="14"/>
      <c r="J92" s="14"/>
      <c r="K92" s="14">
        <v>39.542999999999999</v>
      </c>
      <c r="L92" s="14"/>
      <c r="R92">
        <f t="shared" si="4"/>
        <v>36.536999999999999</v>
      </c>
      <c r="S92">
        <f t="shared" si="5"/>
        <v>41.183</v>
      </c>
      <c r="T92">
        <f t="shared" si="6"/>
        <v>36.189</v>
      </c>
      <c r="U92">
        <f t="shared" si="7"/>
        <v>42.526000000000003</v>
      </c>
    </row>
    <row r="93" spans="9:21" x14ac:dyDescent="0.2">
      <c r="I93" s="14"/>
      <c r="J93" s="14"/>
      <c r="K93" s="14">
        <v>29.891999999999999</v>
      </c>
      <c r="L93" s="14"/>
      <c r="R93">
        <f t="shared" si="4"/>
        <v>39.542999999999999</v>
      </c>
      <c r="S93">
        <f t="shared" si="5"/>
        <v>45.585000000000001</v>
      </c>
      <c r="T93">
        <f t="shared" si="6"/>
        <v>42.033000000000001</v>
      </c>
      <c r="U93">
        <f t="shared" si="7"/>
        <v>50.48</v>
      </c>
    </row>
    <row r="94" spans="9:21" x14ac:dyDescent="0.2">
      <c r="I94" s="14"/>
      <c r="J94" s="14"/>
      <c r="K94" s="14">
        <v>29.693999999999999</v>
      </c>
      <c r="L94" s="14"/>
      <c r="R94">
        <f t="shared" si="4"/>
        <v>29.891999999999999</v>
      </c>
      <c r="S94">
        <f t="shared" si="5"/>
        <v>44.642000000000003</v>
      </c>
      <c r="T94">
        <f t="shared" si="6"/>
        <v>40.686999999999998</v>
      </c>
      <c r="U94">
        <f t="shared" si="7"/>
        <v>50.176000000000002</v>
      </c>
    </row>
    <row r="95" spans="9:21" x14ac:dyDescent="0.2">
      <c r="I95" s="14"/>
      <c r="J95" s="14"/>
      <c r="K95" s="14">
        <v>29.536000000000001</v>
      </c>
      <c r="L95" s="14"/>
      <c r="R95">
        <f t="shared" si="4"/>
        <v>29.693999999999999</v>
      </c>
      <c r="S95">
        <f t="shared" si="5"/>
        <v>40.177</v>
      </c>
      <c r="T95">
        <f t="shared" si="6"/>
        <v>40.750999999999998</v>
      </c>
      <c r="U95">
        <f t="shared" si="7"/>
        <v>41.360999999999997</v>
      </c>
    </row>
    <row r="96" spans="9:21" x14ac:dyDescent="0.2">
      <c r="I96" s="14"/>
      <c r="J96" s="14"/>
      <c r="K96" s="14">
        <v>29.888999999999999</v>
      </c>
      <c r="L96" s="14"/>
      <c r="R96">
        <f t="shared" si="4"/>
        <v>29.536000000000001</v>
      </c>
      <c r="S96">
        <f t="shared" si="5"/>
        <v>41.268999999999998</v>
      </c>
      <c r="T96">
        <f t="shared" si="6"/>
        <v>36.106999999999999</v>
      </c>
      <c r="U96">
        <f t="shared" si="7"/>
        <v>46.914000000000001</v>
      </c>
    </row>
    <row r="97" spans="9:21" x14ac:dyDescent="0.2">
      <c r="I97" s="14"/>
      <c r="J97" s="14"/>
      <c r="K97" s="14">
        <v>30.135999999999999</v>
      </c>
      <c r="L97" s="14"/>
      <c r="R97">
        <f t="shared" si="4"/>
        <v>29.888999999999999</v>
      </c>
      <c r="S97">
        <f t="shared" si="5"/>
        <v>50.369</v>
      </c>
      <c r="T97">
        <f t="shared" si="6"/>
        <v>34.968000000000004</v>
      </c>
      <c r="U97">
        <f t="shared" si="7"/>
        <v>41.085999999999999</v>
      </c>
    </row>
    <row r="98" spans="9:21" x14ac:dyDescent="0.2">
      <c r="I98" s="14"/>
      <c r="J98" s="14"/>
      <c r="K98" s="14">
        <v>35.79</v>
      </c>
      <c r="L98" s="14"/>
      <c r="R98">
        <f t="shared" si="4"/>
        <v>30.135999999999999</v>
      </c>
      <c r="S98">
        <f t="shared" si="5"/>
        <v>49.927999999999997</v>
      </c>
      <c r="T98">
        <f t="shared" si="6"/>
        <v>38.662999999999997</v>
      </c>
      <c r="U98">
        <f t="shared" si="7"/>
        <v>42.774999999999999</v>
      </c>
    </row>
    <row r="99" spans="9:21" x14ac:dyDescent="0.2">
      <c r="I99" s="14"/>
      <c r="J99" s="14"/>
      <c r="K99" s="14">
        <v>32.399000000000001</v>
      </c>
      <c r="L99" s="14"/>
      <c r="R99">
        <f t="shared" si="4"/>
        <v>35.79</v>
      </c>
      <c r="S99">
        <f t="shared" si="5"/>
        <v>41.758000000000003</v>
      </c>
      <c r="T99">
        <f t="shared" si="6"/>
        <v>38.444000000000003</v>
      </c>
      <c r="U99">
        <f t="shared" si="7"/>
        <v>46.441000000000003</v>
      </c>
    </row>
    <row r="100" spans="9:21" x14ac:dyDescent="0.2">
      <c r="I100" s="14"/>
      <c r="J100" s="14"/>
      <c r="K100" s="14">
        <v>32.387999999999998</v>
      </c>
      <c r="L100" s="14"/>
      <c r="R100">
        <f t="shared" si="4"/>
        <v>32.399000000000001</v>
      </c>
      <c r="S100">
        <f t="shared" si="5"/>
        <v>45.055</v>
      </c>
      <c r="T100">
        <f t="shared" si="6"/>
        <v>40.243000000000002</v>
      </c>
      <c r="U100">
        <f t="shared" si="7"/>
        <v>39.768999999999998</v>
      </c>
    </row>
    <row r="101" spans="9:21" x14ac:dyDescent="0.2">
      <c r="I101" s="14"/>
      <c r="J101" s="14"/>
      <c r="K101">
        <v>40.715000000000003</v>
      </c>
      <c r="L101" s="14"/>
      <c r="R101">
        <f t="shared" si="4"/>
        <v>32.387999999999998</v>
      </c>
      <c r="S101">
        <f t="shared" si="5"/>
        <v>42.677999999999997</v>
      </c>
      <c r="T101">
        <f t="shared" si="6"/>
        <v>39.523000000000003</v>
      </c>
      <c r="U101">
        <f t="shared" si="7"/>
        <v>45.878</v>
      </c>
    </row>
    <row r="102" spans="9:21" x14ac:dyDescent="0.2">
      <c r="K102">
        <v>38.722999999999999</v>
      </c>
    </row>
    <row r="103" spans="9:21" x14ac:dyDescent="0.2">
      <c r="K103">
        <v>39.036999999999999</v>
      </c>
    </row>
    <row r="104" spans="9:21" x14ac:dyDescent="0.2">
      <c r="K104">
        <v>49.494</v>
      </c>
    </row>
    <row r="105" spans="9:21" x14ac:dyDescent="0.2">
      <c r="K105">
        <v>38.432000000000002</v>
      </c>
    </row>
    <row r="106" spans="9:21" x14ac:dyDescent="0.2">
      <c r="K106">
        <v>47.935000000000002</v>
      </c>
    </row>
    <row r="107" spans="9:21" x14ac:dyDescent="0.2">
      <c r="K107">
        <v>44.521000000000001</v>
      </c>
    </row>
    <row r="108" spans="9:21" x14ac:dyDescent="0.2">
      <c r="K108">
        <v>40.435000000000002</v>
      </c>
    </row>
    <row r="109" spans="9:21" x14ac:dyDescent="0.2">
      <c r="K109">
        <v>41.633000000000003</v>
      </c>
    </row>
    <row r="110" spans="9:21" x14ac:dyDescent="0.2">
      <c r="K110">
        <v>44.261000000000003</v>
      </c>
    </row>
    <row r="111" spans="9:21" x14ac:dyDescent="0.2">
      <c r="K111">
        <v>40.259</v>
      </c>
    </row>
    <row r="112" spans="9:21" x14ac:dyDescent="0.2">
      <c r="K112">
        <v>45.375999999999998</v>
      </c>
    </row>
    <row r="113" spans="11:11" x14ac:dyDescent="0.2">
      <c r="K113">
        <v>44.292999999999999</v>
      </c>
    </row>
    <row r="114" spans="11:11" x14ac:dyDescent="0.2">
      <c r="K114">
        <v>38.247</v>
      </c>
    </row>
    <row r="115" spans="11:11" x14ac:dyDescent="0.2">
      <c r="K115">
        <v>44.588999999999999</v>
      </c>
    </row>
    <row r="116" spans="11:11" x14ac:dyDescent="0.2">
      <c r="K116">
        <v>41.366999999999997</v>
      </c>
    </row>
    <row r="117" spans="11:11" x14ac:dyDescent="0.2">
      <c r="K117">
        <v>45.226999999999997</v>
      </c>
    </row>
    <row r="118" spans="11:11" x14ac:dyDescent="0.2">
      <c r="K118">
        <v>39.86</v>
      </c>
    </row>
    <row r="119" spans="11:11" x14ac:dyDescent="0.2">
      <c r="K119">
        <v>40.884999999999998</v>
      </c>
    </row>
    <row r="120" spans="11:11" x14ac:dyDescent="0.2">
      <c r="K120">
        <v>45.728999999999999</v>
      </c>
    </row>
    <row r="121" spans="11:11" x14ac:dyDescent="0.2">
      <c r="K121">
        <v>40.933999999999997</v>
      </c>
    </row>
    <row r="122" spans="11:11" x14ac:dyDescent="0.2">
      <c r="K122">
        <v>41.027999999999999</v>
      </c>
    </row>
    <row r="123" spans="11:11" x14ac:dyDescent="0.2">
      <c r="K123">
        <v>41.960999999999999</v>
      </c>
    </row>
    <row r="124" spans="11:11" x14ac:dyDescent="0.2">
      <c r="K124">
        <v>38.503</v>
      </c>
    </row>
    <row r="125" spans="11:11" x14ac:dyDescent="0.2">
      <c r="K125">
        <v>43.817</v>
      </c>
    </row>
    <row r="126" spans="11:11" x14ac:dyDescent="0.2">
      <c r="K126">
        <v>39.323999999999998</v>
      </c>
    </row>
    <row r="127" spans="11:11" x14ac:dyDescent="0.2">
      <c r="K127">
        <v>44.673999999999999</v>
      </c>
    </row>
    <row r="128" spans="11:11" x14ac:dyDescent="0.2">
      <c r="K128">
        <v>39.664000000000001</v>
      </c>
    </row>
    <row r="129" spans="11:11" x14ac:dyDescent="0.2">
      <c r="K129">
        <v>39.966000000000001</v>
      </c>
    </row>
    <row r="130" spans="11:11" x14ac:dyDescent="0.2">
      <c r="K130">
        <v>44.203000000000003</v>
      </c>
    </row>
    <row r="131" spans="11:11" x14ac:dyDescent="0.2">
      <c r="K131">
        <v>39.435000000000002</v>
      </c>
    </row>
    <row r="132" spans="11:11" x14ac:dyDescent="0.2">
      <c r="K132">
        <v>49.466999999999999</v>
      </c>
    </row>
    <row r="133" spans="11:11" x14ac:dyDescent="0.2">
      <c r="K133">
        <v>39.03</v>
      </c>
    </row>
    <row r="134" spans="11:11" x14ac:dyDescent="0.2">
      <c r="K134">
        <v>41.47</v>
      </c>
    </row>
    <row r="135" spans="11:11" x14ac:dyDescent="0.2">
      <c r="K135">
        <v>40.716000000000001</v>
      </c>
    </row>
    <row r="136" spans="11:11" x14ac:dyDescent="0.2">
      <c r="K136">
        <v>40.652999999999999</v>
      </c>
    </row>
    <row r="137" spans="11:11" x14ac:dyDescent="0.2">
      <c r="K137">
        <v>41.43</v>
      </c>
    </row>
    <row r="138" spans="11:11" x14ac:dyDescent="0.2">
      <c r="K138">
        <v>46.366</v>
      </c>
    </row>
    <row r="139" spans="11:11" x14ac:dyDescent="0.2">
      <c r="K139">
        <v>42.478000000000002</v>
      </c>
    </row>
    <row r="140" spans="11:11" x14ac:dyDescent="0.2">
      <c r="K140">
        <v>39.923999999999999</v>
      </c>
    </row>
    <row r="141" spans="11:11" x14ac:dyDescent="0.2">
      <c r="K141">
        <v>48.179000000000002</v>
      </c>
    </row>
    <row r="142" spans="11:11" x14ac:dyDescent="0.2">
      <c r="K142">
        <v>40.325000000000003</v>
      </c>
    </row>
    <row r="143" spans="11:11" x14ac:dyDescent="0.2">
      <c r="K143">
        <v>42.994</v>
      </c>
    </row>
    <row r="144" spans="11:11" x14ac:dyDescent="0.2">
      <c r="K144">
        <v>45.601999999999997</v>
      </c>
    </row>
    <row r="145" spans="11:11" x14ac:dyDescent="0.2">
      <c r="K145">
        <v>38.033999999999999</v>
      </c>
    </row>
    <row r="146" spans="11:11" x14ac:dyDescent="0.2">
      <c r="K146">
        <v>44.23</v>
      </c>
    </row>
    <row r="147" spans="11:11" x14ac:dyDescent="0.2">
      <c r="K147">
        <v>45.04</v>
      </c>
    </row>
    <row r="148" spans="11:11" x14ac:dyDescent="0.2">
      <c r="K148">
        <v>44.347999999999999</v>
      </c>
    </row>
    <row r="149" spans="11:11" x14ac:dyDescent="0.2">
      <c r="K149">
        <v>43.576000000000001</v>
      </c>
    </row>
    <row r="150" spans="11:11" x14ac:dyDescent="0.2">
      <c r="K150">
        <v>46.317999999999998</v>
      </c>
    </row>
    <row r="151" spans="11:11" x14ac:dyDescent="0.2">
      <c r="K151">
        <v>46.116999999999997</v>
      </c>
    </row>
    <row r="152" spans="11:11" x14ac:dyDescent="0.2">
      <c r="K152">
        <v>41.841999999999999</v>
      </c>
    </row>
    <row r="153" spans="11:11" x14ac:dyDescent="0.2">
      <c r="K153">
        <v>37.972000000000001</v>
      </c>
    </row>
    <row r="154" spans="11:11" x14ac:dyDescent="0.2">
      <c r="K154">
        <v>44.938000000000002</v>
      </c>
    </row>
    <row r="155" spans="11:11" x14ac:dyDescent="0.2">
      <c r="K155">
        <v>39.991999999999997</v>
      </c>
    </row>
    <row r="156" spans="11:11" x14ac:dyDescent="0.2">
      <c r="K156">
        <v>50.884</v>
      </c>
    </row>
    <row r="157" spans="11:11" x14ac:dyDescent="0.2">
      <c r="K157">
        <v>43.055</v>
      </c>
    </row>
    <row r="158" spans="11:11" x14ac:dyDescent="0.2">
      <c r="K158">
        <v>38.582000000000001</v>
      </c>
    </row>
    <row r="159" spans="11:11" x14ac:dyDescent="0.2">
      <c r="K159">
        <v>45.286000000000001</v>
      </c>
    </row>
    <row r="160" spans="11:11" x14ac:dyDescent="0.2">
      <c r="K160">
        <v>44.805</v>
      </c>
    </row>
    <row r="161" spans="11:11" x14ac:dyDescent="0.2">
      <c r="K161">
        <v>41.38</v>
      </c>
    </row>
    <row r="162" spans="11:11" x14ac:dyDescent="0.2">
      <c r="K162">
        <v>49.97</v>
      </c>
    </row>
    <row r="163" spans="11:11" x14ac:dyDescent="0.2">
      <c r="K163">
        <v>42.314</v>
      </c>
    </row>
    <row r="164" spans="11:11" x14ac:dyDescent="0.2">
      <c r="K164">
        <v>38.298000000000002</v>
      </c>
    </row>
    <row r="165" spans="11:11" x14ac:dyDescent="0.2">
      <c r="K165">
        <v>38.662999999999997</v>
      </c>
    </row>
    <row r="166" spans="11:11" x14ac:dyDescent="0.2">
      <c r="K166">
        <v>44.932000000000002</v>
      </c>
    </row>
    <row r="167" spans="11:11" x14ac:dyDescent="0.2">
      <c r="K167">
        <v>38.771000000000001</v>
      </c>
    </row>
    <row r="168" spans="11:11" x14ac:dyDescent="0.2">
      <c r="K168">
        <v>47.973999999999997</v>
      </c>
    </row>
    <row r="169" spans="11:11" x14ac:dyDescent="0.2">
      <c r="K169">
        <v>38.405000000000001</v>
      </c>
    </row>
    <row r="170" spans="11:11" x14ac:dyDescent="0.2">
      <c r="K170">
        <v>39.942999999999998</v>
      </c>
    </row>
    <row r="171" spans="11:11" x14ac:dyDescent="0.2">
      <c r="K171">
        <v>46.194000000000003</v>
      </c>
    </row>
    <row r="172" spans="11:11" x14ac:dyDescent="0.2">
      <c r="K172">
        <v>44.097000000000001</v>
      </c>
    </row>
    <row r="173" spans="11:11" x14ac:dyDescent="0.2">
      <c r="K173">
        <v>39.360999999999997</v>
      </c>
    </row>
    <row r="174" spans="11:11" x14ac:dyDescent="0.2">
      <c r="K174">
        <v>38.424999999999997</v>
      </c>
    </row>
    <row r="175" spans="11:11" x14ac:dyDescent="0.2">
      <c r="K175">
        <v>38.380000000000003</v>
      </c>
    </row>
    <row r="176" spans="11:11" x14ac:dyDescent="0.2">
      <c r="K176">
        <v>40.718000000000004</v>
      </c>
    </row>
    <row r="177" spans="11:11" x14ac:dyDescent="0.2">
      <c r="K177">
        <v>48.225999999999999</v>
      </c>
    </row>
    <row r="178" spans="11:11" x14ac:dyDescent="0.2">
      <c r="K178">
        <v>45.094999999999999</v>
      </c>
    </row>
    <row r="179" spans="11:11" x14ac:dyDescent="0.2">
      <c r="K179">
        <v>37.79</v>
      </c>
    </row>
    <row r="180" spans="11:11" x14ac:dyDescent="0.2">
      <c r="K180">
        <v>47.387</v>
      </c>
    </row>
    <row r="181" spans="11:11" x14ac:dyDescent="0.2">
      <c r="K181">
        <v>41.161000000000001</v>
      </c>
    </row>
    <row r="182" spans="11:11" x14ac:dyDescent="0.2">
      <c r="K182">
        <v>43.332000000000001</v>
      </c>
    </row>
    <row r="183" spans="11:11" x14ac:dyDescent="0.2">
      <c r="K183">
        <v>41.637999999999998</v>
      </c>
    </row>
    <row r="184" spans="11:11" x14ac:dyDescent="0.2">
      <c r="K184">
        <v>43.533000000000001</v>
      </c>
    </row>
    <row r="185" spans="11:11" x14ac:dyDescent="0.2">
      <c r="K185">
        <v>45.37</v>
      </c>
    </row>
    <row r="186" spans="11:11" x14ac:dyDescent="0.2">
      <c r="K186">
        <v>40.579000000000001</v>
      </c>
    </row>
    <row r="187" spans="11:11" x14ac:dyDescent="0.2">
      <c r="K187">
        <v>45.308</v>
      </c>
    </row>
    <row r="188" spans="11:11" x14ac:dyDescent="0.2">
      <c r="K188">
        <v>42.664000000000001</v>
      </c>
    </row>
    <row r="189" spans="11:11" x14ac:dyDescent="0.2">
      <c r="K189">
        <v>40.542000000000002</v>
      </c>
    </row>
    <row r="190" spans="11:11" x14ac:dyDescent="0.2">
      <c r="K190">
        <v>42.192999999999998</v>
      </c>
    </row>
    <row r="191" spans="11:11" x14ac:dyDescent="0.2">
      <c r="K191">
        <v>41.183</v>
      </c>
    </row>
    <row r="192" spans="11:11" x14ac:dyDescent="0.2">
      <c r="K192">
        <v>45.585000000000001</v>
      </c>
    </row>
    <row r="193" spans="11:11" x14ac:dyDescent="0.2">
      <c r="K193">
        <v>44.642000000000003</v>
      </c>
    </row>
    <row r="194" spans="11:11" x14ac:dyDescent="0.2">
      <c r="K194">
        <v>40.177</v>
      </c>
    </row>
    <row r="195" spans="11:11" x14ac:dyDescent="0.2">
      <c r="K195">
        <v>41.268999999999998</v>
      </c>
    </row>
    <row r="196" spans="11:11" x14ac:dyDescent="0.2">
      <c r="K196">
        <v>50.369</v>
      </c>
    </row>
    <row r="197" spans="11:11" x14ac:dyDescent="0.2">
      <c r="K197">
        <v>49.927999999999997</v>
      </c>
    </row>
    <row r="198" spans="11:11" x14ac:dyDescent="0.2">
      <c r="K198">
        <v>41.758000000000003</v>
      </c>
    </row>
    <row r="199" spans="11:11" x14ac:dyDescent="0.2">
      <c r="K199">
        <v>45.055</v>
      </c>
    </row>
    <row r="200" spans="11:11" x14ac:dyDescent="0.2">
      <c r="K200">
        <v>42.677999999999997</v>
      </c>
    </row>
    <row r="201" spans="11:11" x14ac:dyDescent="0.2">
      <c r="K201">
        <v>35.691000000000003</v>
      </c>
    </row>
    <row r="202" spans="11:11" x14ac:dyDescent="0.2">
      <c r="K202">
        <v>37.808999999999997</v>
      </c>
    </row>
    <row r="203" spans="11:11" x14ac:dyDescent="0.2">
      <c r="K203">
        <v>32.927</v>
      </c>
    </row>
    <row r="204" spans="11:11" x14ac:dyDescent="0.2">
      <c r="K204">
        <v>38.11</v>
      </c>
    </row>
    <row r="205" spans="11:11" x14ac:dyDescent="0.2">
      <c r="K205">
        <v>41.429000000000002</v>
      </c>
    </row>
    <row r="206" spans="11:11" x14ac:dyDescent="0.2">
      <c r="K206">
        <v>42.179000000000002</v>
      </c>
    </row>
    <row r="207" spans="11:11" x14ac:dyDescent="0.2">
      <c r="K207">
        <v>35.195999999999998</v>
      </c>
    </row>
    <row r="208" spans="11:11" x14ac:dyDescent="0.2">
      <c r="K208">
        <v>40.134999999999998</v>
      </c>
    </row>
    <row r="209" spans="11:11" x14ac:dyDescent="0.2">
      <c r="K209">
        <v>39.314</v>
      </c>
    </row>
    <row r="210" spans="11:11" x14ac:dyDescent="0.2">
      <c r="K210">
        <v>43.631999999999998</v>
      </c>
    </row>
    <row r="211" spans="11:11" x14ac:dyDescent="0.2">
      <c r="K211">
        <v>34.054000000000002</v>
      </c>
    </row>
    <row r="212" spans="11:11" x14ac:dyDescent="0.2">
      <c r="K212">
        <v>41.956000000000003</v>
      </c>
    </row>
    <row r="213" spans="11:11" x14ac:dyDescent="0.2">
      <c r="K213">
        <v>44.252000000000002</v>
      </c>
    </row>
    <row r="214" spans="11:11" x14ac:dyDescent="0.2">
      <c r="K214">
        <v>40.878999999999998</v>
      </c>
    </row>
    <row r="215" spans="11:11" x14ac:dyDescent="0.2">
      <c r="K215">
        <v>36.619999999999997</v>
      </c>
    </row>
    <row r="216" spans="11:11" x14ac:dyDescent="0.2">
      <c r="K216">
        <v>43.768000000000001</v>
      </c>
    </row>
    <row r="217" spans="11:11" x14ac:dyDescent="0.2">
      <c r="K217">
        <v>42.685000000000002</v>
      </c>
    </row>
    <row r="218" spans="11:11" x14ac:dyDescent="0.2">
      <c r="K218">
        <v>39.950000000000003</v>
      </c>
    </row>
    <row r="219" spans="11:11" x14ac:dyDescent="0.2">
      <c r="K219">
        <v>41.176000000000002</v>
      </c>
    </row>
    <row r="220" spans="11:11" x14ac:dyDescent="0.2">
      <c r="K220">
        <v>38.591999999999999</v>
      </c>
    </row>
    <row r="221" spans="11:11" x14ac:dyDescent="0.2">
      <c r="K221">
        <v>38.219000000000001</v>
      </c>
    </row>
    <row r="222" spans="11:11" x14ac:dyDescent="0.2">
      <c r="K222">
        <v>41.829000000000001</v>
      </c>
    </row>
    <row r="223" spans="11:11" x14ac:dyDescent="0.2">
      <c r="K223">
        <v>43.607999999999997</v>
      </c>
    </row>
    <row r="224" spans="11:11" x14ac:dyDescent="0.2">
      <c r="K224">
        <v>31.866</v>
      </c>
    </row>
    <row r="225" spans="11:11" x14ac:dyDescent="0.2">
      <c r="K225">
        <v>34.844000000000001</v>
      </c>
    </row>
    <row r="226" spans="11:11" x14ac:dyDescent="0.2">
      <c r="K226">
        <v>35.631999999999998</v>
      </c>
    </row>
    <row r="227" spans="11:11" x14ac:dyDescent="0.2">
      <c r="K227">
        <v>40.082000000000001</v>
      </c>
    </row>
    <row r="228" spans="11:11" x14ac:dyDescent="0.2">
      <c r="K228">
        <v>40.503</v>
      </c>
    </row>
    <row r="229" spans="11:11" x14ac:dyDescent="0.2">
      <c r="K229">
        <v>45.335999999999999</v>
      </c>
    </row>
    <row r="230" spans="11:11" x14ac:dyDescent="0.2">
      <c r="K230">
        <v>37.933999999999997</v>
      </c>
    </row>
    <row r="231" spans="11:11" x14ac:dyDescent="0.2">
      <c r="K231">
        <v>33.802</v>
      </c>
    </row>
    <row r="232" spans="11:11" x14ac:dyDescent="0.2">
      <c r="K232">
        <v>39.450000000000003</v>
      </c>
    </row>
    <row r="233" spans="11:11" x14ac:dyDescent="0.2">
      <c r="K233">
        <v>38.503999999999998</v>
      </c>
    </row>
    <row r="234" spans="11:11" x14ac:dyDescent="0.2">
      <c r="K234">
        <v>45.869</v>
      </c>
    </row>
    <row r="235" spans="11:11" x14ac:dyDescent="0.2">
      <c r="K235">
        <v>42.417999999999999</v>
      </c>
    </row>
    <row r="236" spans="11:11" x14ac:dyDescent="0.2">
      <c r="K236">
        <v>39.453000000000003</v>
      </c>
    </row>
    <row r="237" spans="11:11" x14ac:dyDescent="0.2">
      <c r="K237">
        <v>38.220999999999997</v>
      </c>
    </row>
    <row r="238" spans="11:11" x14ac:dyDescent="0.2">
      <c r="K238">
        <v>44.886000000000003</v>
      </c>
    </row>
    <row r="239" spans="11:11" x14ac:dyDescent="0.2">
      <c r="K239">
        <v>34.17</v>
      </c>
    </row>
    <row r="240" spans="11:11" x14ac:dyDescent="0.2">
      <c r="K240">
        <v>36.94</v>
      </c>
    </row>
    <row r="241" spans="11:11" x14ac:dyDescent="0.2">
      <c r="K241">
        <v>42.707999999999998</v>
      </c>
    </row>
    <row r="242" spans="11:11" x14ac:dyDescent="0.2">
      <c r="K242">
        <v>40.975999999999999</v>
      </c>
    </row>
    <row r="243" spans="11:11" x14ac:dyDescent="0.2">
      <c r="K243">
        <v>35.220999999999997</v>
      </c>
    </row>
    <row r="244" spans="11:11" x14ac:dyDescent="0.2">
      <c r="K244">
        <v>35.701000000000001</v>
      </c>
    </row>
    <row r="245" spans="11:11" x14ac:dyDescent="0.2">
      <c r="K245">
        <v>41.003999999999998</v>
      </c>
    </row>
    <row r="246" spans="11:11" x14ac:dyDescent="0.2">
      <c r="K246">
        <v>36.779000000000003</v>
      </c>
    </row>
    <row r="247" spans="11:11" x14ac:dyDescent="0.2">
      <c r="K247">
        <v>35.481999999999999</v>
      </c>
    </row>
    <row r="248" spans="11:11" x14ac:dyDescent="0.2">
      <c r="K248">
        <v>38.201000000000001</v>
      </c>
    </row>
    <row r="249" spans="11:11" x14ac:dyDescent="0.2">
      <c r="K249">
        <v>40.435000000000002</v>
      </c>
    </row>
    <row r="250" spans="11:11" x14ac:dyDescent="0.2">
      <c r="K250">
        <v>33.28</v>
      </c>
    </row>
    <row r="251" spans="11:11" x14ac:dyDescent="0.2">
      <c r="K251">
        <v>40.017000000000003</v>
      </c>
    </row>
    <row r="252" spans="11:11" x14ac:dyDescent="0.2">
      <c r="K252">
        <v>42.685000000000002</v>
      </c>
    </row>
    <row r="253" spans="11:11" x14ac:dyDescent="0.2">
      <c r="K253">
        <v>40.500999999999998</v>
      </c>
    </row>
    <row r="254" spans="11:11" x14ac:dyDescent="0.2">
      <c r="K254">
        <v>35.287999999999997</v>
      </c>
    </row>
    <row r="255" spans="11:11" x14ac:dyDescent="0.2">
      <c r="K255">
        <v>35.598999999999997</v>
      </c>
    </row>
    <row r="256" spans="11:11" x14ac:dyDescent="0.2">
      <c r="K256">
        <v>39.832000000000001</v>
      </c>
    </row>
    <row r="257" spans="11:11" x14ac:dyDescent="0.2">
      <c r="K257">
        <v>34.866</v>
      </c>
    </row>
    <row r="258" spans="11:11" x14ac:dyDescent="0.2">
      <c r="K258">
        <v>43.610999999999997</v>
      </c>
    </row>
    <row r="259" spans="11:11" x14ac:dyDescent="0.2">
      <c r="K259">
        <v>40.095999999999997</v>
      </c>
    </row>
    <row r="260" spans="11:11" x14ac:dyDescent="0.2">
      <c r="K260">
        <v>34.661999999999999</v>
      </c>
    </row>
    <row r="261" spans="11:11" x14ac:dyDescent="0.2">
      <c r="K261">
        <v>39.469000000000001</v>
      </c>
    </row>
    <row r="262" spans="11:11" x14ac:dyDescent="0.2">
      <c r="K262">
        <v>32.610999999999997</v>
      </c>
    </row>
    <row r="263" spans="11:11" x14ac:dyDescent="0.2">
      <c r="K263">
        <v>45.082999999999998</v>
      </c>
    </row>
    <row r="264" spans="11:11" x14ac:dyDescent="0.2">
      <c r="K264">
        <v>43.433999999999997</v>
      </c>
    </row>
    <row r="265" spans="11:11" x14ac:dyDescent="0.2">
      <c r="K265">
        <v>41.058999999999997</v>
      </c>
    </row>
    <row r="266" spans="11:11" x14ac:dyDescent="0.2">
      <c r="K266">
        <v>40.018000000000001</v>
      </c>
    </row>
    <row r="267" spans="11:11" x14ac:dyDescent="0.2">
      <c r="K267">
        <v>35.691000000000003</v>
      </c>
    </row>
    <row r="268" spans="11:11" x14ac:dyDescent="0.2">
      <c r="K268">
        <v>33.365000000000002</v>
      </c>
    </row>
    <row r="269" spans="11:11" x14ac:dyDescent="0.2">
      <c r="K269">
        <v>39.948</v>
      </c>
    </row>
    <row r="270" spans="11:11" x14ac:dyDescent="0.2">
      <c r="K270">
        <v>46.600999999999999</v>
      </c>
    </row>
    <row r="271" spans="11:11" x14ac:dyDescent="0.2">
      <c r="K271">
        <v>40.981000000000002</v>
      </c>
    </row>
    <row r="272" spans="11:11" x14ac:dyDescent="0.2">
      <c r="K272">
        <v>40.582999999999998</v>
      </c>
    </row>
    <row r="273" spans="11:11" x14ac:dyDescent="0.2">
      <c r="K273">
        <v>37.813000000000002</v>
      </c>
    </row>
    <row r="274" spans="11:11" x14ac:dyDescent="0.2">
      <c r="K274">
        <v>43.595999999999997</v>
      </c>
    </row>
    <row r="275" spans="11:11" x14ac:dyDescent="0.2">
      <c r="K275">
        <v>32.338000000000001</v>
      </c>
    </row>
    <row r="276" spans="11:11" x14ac:dyDescent="0.2">
      <c r="K276">
        <v>35.328000000000003</v>
      </c>
    </row>
    <row r="277" spans="11:11" x14ac:dyDescent="0.2">
      <c r="K277">
        <v>35.289000000000001</v>
      </c>
    </row>
    <row r="278" spans="11:11" x14ac:dyDescent="0.2">
      <c r="K278">
        <v>36.450000000000003</v>
      </c>
    </row>
    <row r="279" spans="11:11" x14ac:dyDescent="0.2">
      <c r="K279">
        <v>38.579000000000001</v>
      </c>
    </row>
    <row r="280" spans="11:11" x14ac:dyDescent="0.2">
      <c r="K280">
        <v>40.273000000000003</v>
      </c>
    </row>
    <row r="281" spans="11:11" x14ac:dyDescent="0.2">
      <c r="K281">
        <v>36.829000000000001</v>
      </c>
    </row>
    <row r="282" spans="11:11" x14ac:dyDescent="0.2">
      <c r="K282">
        <v>36.728000000000002</v>
      </c>
    </row>
    <row r="283" spans="11:11" x14ac:dyDescent="0.2">
      <c r="K283">
        <v>34.668999999999997</v>
      </c>
    </row>
    <row r="284" spans="11:11" x14ac:dyDescent="0.2">
      <c r="K284">
        <v>33.582999999999998</v>
      </c>
    </row>
    <row r="285" spans="11:11" x14ac:dyDescent="0.2">
      <c r="K285">
        <v>43.884</v>
      </c>
    </row>
    <row r="286" spans="11:11" x14ac:dyDescent="0.2">
      <c r="K286">
        <v>34.637999999999998</v>
      </c>
    </row>
    <row r="287" spans="11:11" x14ac:dyDescent="0.2">
      <c r="K287">
        <v>39.817</v>
      </c>
    </row>
    <row r="288" spans="11:11" x14ac:dyDescent="0.2">
      <c r="K288">
        <v>37.692999999999998</v>
      </c>
    </row>
    <row r="289" spans="11:11" x14ac:dyDescent="0.2">
      <c r="K289">
        <v>36.110999999999997</v>
      </c>
    </row>
    <row r="290" spans="11:11" x14ac:dyDescent="0.2">
      <c r="K290">
        <v>41.003999999999998</v>
      </c>
    </row>
    <row r="291" spans="11:11" x14ac:dyDescent="0.2">
      <c r="K291">
        <v>36.189</v>
      </c>
    </row>
    <row r="292" spans="11:11" x14ac:dyDescent="0.2">
      <c r="K292">
        <v>42.033000000000001</v>
      </c>
    </row>
    <row r="293" spans="11:11" x14ac:dyDescent="0.2">
      <c r="K293">
        <v>40.686999999999998</v>
      </c>
    </row>
    <row r="294" spans="11:11" x14ac:dyDescent="0.2">
      <c r="K294">
        <v>40.750999999999998</v>
      </c>
    </row>
    <row r="295" spans="11:11" x14ac:dyDescent="0.2">
      <c r="K295">
        <v>36.106999999999999</v>
      </c>
    </row>
    <row r="296" spans="11:11" x14ac:dyDescent="0.2">
      <c r="K296">
        <v>34.968000000000004</v>
      </c>
    </row>
    <row r="297" spans="11:11" x14ac:dyDescent="0.2">
      <c r="K297">
        <v>38.662999999999997</v>
      </c>
    </row>
    <row r="298" spans="11:11" x14ac:dyDescent="0.2">
      <c r="K298">
        <v>38.444000000000003</v>
      </c>
    </row>
    <row r="299" spans="11:11" x14ac:dyDescent="0.2">
      <c r="K299">
        <v>40.243000000000002</v>
      </c>
    </row>
    <row r="300" spans="11:11" x14ac:dyDescent="0.2">
      <c r="K300">
        <v>39.523000000000003</v>
      </c>
    </row>
    <row r="301" spans="11:11" x14ac:dyDescent="0.2">
      <c r="K301">
        <v>42.709000000000003</v>
      </c>
    </row>
    <row r="302" spans="11:11" x14ac:dyDescent="0.2">
      <c r="K302">
        <v>45.975000000000001</v>
      </c>
    </row>
    <row r="303" spans="11:11" x14ac:dyDescent="0.2">
      <c r="K303">
        <v>44.514000000000003</v>
      </c>
    </row>
    <row r="304" spans="11:11" x14ac:dyDescent="0.2">
      <c r="K304">
        <v>40.664000000000001</v>
      </c>
    </row>
    <row r="305" spans="11:11" x14ac:dyDescent="0.2">
      <c r="K305">
        <v>45.267000000000003</v>
      </c>
    </row>
    <row r="306" spans="11:11" x14ac:dyDescent="0.2">
      <c r="K306">
        <v>43.923000000000002</v>
      </c>
    </row>
    <row r="307" spans="11:11" x14ac:dyDescent="0.2">
      <c r="K307">
        <v>40.479999999999997</v>
      </c>
    </row>
    <row r="308" spans="11:11" x14ac:dyDescent="0.2">
      <c r="K308">
        <v>39.944000000000003</v>
      </c>
    </row>
    <row r="309" spans="11:11" x14ac:dyDescent="0.2">
      <c r="K309">
        <v>46.610999999999997</v>
      </c>
    </row>
    <row r="310" spans="11:11" x14ac:dyDescent="0.2">
      <c r="K310">
        <v>50.856000000000002</v>
      </c>
    </row>
    <row r="311" spans="11:11" x14ac:dyDescent="0.2">
      <c r="K311">
        <v>42.07</v>
      </c>
    </row>
    <row r="312" spans="11:11" x14ac:dyDescent="0.2">
      <c r="K312">
        <v>39.932000000000002</v>
      </c>
    </row>
    <row r="313" spans="11:11" x14ac:dyDescent="0.2">
      <c r="K313">
        <v>40.835999999999999</v>
      </c>
    </row>
    <row r="314" spans="11:11" x14ac:dyDescent="0.2">
      <c r="K314">
        <v>39.088999999999999</v>
      </c>
    </row>
    <row r="315" spans="11:11" x14ac:dyDescent="0.2">
      <c r="K315">
        <v>47.351999999999997</v>
      </c>
    </row>
    <row r="316" spans="11:11" x14ac:dyDescent="0.2">
      <c r="K316">
        <v>51.896999999999998</v>
      </c>
    </row>
    <row r="317" spans="11:11" x14ac:dyDescent="0.2">
      <c r="K317">
        <v>45.749000000000002</v>
      </c>
    </row>
    <row r="318" spans="11:11" x14ac:dyDescent="0.2">
      <c r="K318">
        <v>43.774999999999999</v>
      </c>
    </row>
    <row r="319" spans="11:11" x14ac:dyDescent="0.2">
      <c r="K319">
        <v>45.555</v>
      </c>
    </row>
    <row r="320" spans="11:11" x14ac:dyDescent="0.2">
      <c r="K320">
        <v>40.054000000000002</v>
      </c>
    </row>
    <row r="321" spans="11:11" x14ac:dyDescent="0.2">
      <c r="K321">
        <v>49.93</v>
      </c>
    </row>
    <row r="322" spans="11:11" x14ac:dyDescent="0.2">
      <c r="K322">
        <v>48.046999999999997</v>
      </c>
    </row>
    <row r="323" spans="11:11" x14ac:dyDescent="0.2">
      <c r="K323">
        <v>39.447000000000003</v>
      </c>
    </row>
    <row r="324" spans="11:11" x14ac:dyDescent="0.2">
      <c r="K324">
        <v>38.74</v>
      </c>
    </row>
    <row r="325" spans="11:11" x14ac:dyDescent="0.2">
      <c r="K325">
        <v>46.981999999999999</v>
      </c>
    </row>
    <row r="326" spans="11:11" x14ac:dyDescent="0.2">
      <c r="K326">
        <v>44.697000000000003</v>
      </c>
    </row>
    <row r="327" spans="11:11" x14ac:dyDescent="0.2">
      <c r="K327">
        <v>50.984999999999999</v>
      </c>
    </row>
    <row r="328" spans="11:11" x14ac:dyDescent="0.2">
      <c r="K328">
        <v>48.764000000000003</v>
      </c>
    </row>
    <row r="329" spans="11:11" x14ac:dyDescent="0.2">
      <c r="K329">
        <v>40.042000000000002</v>
      </c>
    </row>
    <row r="330" spans="11:11" x14ac:dyDescent="0.2">
      <c r="K330">
        <v>44.656999999999996</v>
      </c>
    </row>
    <row r="331" spans="11:11" x14ac:dyDescent="0.2">
      <c r="K331">
        <v>48.756999999999998</v>
      </c>
    </row>
    <row r="332" spans="11:11" x14ac:dyDescent="0.2">
      <c r="K332">
        <v>41.957999999999998</v>
      </c>
    </row>
    <row r="333" spans="11:11" x14ac:dyDescent="0.2">
      <c r="K333">
        <v>40.183</v>
      </c>
    </row>
    <row r="334" spans="11:11" x14ac:dyDescent="0.2">
      <c r="K334">
        <v>47.670999999999999</v>
      </c>
    </row>
    <row r="335" spans="11:11" x14ac:dyDescent="0.2">
      <c r="K335">
        <v>40.832999999999998</v>
      </c>
    </row>
    <row r="336" spans="11:11" x14ac:dyDescent="0.2">
      <c r="K336">
        <v>41.118000000000002</v>
      </c>
    </row>
    <row r="337" spans="11:11" x14ac:dyDescent="0.2">
      <c r="K337">
        <v>49.954999999999998</v>
      </c>
    </row>
    <row r="338" spans="11:11" x14ac:dyDescent="0.2">
      <c r="K338">
        <v>39.168999999999997</v>
      </c>
    </row>
    <row r="339" spans="11:11" x14ac:dyDescent="0.2">
      <c r="K339">
        <v>38.746000000000002</v>
      </c>
    </row>
    <row r="340" spans="11:11" x14ac:dyDescent="0.2">
      <c r="K340">
        <v>45.040999999999997</v>
      </c>
    </row>
    <row r="341" spans="11:11" x14ac:dyDescent="0.2">
      <c r="K341">
        <v>45.332999999999998</v>
      </c>
    </row>
    <row r="342" spans="11:11" x14ac:dyDescent="0.2">
      <c r="K342">
        <v>38.186999999999998</v>
      </c>
    </row>
    <row r="343" spans="11:11" x14ac:dyDescent="0.2">
      <c r="K343">
        <v>40.573</v>
      </c>
    </row>
    <row r="344" spans="11:11" x14ac:dyDescent="0.2">
      <c r="K344">
        <v>42.457000000000001</v>
      </c>
    </row>
    <row r="345" spans="11:11" x14ac:dyDescent="0.2">
      <c r="K345">
        <v>47.743000000000002</v>
      </c>
    </row>
    <row r="346" spans="11:11" x14ac:dyDescent="0.2">
      <c r="K346">
        <v>50.49</v>
      </c>
    </row>
    <row r="347" spans="11:11" x14ac:dyDescent="0.2">
      <c r="K347">
        <v>46.850999999999999</v>
      </c>
    </row>
    <row r="348" spans="11:11" x14ac:dyDescent="0.2">
      <c r="K348">
        <v>45.814999999999998</v>
      </c>
    </row>
    <row r="349" spans="11:11" x14ac:dyDescent="0.2">
      <c r="K349">
        <v>40.984000000000002</v>
      </c>
    </row>
    <row r="350" spans="11:11" x14ac:dyDescent="0.2">
      <c r="K350">
        <v>41.887999999999998</v>
      </c>
    </row>
    <row r="351" spans="11:11" x14ac:dyDescent="0.2">
      <c r="K351">
        <v>46.110999999999997</v>
      </c>
    </row>
    <row r="352" spans="11:11" x14ac:dyDescent="0.2">
      <c r="K352">
        <v>39.082999999999998</v>
      </c>
    </row>
    <row r="353" spans="11:11" x14ac:dyDescent="0.2">
      <c r="K353">
        <v>48.944000000000003</v>
      </c>
    </row>
    <row r="354" spans="11:11" x14ac:dyDescent="0.2">
      <c r="K354">
        <v>46.725999999999999</v>
      </c>
    </row>
    <row r="355" spans="11:11" x14ac:dyDescent="0.2">
      <c r="K355">
        <v>44.820999999999998</v>
      </c>
    </row>
    <row r="356" spans="11:11" x14ac:dyDescent="0.2">
      <c r="K356">
        <v>47.652999999999999</v>
      </c>
    </row>
    <row r="357" spans="11:11" x14ac:dyDescent="0.2">
      <c r="K357">
        <v>45.859000000000002</v>
      </c>
    </row>
    <row r="358" spans="11:11" x14ac:dyDescent="0.2">
      <c r="K358">
        <v>40.773000000000003</v>
      </c>
    </row>
    <row r="359" spans="11:11" x14ac:dyDescent="0.2">
      <c r="K359">
        <v>45.622</v>
      </c>
    </row>
    <row r="360" spans="11:11" x14ac:dyDescent="0.2">
      <c r="K360">
        <v>47.036999999999999</v>
      </c>
    </row>
    <row r="361" spans="11:11" x14ac:dyDescent="0.2">
      <c r="K361">
        <v>43.685000000000002</v>
      </c>
    </row>
    <row r="362" spans="11:11" x14ac:dyDescent="0.2">
      <c r="K362">
        <v>45.034999999999997</v>
      </c>
    </row>
    <row r="363" spans="11:11" x14ac:dyDescent="0.2">
      <c r="K363">
        <v>48.38</v>
      </c>
    </row>
    <row r="364" spans="11:11" x14ac:dyDescent="0.2">
      <c r="K364">
        <v>40.988999999999997</v>
      </c>
    </row>
    <row r="365" spans="11:11" x14ac:dyDescent="0.2">
      <c r="K365">
        <v>50.506</v>
      </c>
    </row>
    <row r="366" spans="11:11" x14ac:dyDescent="0.2">
      <c r="K366">
        <v>45.814999999999998</v>
      </c>
    </row>
    <row r="367" spans="11:11" x14ac:dyDescent="0.2">
      <c r="K367">
        <v>41.667000000000002</v>
      </c>
    </row>
    <row r="368" spans="11:11" x14ac:dyDescent="0.2">
      <c r="K368">
        <v>40.648000000000003</v>
      </c>
    </row>
    <row r="369" spans="11:11" x14ac:dyDescent="0.2">
      <c r="K369">
        <v>41.762</v>
      </c>
    </row>
    <row r="370" spans="11:11" x14ac:dyDescent="0.2">
      <c r="K370">
        <v>40.545999999999999</v>
      </c>
    </row>
    <row r="371" spans="11:11" x14ac:dyDescent="0.2">
      <c r="K371">
        <v>39.207999999999998</v>
      </c>
    </row>
    <row r="372" spans="11:11" x14ac:dyDescent="0.2">
      <c r="K372">
        <v>40.292999999999999</v>
      </c>
    </row>
    <row r="373" spans="11:11" x14ac:dyDescent="0.2">
      <c r="K373">
        <v>45.767000000000003</v>
      </c>
    </row>
    <row r="374" spans="11:11" x14ac:dyDescent="0.2">
      <c r="K374">
        <v>39.838000000000001</v>
      </c>
    </row>
    <row r="375" spans="11:11" x14ac:dyDescent="0.2">
      <c r="K375">
        <v>42.152999999999999</v>
      </c>
    </row>
    <row r="376" spans="11:11" x14ac:dyDescent="0.2">
      <c r="K376">
        <v>48.05</v>
      </c>
    </row>
    <row r="377" spans="11:11" x14ac:dyDescent="0.2">
      <c r="K377">
        <v>41.912999999999997</v>
      </c>
    </row>
    <row r="378" spans="11:11" x14ac:dyDescent="0.2">
      <c r="K378">
        <v>50.789000000000001</v>
      </c>
    </row>
    <row r="379" spans="11:11" x14ac:dyDescent="0.2">
      <c r="K379">
        <v>43.055</v>
      </c>
    </row>
    <row r="380" spans="11:11" x14ac:dyDescent="0.2">
      <c r="K380">
        <v>39.061999999999998</v>
      </c>
    </row>
    <row r="381" spans="11:11" x14ac:dyDescent="0.2">
      <c r="K381">
        <v>43.59</v>
      </c>
    </row>
    <row r="382" spans="11:11" x14ac:dyDescent="0.2">
      <c r="K382">
        <v>38.798000000000002</v>
      </c>
    </row>
    <row r="383" spans="11:11" x14ac:dyDescent="0.2">
      <c r="K383">
        <v>39.362000000000002</v>
      </c>
    </row>
    <row r="384" spans="11:11" x14ac:dyDescent="0.2">
      <c r="K384">
        <v>43.780999999999999</v>
      </c>
    </row>
    <row r="385" spans="11:11" x14ac:dyDescent="0.2">
      <c r="K385">
        <v>40.069000000000003</v>
      </c>
    </row>
    <row r="386" spans="11:11" x14ac:dyDescent="0.2">
      <c r="K386">
        <v>39.420999999999999</v>
      </c>
    </row>
    <row r="387" spans="11:11" x14ac:dyDescent="0.2">
      <c r="K387">
        <v>41.6</v>
      </c>
    </row>
    <row r="388" spans="11:11" x14ac:dyDescent="0.2">
      <c r="K388">
        <v>38.805999999999997</v>
      </c>
    </row>
    <row r="389" spans="11:11" x14ac:dyDescent="0.2">
      <c r="K389">
        <v>39.521999999999998</v>
      </c>
    </row>
    <row r="390" spans="11:11" x14ac:dyDescent="0.2">
      <c r="K390">
        <v>39.146999999999998</v>
      </c>
    </row>
    <row r="391" spans="11:11" x14ac:dyDescent="0.2">
      <c r="K391">
        <v>42.526000000000003</v>
      </c>
    </row>
    <row r="392" spans="11:11" x14ac:dyDescent="0.2">
      <c r="K392">
        <v>50.48</v>
      </c>
    </row>
    <row r="393" spans="11:11" x14ac:dyDescent="0.2">
      <c r="K393">
        <v>50.176000000000002</v>
      </c>
    </row>
    <row r="394" spans="11:11" x14ac:dyDescent="0.2">
      <c r="K394">
        <v>41.360999999999997</v>
      </c>
    </row>
    <row r="395" spans="11:11" x14ac:dyDescent="0.2">
      <c r="K395">
        <v>46.914000000000001</v>
      </c>
    </row>
    <row r="396" spans="11:11" x14ac:dyDescent="0.2">
      <c r="K396">
        <v>41.085999999999999</v>
      </c>
    </row>
    <row r="397" spans="11:11" x14ac:dyDescent="0.2">
      <c r="K397">
        <v>42.774999999999999</v>
      </c>
    </row>
    <row r="398" spans="11:11" x14ac:dyDescent="0.2">
      <c r="K398">
        <v>46.441000000000003</v>
      </c>
    </row>
    <row r="399" spans="11:11" x14ac:dyDescent="0.2">
      <c r="K399">
        <v>39.768999999999998</v>
      </c>
    </row>
    <row r="400" spans="11:11" x14ac:dyDescent="0.2">
      <c r="K400">
        <v>45.878</v>
      </c>
    </row>
  </sheetData>
  <conditionalFormatting sqref="C8">
    <cfRule type="cellIs" dxfId="4" priority="2" operator="greaterThan">
      <formula>0.05</formula>
    </cfRule>
  </conditionalFormatting>
  <conditionalFormatting sqref="D8">
    <cfRule type="cellIs" dxfId="3" priority="1" operator="greater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07" workbookViewId="0">
      <selection activeCell="C21" sqref="C21"/>
    </sheetView>
  </sheetViews>
  <sheetFormatPr baseColWidth="10" defaultRowHeight="16" x14ac:dyDescent="0.2"/>
  <cols>
    <col min="2" max="2" width="11.83203125" bestFit="1" customWidth="1"/>
  </cols>
  <sheetData>
    <row r="1" spans="1:14" x14ac:dyDescent="0.2">
      <c r="A1" t="s">
        <v>16</v>
      </c>
      <c r="B1" t="s">
        <v>6</v>
      </c>
      <c r="C1" t="s">
        <v>7</v>
      </c>
      <c r="F1" t="s">
        <v>15</v>
      </c>
      <c r="G1" t="s">
        <v>6</v>
      </c>
      <c r="H1" t="s">
        <v>7</v>
      </c>
    </row>
    <row r="2" spans="1:14" x14ac:dyDescent="0.2">
      <c r="B2" s="16">
        <v>81.623000000000005</v>
      </c>
      <c r="C2" s="16">
        <v>100.49</v>
      </c>
      <c r="E2" s="14"/>
      <c r="G2" s="17">
        <v>83.32</v>
      </c>
      <c r="H2" s="17">
        <v>101.15</v>
      </c>
      <c r="J2" s="14"/>
      <c r="K2" s="14"/>
      <c r="L2" s="15"/>
      <c r="M2" s="15"/>
      <c r="N2" s="15"/>
    </row>
    <row r="3" spans="1:14" x14ac:dyDescent="0.2">
      <c r="B3" s="16">
        <v>86.912000000000006</v>
      </c>
      <c r="C3" s="16">
        <v>104.06</v>
      </c>
      <c r="E3" s="14"/>
      <c r="G3" s="17">
        <v>81.316999999999993</v>
      </c>
      <c r="H3" s="17">
        <v>100.98</v>
      </c>
      <c r="J3" s="14"/>
      <c r="K3" s="14"/>
      <c r="L3" s="15"/>
      <c r="M3" s="15"/>
      <c r="N3" s="15"/>
    </row>
    <row r="4" spans="1:14" x14ac:dyDescent="0.2">
      <c r="B4" s="16">
        <v>89.278999999999996</v>
      </c>
      <c r="C4" s="16">
        <v>97.751999999999995</v>
      </c>
      <c r="E4" s="14"/>
      <c r="G4" s="17">
        <v>83.784999999999997</v>
      </c>
      <c r="H4" s="17">
        <v>97.953000000000003</v>
      </c>
      <c r="J4" s="14"/>
      <c r="K4" s="14"/>
      <c r="L4" s="15"/>
      <c r="M4" s="15"/>
      <c r="N4" s="15"/>
    </row>
    <row r="5" spans="1:14" x14ac:dyDescent="0.2">
      <c r="B5" s="16">
        <v>82.909000000000006</v>
      </c>
      <c r="C5" s="16">
        <v>98.766999999999996</v>
      </c>
      <c r="E5" s="14"/>
      <c r="G5" s="17">
        <v>82.722999999999999</v>
      </c>
      <c r="H5" s="17">
        <v>109.42</v>
      </c>
      <c r="J5" s="14"/>
      <c r="K5" s="14"/>
      <c r="L5" s="15"/>
      <c r="M5" s="15"/>
      <c r="N5" s="15"/>
    </row>
    <row r="6" spans="1:14" x14ac:dyDescent="0.2">
      <c r="B6" s="16">
        <v>77.856999999999999</v>
      </c>
      <c r="C6" s="16">
        <v>94.906000000000006</v>
      </c>
      <c r="E6" s="14"/>
      <c r="G6" s="17">
        <v>78.412000000000006</v>
      </c>
      <c r="H6" s="17">
        <v>104.24</v>
      </c>
      <c r="J6" s="14"/>
      <c r="K6" s="14"/>
      <c r="L6" s="15"/>
    </row>
    <row r="7" spans="1:14" x14ac:dyDescent="0.2">
      <c r="B7" s="16">
        <v>81.287999999999997</v>
      </c>
      <c r="C7" s="16">
        <v>101.39</v>
      </c>
      <c r="E7" s="14"/>
      <c r="G7" s="17">
        <v>78.512</v>
      </c>
      <c r="H7" s="17">
        <v>106.62</v>
      </c>
      <c r="J7" s="14"/>
      <c r="K7" s="14"/>
      <c r="L7" s="15"/>
    </row>
    <row r="8" spans="1:14" x14ac:dyDescent="0.2">
      <c r="B8" s="16">
        <v>79.411000000000001</v>
      </c>
      <c r="C8" s="16">
        <v>97.394999999999996</v>
      </c>
      <c r="E8" s="14"/>
      <c r="G8" s="17">
        <v>79.725999999999999</v>
      </c>
      <c r="H8" s="17">
        <v>103.79</v>
      </c>
      <c r="J8" s="14"/>
      <c r="K8" s="14"/>
      <c r="L8" s="15"/>
    </row>
    <row r="9" spans="1:14" x14ac:dyDescent="0.2">
      <c r="B9" s="16">
        <v>81.75</v>
      </c>
      <c r="C9" s="16">
        <v>101.37</v>
      </c>
      <c r="E9" s="14"/>
      <c r="G9" s="17">
        <v>83.933999999999997</v>
      </c>
      <c r="H9" s="17">
        <v>103.08</v>
      </c>
      <c r="J9" s="14"/>
      <c r="K9" s="14"/>
      <c r="L9" s="15"/>
    </row>
    <row r="10" spans="1:14" x14ac:dyDescent="0.2">
      <c r="B10" s="16">
        <v>70.924000000000007</v>
      </c>
      <c r="C10" s="16">
        <v>93.807000000000002</v>
      </c>
      <c r="E10" s="14"/>
      <c r="G10" s="17">
        <v>78.915999999999997</v>
      </c>
      <c r="H10" s="17">
        <v>102.05</v>
      </c>
      <c r="J10" s="14"/>
      <c r="K10" s="14"/>
      <c r="L10" s="15"/>
    </row>
    <row r="11" spans="1:14" x14ac:dyDescent="0.2">
      <c r="B11" s="16">
        <v>71.28</v>
      </c>
      <c r="C11" s="16">
        <v>94.769000000000005</v>
      </c>
      <c r="E11" s="14"/>
      <c r="G11" s="17">
        <v>76.578000000000003</v>
      </c>
      <c r="H11" s="17">
        <v>94.84</v>
      </c>
      <c r="J11" s="14"/>
      <c r="K11" s="14"/>
      <c r="L11" s="15"/>
    </row>
    <row r="12" spans="1:14" x14ac:dyDescent="0.2">
      <c r="B12" s="16">
        <v>74.980999999999995</v>
      </c>
      <c r="C12" s="16">
        <v>93.974999999999994</v>
      </c>
      <c r="E12" s="14"/>
      <c r="G12" s="17">
        <v>77.262</v>
      </c>
      <c r="H12" s="17">
        <v>96.370999999999995</v>
      </c>
      <c r="J12" s="14"/>
      <c r="K12" s="14"/>
      <c r="L12" s="15"/>
    </row>
    <row r="13" spans="1:14" x14ac:dyDescent="0.2">
      <c r="B13" s="16"/>
      <c r="C13" s="16">
        <v>86.837000000000003</v>
      </c>
      <c r="E13" s="14"/>
      <c r="G13" s="16"/>
      <c r="H13" s="17">
        <v>88.323999999999998</v>
      </c>
      <c r="K13" s="14"/>
      <c r="L13" s="15"/>
    </row>
    <row r="14" spans="1:14" x14ac:dyDescent="0.2">
      <c r="B14" s="1"/>
      <c r="C14" s="1"/>
      <c r="E14" s="14"/>
    </row>
    <row r="15" spans="1:14" x14ac:dyDescent="0.2">
      <c r="B15" s="1"/>
      <c r="C15" s="1"/>
      <c r="E15" s="14"/>
    </row>
    <row r="16" spans="1:14" x14ac:dyDescent="0.2">
      <c r="A16" s="18" t="s">
        <v>4</v>
      </c>
      <c r="B16" s="19">
        <f>AVERAGE(B2:B13)</f>
        <v>79.837636363636364</v>
      </c>
      <c r="C16" s="19">
        <f>AVERAGE(C2:C13)</f>
        <v>97.126500000000007</v>
      </c>
      <c r="D16" s="2"/>
      <c r="E16" s="14"/>
      <c r="F16" s="2"/>
      <c r="G16" s="2">
        <f>AVERAGE(G2:G13)</f>
        <v>80.407727272727257</v>
      </c>
      <c r="H16" s="2">
        <f>AVERAGE(H2:H13)</f>
        <v>100.73483333333333</v>
      </c>
      <c r="I16" s="2"/>
    </row>
    <row r="17" spans="1:9" x14ac:dyDescent="0.2">
      <c r="A17" s="18" t="s">
        <v>8</v>
      </c>
      <c r="B17" s="19">
        <f>STDEV(B2:B13)</f>
        <v>5.8133068433160702</v>
      </c>
      <c r="C17" s="19">
        <f>STDEV(C2:C13)</f>
        <v>4.6322891552861645</v>
      </c>
      <c r="D17" s="2"/>
      <c r="E17" s="14"/>
      <c r="F17" s="2"/>
      <c r="G17" s="2">
        <f>STDEV(G2:G13)</f>
        <v>2.708104321879385</v>
      </c>
      <c r="H17" s="2">
        <f>STDEV(H2:H13)</f>
        <v>5.6785798934293963</v>
      </c>
      <c r="I17" s="2"/>
    </row>
    <row r="18" spans="1:9" x14ac:dyDescent="0.2">
      <c r="A18" t="s">
        <v>24</v>
      </c>
      <c r="B18" s="21">
        <f>TTEST(B2:B12,C2:C13,2,2)</f>
        <v>9.6274973855439804E-8</v>
      </c>
      <c r="C18" s="21"/>
      <c r="E18" s="14"/>
      <c r="G18" s="21">
        <f>TTEST(G2:G12,H2:H13,2,2)</f>
        <v>5.0677875187931351E-10</v>
      </c>
      <c r="H18" s="21"/>
    </row>
    <row r="19" spans="1:9" x14ac:dyDescent="0.2">
      <c r="E19" s="14"/>
    </row>
    <row r="20" spans="1:9" x14ac:dyDescent="0.2">
      <c r="E20" s="14"/>
    </row>
    <row r="21" spans="1:9" x14ac:dyDescent="0.2">
      <c r="E21" s="14"/>
    </row>
    <row r="22" spans="1:9" x14ac:dyDescent="0.2">
      <c r="E22" s="14"/>
    </row>
    <row r="23" spans="1:9" x14ac:dyDescent="0.2">
      <c r="E23" s="14"/>
    </row>
    <row r="24" spans="1:9" x14ac:dyDescent="0.2">
      <c r="E24" s="14"/>
    </row>
  </sheetData>
  <mergeCells count="2">
    <mergeCell ref="B18:C18"/>
    <mergeCell ref="G18:H18"/>
  </mergeCells>
  <conditionalFormatting sqref="B18:C18">
    <cfRule type="cellIs" dxfId="2" priority="1" operator="greater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8" sqref="K8"/>
    </sheetView>
  </sheetViews>
  <sheetFormatPr baseColWidth="10" defaultRowHeight="16" x14ac:dyDescent="0.2"/>
  <sheetData>
    <row r="1" spans="1:11" x14ac:dyDescent="0.2">
      <c r="A1" t="s">
        <v>16</v>
      </c>
      <c r="B1" t="s">
        <v>6</v>
      </c>
      <c r="C1" t="s">
        <v>7</v>
      </c>
      <c r="F1" t="s">
        <v>15</v>
      </c>
      <c r="G1" t="s">
        <v>6</v>
      </c>
      <c r="H1" t="s">
        <v>7</v>
      </c>
    </row>
    <row r="2" spans="1:11" x14ac:dyDescent="0.2">
      <c r="B2" s="16">
        <v>124.71</v>
      </c>
      <c r="C2" s="16">
        <v>122.67</v>
      </c>
      <c r="D2" s="1"/>
      <c r="E2" s="1"/>
      <c r="F2" s="1"/>
      <c r="G2" s="17">
        <v>116.45</v>
      </c>
      <c r="H2" s="17">
        <v>110.82</v>
      </c>
      <c r="J2" s="14"/>
      <c r="K2" s="14"/>
    </row>
    <row r="3" spans="1:11" x14ac:dyDescent="0.2">
      <c r="B3" s="16">
        <v>95.378</v>
      </c>
      <c r="C3" s="16">
        <v>125.18</v>
      </c>
      <c r="D3" s="1"/>
      <c r="E3" s="1"/>
      <c r="F3" s="1"/>
      <c r="G3" s="17">
        <v>99.623999999999995</v>
      </c>
      <c r="H3" s="17">
        <v>123.34</v>
      </c>
      <c r="J3" s="14"/>
      <c r="K3" s="14"/>
    </row>
    <row r="4" spans="1:11" x14ac:dyDescent="0.2">
      <c r="B4" s="16">
        <v>95.314999999999998</v>
      </c>
      <c r="C4" s="16">
        <v>71.897999999999996</v>
      </c>
      <c r="D4" s="1"/>
      <c r="E4" s="1"/>
      <c r="F4" s="1"/>
      <c r="G4" s="17">
        <v>102.18</v>
      </c>
      <c r="H4" s="17">
        <v>98.084000000000003</v>
      </c>
      <c r="J4" s="14"/>
      <c r="K4" s="14"/>
    </row>
    <row r="5" spans="1:11" x14ac:dyDescent="0.2">
      <c r="B5" s="16">
        <v>106.75</v>
      </c>
      <c r="C5" s="16">
        <v>111.27</v>
      </c>
      <c r="D5" s="1"/>
      <c r="E5" s="1"/>
      <c r="F5" s="1"/>
      <c r="G5" s="17">
        <v>103.16</v>
      </c>
      <c r="H5" s="17">
        <v>105.99</v>
      </c>
      <c r="J5" s="14"/>
      <c r="K5" s="14"/>
    </row>
    <row r="6" spans="1:11" x14ac:dyDescent="0.2">
      <c r="B6" s="1"/>
      <c r="C6" s="1"/>
      <c r="D6" s="1"/>
      <c r="E6" s="1"/>
      <c r="F6" s="1"/>
      <c r="G6" s="1"/>
      <c r="H6" s="1"/>
    </row>
    <row r="7" spans="1:11" x14ac:dyDescent="0.2">
      <c r="B7" s="1"/>
      <c r="C7" s="1"/>
      <c r="D7" s="1"/>
      <c r="E7" s="1"/>
      <c r="F7" s="1"/>
      <c r="G7" s="1"/>
      <c r="H7" s="1"/>
    </row>
    <row r="8" spans="1:11" x14ac:dyDescent="0.2">
      <c r="A8" t="s">
        <v>4</v>
      </c>
      <c r="B8" s="3">
        <f>AVERAGE(B2:B5)</f>
        <v>105.53825000000001</v>
      </c>
      <c r="C8" s="3">
        <f>AVERAGE(C2:C5)</f>
        <v>107.75450000000001</v>
      </c>
      <c r="D8" s="1"/>
      <c r="E8" s="1"/>
      <c r="F8" s="1" t="str">
        <f>A8</f>
        <v>T1/2</v>
      </c>
      <c r="G8" s="3">
        <f>AVERAGE(G2:G5)</f>
        <v>105.3535</v>
      </c>
      <c r="H8" s="3">
        <f>AVERAGE(H2:H5)</f>
        <v>109.55850000000001</v>
      </c>
    </row>
    <row r="9" spans="1:11" x14ac:dyDescent="0.2">
      <c r="A9" t="s">
        <v>17</v>
      </c>
      <c r="B9" s="3">
        <f>STDEV(B2:B5)</f>
        <v>13.865663306047274</v>
      </c>
      <c r="C9" s="3">
        <f>STDEV(C2:C5)</f>
        <v>24.658788311674986</v>
      </c>
      <c r="D9" s="1"/>
      <c r="E9" s="1"/>
      <c r="F9" s="1" t="str">
        <f>A9</f>
        <v>Std.Dev</v>
      </c>
      <c r="G9" s="2">
        <f>STDEV(G2:G5)</f>
        <v>7.5463462903138341</v>
      </c>
      <c r="H9" s="2">
        <f>STDEV(H2:H5)</f>
        <v>10.581736892715991</v>
      </c>
    </row>
    <row r="10" spans="1:11" x14ac:dyDescent="0.2">
      <c r="A10" t="s">
        <v>24</v>
      </c>
      <c r="B10" s="21">
        <f>TTEST(B2:B5,C2:C5,2,2)</f>
        <v>0.88063472733498083</v>
      </c>
      <c r="C10" s="21"/>
      <c r="G10" s="21">
        <f>TTEST(G2:G5,H2:H5,2,2)</f>
        <v>0.54153210333608659</v>
      </c>
      <c r="H10" s="21"/>
    </row>
  </sheetData>
  <mergeCells count="2">
    <mergeCell ref="B10:C10"/>
    <mergeCell ref="G10:H10"/>
  </mergeCells>
  <conditionalFormatting sqref="B10:C10">
    <cfRule type="cellIs" dxfId="1" priority="2" operator="greaterThan">
      <formula>0.05</formula>
    </cfRule>
  </conditionalFormatting>
  <conditionalFormatting sqref="G10:H10">
    <cfRule type="cellIs" dxfId="0" priority="1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TXTL</vt:lpstr>
      <vt:lpstr>TXTL_sim</vt:lpstr>
      <vt:lpstr>In Vivo_2AS</vt:lpstr>
      <vt:lpstr>In Vivo_1AS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2017-05-17T01:00:01Z</dcterms:created>
  <dcterms:modified xsi:type="dcterms:W3CDTF">2017-10-09T19:33:39Z</dcterms:modified>
</cp:coreProperties>
</file>