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Business Analytics With Excel Projects\"/>
    </mc:Choice>
  </mc:AlternateContent>
  <xr:revisionPtr revIDLastSave="0" documentId="13_ncr:1_{50C27765-BC94-4764-80BF-1E68FE0DCB3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Analysis" sheetId="1" r:id="rId1"/>
    <sheet name="Dashboard" sheetId="2" r:id="rId2"/>
  </sheets>
  <definedNames>
    <definedName name="_xlchart.v2.0" hidden="1">Dashboard!$O$11:$Q$11</definedName>
    <definedName name="_xlchart.v2.1" hidden="1">Dashboard!$O$12:$Q$12</definedName>
    <definedName name="_xlchart.v2.2" hidden="1">Dashboard!$O$8:$Q$10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" i="1" l="1"/>
  <c r="K3" i="1"/>
  <c r="L3" i="1" s="1"/>
  <c r="K4" i="1"/>
  <c r="L4" i="1" s="1"/>
  <c r="K5" i="1"/>
  <c r="L5" i="1" s="1"/>
  <c r="K6" i="1"/>
  <c r="L6" i="1" s="1"/>
  <c r="K7" i="1"/>
  <c r="L7" i="1" s="1"/>
  <c r="K8" i="1"/>
  <c r="L8" i="1" s="1"/>
  <c r="K9" i="1"/>
  <c r="L9" i="1" s="1"/>
  <c r="K10" i="1"/>
  <c r="L10" i="1" s="1"/>
  <c r="K11" i="1"/>
  <c r="L11" i="1" s="1"/>
  <c r="K12" i="1"/>
  <c r="L12" i="1" s="1"/>
  <c r="K13" i="1"/>
  <c r="L13" i="1" s="1"/>
  <c r="K14" i="1"/>
  <c r="L14" i="1" s="1"/>
  <c r="K15" i="1"/>
  <c r="L15" i="1" s="1"/>
  <c r="K16" i="1"/>
  <c r="L16" i="1" s="1"/>
  <c r="K17" i="1"/>
  <c r="L17" i="1" s="1"/>
  <c r="K18" i="1"/>
  <c r="L18" i="1" s="1"/>
  <c r="K19" i="1"/>
  <c r="L19" i="1" s="1"/>
  <c r="K20" i="1"/>
  <c r="L20" i="1" s="1"/>
  <c r="K21" i="1"/>
  <c r="L21" i="1" s="1"/>
  <c r="K22" i="1"/>
  <c r="L22" i="1" s="1"/>
  <c r="K23" i="1"/>
  <c r="L23" i="1" s="1"/>
  <c r="K24" i="1"/>
  <c r="L24" i="1" s="1"/>
  <c r="K25" i="1"/>
  <c r="L25" i="1" s="1"/>
  <c r="K26" i="1"/>
  <c r="L26" i="1" s="1"/>
  <c r="K27" i="1"/>
  <c r="L27" i="1" s="1"/>
  <c r="K28" i="1"/>
  <c r="L28" i="1" s="1"/>
  <c r="K29" i="1"/>
  <c r="L29" i="1" s="1"/>
  <c r="K30" i="1"/>
  <c r="L30" i="1" s="1"/>
  <c r="K31" i="1"/>
  <c r="L31" i="1" s="1"/>
  <c r="K32" i="1"/>
  <c r="L32" i="1" s="1"/>
  <c r="K33" i="1"/>
  <c r="L33" i="1" s="1"/>
  <c r="K34" i="1"/>
  <c r="L34" i="1" s="1"/>
  <c r="K35" i="1"/>
  <c r="L35" i="1" s="1"/>
  <c r="K36" i="1"/>
  <c r="L36" i="1" s="1"/>
  <c r="K37" i="1"/>
  <c r="L37" i="1" s="1"/>
  <c r="K38" i="1"/>
  <c r="L38" i="1" s="1"/>
  <c r="K39" i="1"/>
  <c r="L39" i="1" s="1"/>
  <c r="K40" i="1"/>
  <c r="L40" i="1" s="1"/>
  <c r="K41" i="1"/>
  <c r="L41" i="1" s="1"/>
  <c r="K42" i="1"/>
  <c r="L42" i="1" s="1"/>
  <c r="K43" i="1"/>
  <c r="L43" i="1" s="1"/>
  <c r="K44" i="1"/>
  <c r="L44" i="1" s="1"/>
  <c r="K45" i="1"/>
  <c r="L45" i="1" s="1"/>
  <c r="K46" i="1"/>
  <c r="L46" i="1" s="1"/>
  <c r="K47" i="1"/>
  <c r="L47" i="1" s="1"/>
  <c r="K48" i="1"/>
  <c r="L48" i="1" s="1"/>
  <c r="K49" i="1"/>
  <c r="L49" i="1" s="1"/>
  <c r="K50" i="1"/>
  <c r="L50" i="1" s="1"/>
  <c r="K51" i="1"/>
  <c r="L51" i="1" s="1"/>
  <c r="K52" i="1"/>
  <c r="L52" i="1" s="1"/>
  <c r="K53" i="1"/>
  <c r="L53" i="1" s="1"/>
  <c r="K54" i="1"/>
  <c r="L54" i="1" s="1"/>
  <c r="K55" i="1"/>
  <c r="L55" i="1" s="1"/>
  <c r="K56" i="1"/>
  <c r="L56" i="1" s="1"/>
  <c r="K57" i="1"/>
  <c r="L57" i="1" s="1"/>
  <c r="K58" i="1"/>
  <c r="L58" i="1" s="1"/>
  <c r="K59" i="1"/>
  <c r="L59" i="1" s="1"/>
  <c r="K60" i="1"/>
  <c r="L60" i="1" s="1"/>
  <c r="K61" i="1"/>
  <c r="L61" i="1" s="1"/>
  <c r="K62" i="1"/>
  <c r="L62" i="1" s="1"/>
  <c r="K63" i="1"/>
  <c r="L63" i="1" s="1"/>
  <c r="K64" i="1"/>
  <c r="L64" i="1" s="1"/>
  <c r="K65" i="1"/>
  <c r="L65" i="1" s="1"/>
  <c r="K66" i="1"/>
  <c r="L66" i="1" s="1"/>
  <c r="K67" i="1"/>
  <c r="L67" i="1" s="1"/>
  <c r="K68" i="1"/>
  <c r="L68" i="1" s="1"/>
  <c r="K69" i="1"/>
  <c r="L69" i="1" s="1"/>
  <c r="K70" i="1"/>
  <c r="L70" i="1" s="1"/>
  <c r="K71" i="1"/>
  <c r="L71" i="1" s="1"/>
  <c r="K72" i="1"/>
  <c r="L72" i="1" s="1"/>
  <c r="K73" i="1"/>
  <c r="L73" i="1" s="1"/>
  <c r="K74" i="1"/>
  <c r="L74" i="1" s="1"/>
  <c r="K75" i="1"/>
  <c r="L75" i="1" s="1"/>
  <c r="K76" i="1"/>
  <c r="L76" i="1" s="1"/>
  <c r="K77" i="1"/>
  <c r="L77" i="1" s="1"/>
  <c r="K78" i="1"/>
  <c r="L78" i="1" s="1"/>
  <c r="K79" i="1"/>
  <c r="L79" i="1" s="1"/>
  <c r="K80" i="1"/>
  <c r="L80" i="1" s="1"/>
  <c r="K81" i="1"/>
  <c r="L81" i="1" s="1"/>
  <c r="K82" i="1"/>
  <c r="L82" i="1" s="1"/>
  <c r="K83" i="1"/>
  <c r="L83" i="1" s="1"/>
  <c r="K84" i="1"/>
  <c r="L84" i="1" s="1"/>
  <c r="K85" i="1"/>
  <c r="L85" i="1" s="1"/>
  <c r="K86" i="1"/>
  <c r="L86" i="1" s="1"/>
  <c r="K87" i="1"/>
  <c r="L87" i="1" s="1"/>
  <c r="K88" i="1"/>
  <c r="L88" i="1" s="1"/>
  <c r="K89" i="1"/>
  <c r="L89" i="1" s="1"/>
  <c r="K90" i="1"/>
  <c r="L90" i="1" s="1"/>
  <c r="K91" i="1"/>
  <c r="L91" i="1" s="1"/>
  <c r="K92" i="1"/>
  <c r="L92" i="1" s="1"/>
  <c r="K93" i="1"/>
  <c r="L93" i="1" s="1"/>
  <c r="K94" i="1"/>
  <c r="L94" i="1" s="1"/>
  <c r="K95" i="1"/>
  <c r="L95" i="1" s="1"/>
  <c r="K96" i="1"/>
  <c r="L96" i="1" s="1"/>
  <c r="K97" i="1"/>
  <c r="L97" i="1" s="1"/>
  <c r="K98" i="1"/>
  <c r="L98" i="1" s="1"/>
  <c r="K99" i="1"/>
  <c r="L99" i="1" s="1"/>
  <c r="K100" i="1"/>
  <c r="L100" i="1" s="1"/>
  <c r="K101" i="1"/>
  <c r="L101" i="1" s="1"/>
  <c r="K102" i="1"/>
  <c r="L102" i="1" s="1"/>
  <c r="K103" i="1"/>
  <c r="L103" i="1" s="1"/>
  <c r="K104" i="1"/>
  <c r="L104" i="1" s="1"/>
  <c r="K105" i="1"/>
  <c r="L105" i="1" s="1"/>
  <c r="K106" i="1"/>
  <c r="L106" i="1" s="1"/>
  <c r="K107" i="1"/>
  <c r="L107" i="1" s="1"/>
  <c r="K108" i="1"/>
  <c r="L108" i="1" s="1"/>
  <c r="K109" i="1"/>
  <c r="L109" i="1" s="1"/>
  <c r="K110" i="1"/>
  <c r="L110" i="1" s="1"/>
  <c r="K111" i="1"/>
  <c r="L111" i="1" s="1"/>
  <c r="K112" i="1"/>
  <c r="L112" i="1" s="1"/>
  <c r="K113" i="1"/>
  <c r="L113" i="1" s="1"/>
  <c r="K114" i="1"/>
  <c r="L114" i="1" s="1"/>
  <c r="K115" i="1"/>
  <c r="L115" i="1" s="1"/>
  <c r="K116" i="1"/>
  <c r="L116" i="1" s="1"/>
  <c r="K117" i="1"/>
  <c r="L117" i="1" s="1"/>
  <c r="K118" i="1"/>
  <c r="L118" i="1" s="1"/>
  <c r="K119" i="1"/>
  <c r="L119" i="1" s="1"/>
  <c r="K120" i="1"/>
  <c r="L120" i="1" s="1"/>
  <c r="K121" i="1"/>
  <c r="L121" i="1" s="1"/>
  <c r="K122" i="1"/>
  <c r="L122" i="1" s="1"/>
  <c r="K123" i="1"/>
  <c r="L123" i="1" s="1"/>
  <c r="K124" i="1"/>
  <c r="L124" i="1" s="1"/>
  <c r="K125" i="1"/>
  <c r="L125" i="1" s="1"/>
  <c r="K126" i="1"/>
  <c r="L126" i="1" s="1"/>
  <c r="K127" i="1"/>
  <c r="L127" i="1" s="1"/>
  <c r="K128" i="1"/>
  <c r="L128" i="1" s="1"/>
  <c r="K129" i="1"/>
  <c r="L129" i="1" s="1"/>
  <c r="K130" i="1"/>
  <c r="L130" i="1" s="1"/>
  <c r="K131" i="1"/>
  <c r="L131" i="1" s="1"/>
  <c r="K132" i="1"/>
  <c r="L132" i="1" s="1"/>
  <c r="K133" i="1"/>
  <c r="L133" i="1" s="1"/>
  <c r="K134" i="1"/>
  <c r="L134" i="1" s="1"/>
  <c r="K135" i="1"/>
  <c r="L135" i="1" s="1"/>
  <c r="K136" i="1"/>
  <c r="L136" i="1" s="1"/>
  <c r="K137" i="1"/>
  <c r="L137" i="1" s="1"/>
  <c r="K138" i="1"/>
  <c r="L138" i="1" s="1"/>
  <c r="K139" i="1"/>
  <c r="L139" i="1" s="1"/>
  <c r="K140" i="1"/>
  <c r="L140" i="1" s="1"/>
  <c r="K141" i="1"/>
  <c r="L141" i="1" s="1"/>
  <c r="K142" i="1"/>
  <c r="L142" i="1" s="1"/>
  <c r="K143" i="1"/>
  <c r="L143" i="1" s="1"/>
  <c r="K144" i="1"/>
  <c r="L144" i="1" s="1"/>
  <c r="K145" i="1"/>
  <c r="L145" i="1" s="1"/>
  <c r="K146" i="1"/>
  <c r="L146" i="1" s="1"/>
  <c r="K147" i="1"/>
  <c r="L147" i="1" s="1"/>
  <c r="K148" i="1"/>
  <c r="L148" i="1" s="1"/>
  <c r="K149" i="1"/>
  <c r="L149" i="1" s="1"/>
  <c r="K150" i="1"/>
  <c r="L150" i="1" s="1"/>
  <c r="K151" i="1"/>
  <c r="L151" i="1" s="1"/>
  <c r="K152" i="1"/>
  <c r="L152" i="1" s="1"/>
  <c r="K153" i="1"/>
  <c r="L153" i="1" s="1"/>
  <c r="K154" i="1"/>
  <c r="L154" i="1" s="1"/>
  <c r="K155" i="1"/>
  <c r="L155" i="1" s="1"/>
  <c r="K156" i="1"/>
  <c r="L156" i="1" s="1"/>
  <c r="K157" i="1"/>
  <c r="L157" i="1" s="1"/>
  <c r="K158" i="1"/>
  <c r="L158" i="1" s="1"/>
  <c r="K159" i="1"/>
  <c r="L159" i="1" s="1"/>
  <c r="K160" i="1"/>
  <c r="L160" i="1" s="1"/>
  <c r="K161" i="1"/>
  <c r="L161" i="1" s="1"/>
  <c r="K162" i="1"/>
  <c r="L162" i="1" s="1"/>
  <c r="K163" i="1"/>
  <c r="L163" i="1" s="1"/>
  <c r="K164" i="1"/>
  <c r="L164" i="1" s="1"/>
  <c r="K165" i="1"/>
  <c r="L165" i="1" s="1"/>
  <c r="K166" i="1"/>
  <c r="L166" i="1" s="1"/>
  <c r="K167" i="1"/>
  <c r="L167" i="1" s="1"/>
  <c r="K168" i="1"/>
  <c r="L168" i="1" s="1"/>
  <c r="K169" i="1"/>
  <c r="L169" i="1" s="1"/>
  <c r="K170" i="1"/>
  <c r="L170" i="1" s="1"/>
  <c r="K171" i="1"/>
  <c r="L171" i="1" s="1"/>
  <c r="K172" i="1"/>
  <c r="L172" i="1" s="1"/>
  <c r="K173" i="1"/>
  <c r="L173" i="1" s="1"/>
  <c r="K174" i="1"/>
  <c r="L174" i="1" s="1"/>
  <c r="K175" i="1"/>
  <c r="L175" i="1" s="1"/>
  <c r="K176" i="1"/>
  <c r="L176" i="1" s="1"/>
  <c r="K177" i="1"/>
  <c r="L177" i="1" s="1"/>
  <c r="K178" i="1"/>
  <c r="L178" i="1" s="1"/>
  <c r="K179" i="1"/>
  <c r="L179" i="1" s="1"/>
  <c r="K180" i="1"/>
  <c r="L180" i="1" s="1"/>
  <c r="K181" i="1"/>
  <c r="L181" i="1" s="1"/>
  <c r="K182" i="1"/>
  <c r="L182" i="1" s="1"/>
  <c r="K183" i="1"/>
  <c r="L183" i="1" s="1"/>
  <c r="K184" i="1"/>
  <c r="L184" i="1" s="1"/>
  <c r="K185" i="1"/>
  <c r="L185" i="1" s="1"/>
  <c r="K186" i="1"/>
  <c r="L186" i="1" s="1"/>
  <c r="K187" i="1"/>
  <c r="L187" i="1" s="1"/>
  <c r="K188" i="1"/>
  <c r="L188" i="1" s="1"/>
  <c r="K189" i="1"/>
  <c r="L189" i="1" s="1"/>
  <c r="K190" i="1"/>
  <c r="L190" i="1" s="1"/>
  <c r="K191" i="1"/>
  <c r="L191" i="1" s="1"/>
  <c r="K192" i="1"/>
  <c r="L192" i="1" s="1"/>
  <c r="K193" i="1"/>
  <c r="L193" i="1" s="1"/>
  <c r="K194" i="1"/>
  <c r="L194" i="1" s="1"/>
  <c r="K195" i="1"/>
  <c r="L195" i="1" s="1"/>
  <c r="K196" i="1"/>
  <c r="L196" i="1" s="1"/>
  <c r="K197" i="1"/>
  <c r="L197" i="1" s="1"/>
  <c r="K198" i="1"/>
  <c r="L198" i="1" s="1"/>
  <c r="K199" i="1"/>
  <c r="L199" i="1" s="1"/>
  <c r="K200" i="1"/>
  <c r="L200" i="1" s="1"/>
  <c r="K201" i="1"/>
  <c r="L201" i="1" s="1"/>
  <c r="K202" i="1"/>
  <c r="L202" i="1" s="1"/>
  <c r="K203" i="1"/>
  <c r="L203" i="1" s="1"/>
  <c r="K204" i="1"/>
  <c r="L204" i="1" s="1"/>
  <c r="K205" i="1"/>
  <c r="L205" i="1" s="1"/>
  <c r="K206" i="1"/>
  <c r="L206" i="1" s="1"/>
  <c r="K207" i="1"/>
  <c r="L207" i="1" s="1"/>
  <c r="K208" i="1"/>
  <c r="L208" i="1" s="1"/>
  <c r="K209" i="1"/>
  <c r="L209" i="1" s="1"/>
  <c r="K210" i="1"/>
  <c r="L210" i="1" s="1"/>
  <c r="K211" i="1"/>
  <c r="L211" i="1" s="1"/>
  <c r="K212" i="1"/>
  <c r="L212" i="1" s="1"/>
  <c r="K213" i="1"/>
  <c r="L213" i="1" s="1"/>
  <c r="K214" i="1"/>
  <c r="L214" i="1" s="1"/>
  <c r="K215" i="1"/>
  <c r="L215" i="1" s="1"/>
  <c r="K216" i="1"/>
  <c r="L216" i="1" s="1"/>
  <c r="K217" i="1"/>
  <c r="L217" i="1" s="1"/>
  <c r="K218" i="1"/>
  <c r="L218" i="1" s="1"/>
  <c r="K219" i="1"/>
  <c r="L219" i="1" s="1"/>
  <c r="K220" i="1"/>
  <c r="L220" i="1" s="1"/>
  <c r="K221" i="1"/>
  <c r="L221" i="1" s="1"/>
  <c r="K222" i="1"/>
  <c r="L222" i="1" s="1"/>
  <c r="K223" i="1"/>
  <c r="L223" i="1" s="1"/>
  <c r="K224" i="1"/>
  <c r="L224" i="1" s="1"/>
  <c r="K225" i="1"/>
  <c r="L225" i="1" s="1"/>
  <c r="K226" i="1"/>
  <c r="L226" i="1" s="1"/>
  <c r="K227" i="1"/>
  <c r="L227" i="1" s="1"/>
  <c r="K228" i="1"/>
  <c r="L228" i="1" s="1"/>
  <c r="K229" i="1"/>
  <c r="L229" i="1" s="1"/>
  <c r="K230" i="1"/>
  <c r="L230" i="1" s="1"/>
  <c r="K231" i="1"/>
  <c r="L231" i="1" s="1"/>
  <c r="K232" i="1"/>
  <c r="L232" i="1" s="1"/>
  <c r="K233" i="1"/>
  <c r="L233" i="1" s="1"/>
  <c r="K234" i="1"/>
  <c r="L234" i="1" s="1"/>
  <c r="K235" i="1"/>
  <c r="L235" i="1" s="1"/>
  <c r="K236" i="1"/>
  <c r="L236" i="1" s="1"/>
  <c r="K237" i="1"/>
  <c r="L237" i="1" s="1"/>
  <c r="K238" i="1"/>
  <c r="L238" i="1" s="1"/>
  <c r="K239" i="1"/>
  <c r="L239" i="1" s="1"/>
  <c r="K240" i="1"/>
  <c r="L240" i="1" s="1"/>
  <c r="K241" i="1"/>
  <c r="L241" i="1" s="1"/>
  <c r="K242" i="1"/>
  <c r="L242" i="1" s="1"/>
  <c r="K243" i="1"/>
  <c r="L243" i="1" s="1"/>
  <c r="K244" i="1"/>
  <c r="L244" i="1" s="1"/>
  <c r="K245" i="1"/>
  <c r="L245" i="1" s="1"/>
  <c r="K246" i="1"/>
  <c r="L246" i="1" s="1"/>
  <c r="K247" i="1"/>
  <c r="L247" i="1" s="1"/>
  <c r="K248" i="1"/>
  <c r="L248" i="1" s="1"/>
  <c r="K249" i="1"/>
  <c r="L249" i="1" s="1"/>
  <c r="K250" i="1"/>
  <c r="L250" i="1" s="1"/>
  <c r="K251" i="1"/>
  <c r="L251" i="1" s="1"/>
  <c r="K252" i="1"/>
  <c r="L252" i="1" s="1"/>
  <c r="K253" i="1"/>
  <c r="L253" i="1" s="1"/>
  <c r="K254" i="1"/>
  <c r="L254" i="1" s="1"/>
  <c r="K255" i="1"/>
  <c r="L255" i="1" s="1"/>
  <c r="K256" i="1"/>
  <c r="L256" i="1" s="1"/>
  <c r="K257" i="1"/>
  <c r="L257" i="1" s="1"/>
  <c r="K258" i="1"/>
  <c r="L258" i="1" s="1"/>
  <c r="K259" i="1"/>
  <c r="L259" i="1" s="1"/>
  <c r="K260" i="1"/>
  <c r="L260" i="1" s="1"/>
  <c r="K261" i="1"/>
  <c r="L261" i="1" s="1"/>
  <c r="K262" i="1"/>
  <c r="L262" i="1" s="1"/>
  <c r="K263" i="1"/>
  <c r="L263" i="1" s="1"/>
  <c r="K264" i="1"/>
  <c r="L264" i="1" s="1"/>
  <c r="K265" i="1"/>
  <c r="L265" i="1" s="1"/>
  <c r="K266" i="1"/>
  <c r="L266" i="1" s="1"/>
  <c r="K267" i="1"/>
  <c r="L267" i="1" s="1"/>
  <c r="K268" i="1"/>
  <c r="L268" i="1" s="1"/>
  <c r="K269" i="1"/>
  <c r="L269" i="1" s="1"/>
  <c r="K270" i="1"/>
  <c r="L270" i="1" s="1"/>
  <c r="K271" i="1"/>
  <c r="L271" i="1" s="1"/>
  <c r="K272" i="1"/>
  <c r="L272" i="1" s="1"/>
  <c r="K273" i="1"/>
  <c r="L273" i="1" s="1"/>
  <c r="K274" i="1"/>
  <c r="L274" i="1" s="1"/>
  <c r="K275" i="1"/>
  <c r="L275" i="1" s="1"/>
  <c r="K276" i="1"/>
  <c r="L276" i="1" s="1"/>
  <c r="K277" i="1"/>
  <c r="L277" i="1" s="1"/>
  <c r="K278" i="1"/>
  <c r="L278" i="1" s="1"/>
  <c r="K279" i="1"/>
  <c r="L279" i="1" s="1"/>
  <c r="K280" i="1"/>
  <c r="L280" i="1" s="1"/>
  <c r="K281" i="1"/>
  <c r="L281" i="1" s="1"/>
  <c r="K282" i="1"/>
  <c r="L282" i="1" s="1"/>
  <c r="K283" i="1"/>
  <c r="L283" i="1" s="1"/>
  <c r="K284" i="1"/>
  <c r="L284" i="1" s="1"/>
  <c r="K285" i="1"/>
  <c r="L285" i="1" s="1"/>
  <c r="K286" i="1"/>
  <c r="L286" i="1" s="1"/>
  <c r="K287" i="1"/>
  <c r="L287" i="1" s="1"/>
  <c r="K288" i="1"/>
  <c r="L288" i="1" s="1"/>
  <c r="K289" i="1"/>
  <c r="L289" i="1" s="1"/>
  <c r="K290" i="1"/>
  <c r="L290" i="1" s="1"/>
  <c r="K291" i="1"/>
  <c r="L291" i="1" s="1"/>
  <c r="K292" i="1"/>
  <c r="L292" i="1" s="1"/>
  <c r="K293" i="1"/>
  <c r="L293" i="1" s="1"/>
  <c r="K294" i="1"/>
  <c r="L294" i="1" s="1"/>
  <c r="K295" i="1"/>
  <c r="L295" i="1" s="1"/>
  <c r="K296" i="1"/>
  <c r="L296" i="1" s="1"/>
  <c r="K297" i="1"/>
  <c r="L297" i="1" s="1"/>
  <c r="K298" i="1"/>
  <c r="L298" i="1" s="1"/>
  <c r="K299" i="1"/>
  <c r="L299" i="1" s="1"/>
  <c r="K300" i="1"/>
  <c r="L300" i="1" s="1"/>
  <c r="K301" i="1"/>
  <c r="L301" i="1" s="1"/>
  <c r="K302" i="1"/>
  <c r="L302" i="1" s="1"/>
  <c r="K303" i="1"/>
  <c r="L303" i="1" s="1"/>
  <c r="K304" i="1"/>
  <c r="L304" i="1" s="1"/>
  <c r="K305" i="1"/>
  <c r="L305" i="1" s="1"/>
  <c r="K306" i="1"/>
  <c r="L306" i="1" s="1"/>
  <c r="K307" i="1"/>
  <c r="L307" i="1" s="1"/>
  <c r="K308" i="1"/>
  <c r="L308" i="1" s="1"/>
  <c r="K309" i="1"/>
  <c r="L309" i="1" s="1"/>
  <c r="K310" i="1"/>
  <c r="L310" i="1" s="1"/>
  <c r="K311" i="1"/>
  <c r="L311" i="1" s="1"/>
  <c r="K312" i="1"/>
  <c r="L312" i="1" s="1"/>
  <c r="K313" i="1"/>
  <c r="L313" i="1" s="1"/>
  <c r="K314" i="1"/>
  <c r="L314" i="1" s="1"/>
  <c r="K315" i="1"/>
  <c r="L315" i="1" s="1"/>
  <c r="K316" i="1"/>
  <c r="L316" i="1" s="1"/>
  <c r="K317" i="1"/>
  <c r="L317" i="1" s="1"/>
  <c r="K318" i="1"/>
  <c r="L318" i="1" s="1"/>
  <c r="K319" i="1"/>
  <c r="L319" i="1" s="1"/>
  <c r="K320" i="1"/>
  <c r="L320" i="1" s="1"/>
  <c r="K321" i="1"/>
  <c r="L321" i="1" s="1"/>
  <c r="K322" i="1"/>
  <c r="L322" i="1" s="1"/>
  <c r="K323" i="1"/>
  <c r="L323" i="1" s="1"/>
  <c r="K324" i="1"/>
  <c r="L324" i="1" s="1"/>
  <c r="K325" i="1"/>
  <c r="L325" i="1" s="1"/>
  <c r="K326" i="1"/>
  <c r="L326" i="1" s="1"/>
  <c r="K327" i="1"/>
  <c r="L327" i="1" s="1"/>
  <c r="K328" i="1"/>
  <c r="L328" i="1" s="1"/>
  <c r="K329" i="1"/>
  <c r="L329" i="1" s="1"/>
  <c r="K330" i="1"/>
  <c r="L330" i="1" s="1"/>
  <c r="K331" i="1"/>
  <c r="L331" i="1" s="1"/>
  <c r="K332" i="1"/>
  <c r="L332" i="1" s="1"/>
  <c r="K333" i="1"/>
  <c r="L333" i="1" s="1"/>
  <c r="K334" i="1"/>
  <c r="L334" i="1" s="1"/>
  <c r="K335" i="1"/>
  <c r="L335" i="1" s="1"/>
  <c r="K336" i="1"/>
  <c r="L336" i="1" s="1"/>
  <c r="K337" i="1"/>
  <c r="L337" i="1" s="1"/>
  <c r="K338" i="1"/>
  <c r="L338" i="1" s="1"/>
  <c r="K339" i="1"/>
  <c r="L339" i="1" s="1"/>
  <c r="K340" i="1"/>
  <c r="L340" i="1" s="1"/>
  <c r="K341" i="1"/>
  <c r="L341" i="1" s="1"/>
  <c r="K342" i="1"/>
  <c r="L342" i="1" s="1"/>
  <c r="K343" i="1"/>
  <c r="L343" i="1" s="1"/>
  <c r="K344" i="1"/>
  <c r="L344" i="1" s="1"/>
  <c r="K345" i="1"/>
  <c r="L345" i="1" s="1"/>
  <c r="K346" i="1"/>
  <c r="L346" i="1" s="1"/>
  <c r="K347" i="1"/>
  <c r="L347" i="1" s="1"/>
  <c r="K348" i="1"/>
  <c r="L348" i="1" s="1"/>
  <c r="K349" i="1"/>
  <c r="L349" i="1" s="1"/>
  <c r="K350" i="1"/>
  <c r="L350" i="1" s="1"/>
  <c r="K351" i="1"/>
  <c r="L351" i="1" s="1"/>
  <c r="K352" i="1"/>
  <c r="L352" i="1" s="1"/>
  <c r="K353" i="1"/>
  <c r="L353" i="1" s="1"/>
  <c r="K354" i="1"/>
  <c r="L354" i="1" s="1"/>
  <c r="K355" i="1"/>
  <c r="L355" i="1" s="1"/>
  <c r="K356" i="1"/>
  <c r="L356" i="1" s="1"/>
  <c r="K357" i="1"/>
  <c r="L357" i="1" s="1"/>
  <c r="K358" i="1"/>
  <c r="L358" i="1" s="1"/>
  <c r="K359" i="1"/>
  <c r="L359" i="1" s="1"/>
  <c r="K360" i="1"/>
  <c r="L360" i="1" s="1"/>
  <c r="K361" i="1"/>
  <c r="L361" i="1" s="1"/>
  <c r="K362" i="1"/>
  <c r="L362" i="1" s="1"/>
  <c r="K363" i="1"/>
  <c r="L363" i="1" s="1"/>
  <c r="K364" i="1"/>
  <c r="L364" i="1" s="1"/>
  <c r="K365" i="1"/>
  <c r="L365" i="1" s="1"/>
  <c r="K366" i="1"/>
  <c r="L366" i="1" s="1"/>
  <c r="K367" i="1"/>
  <c r="L367" i="1" s="1"/>
  <c r="K368" i="1"/>
  <c r="L368" i="1" s="1"/>
  <c r="K369" i="1"/>
  <c r="L369" i="1" s="1"/>
  <c r="K370" i="1"/>
  <c r="L370" i="1" s="1"/>
  <c r="K371" i="1"/>
  <c r="L371" i="1" s="1"/>
  <c r="K372" i="1"/>
  <c r="L372" i="1" s="1"/>
  <c r="K373" i="1"/>
  <c r="L373" i="1" s="1"/>
  <c r="K374" i="1"/>
  <c r="L374" i="1" s="1"/>
  <c r="K375" i="1"/>
  <c r="L375" i="1" s="1"/>
  <c r="K376" i="1"/>
  <c r="L376" i="1" s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P12" i="1"/>
  <c r="P9" i="1"/>
  <c r="E12" i="2" s="1"/>
  <c r="P6" i="1"/>
  <c r="P24" i="1" l="1"/>
  <c r="K12" i="2" s="1"/>
  <c r="C12" i="2"/>
  <c r="L2" i="1"/>
  <c r="P21" i="1" s="1"/>
  <c r="Q11" i="2" s="1"/>
  <c r="O11" i="2"/>
  <c r="P27" i="1"/>
  <c r="M12" i="2" s="1"/>
  <c r="P18" i="1"/>
  <c r="I12" i="2" s="1"/>
  <c r="P15" i="1"/>
  <c r="G12" i="2" s="1"/>
</calcChain>
</file>

<file path=xl/sharedStrings.xml><?xml version="1.0" encoding="utf-8"?>
<sst xmlns="http://schemas.openxmlformats.org/spreadsheetml/2006/main" count="35" uniqueCount="32">
  <si>
    <t>Date</t>
  </si>
  <si>
    <t>Price</t>
  </si>
  <si>
    <t>Open</t>
  </si>
  <si>
    <t>High</t>
  </si>
  <si>
    <t>Low</t>
  </si>
  <si>
    <t>Vol.</t>
  </si>
  <si>
    <t>Change %</t>
  </si>
  <si>
    <t>Date2</t>
  </si>
  <si>
    <t>Close Price</t>
  </si>
  <si>
    <t>Extracted Data</t>
  </si>
  <si>
    <t>Highest Price Ever</t>
  </si>
  <si>
    <t>Lowest Price Ever</t>
  </si>
  <si>
    <t>Standard Deviation</t>
  </si>
  <si>
    <t>Highest Price Movement</t>
  </si>
  <si>
    <t>Lowest Price Movement</t>
  </si>
  <si>
    <t>Absolute Value</t>
  </si>
  <si>
    <t>Daily Volitility</t>
  </si>
  <si>
    <t>Average Volitility</t>
  </si>
  <si>
    <t>Highest Price (Prevision)</t>
  </si>
  <si>
    <t>Lowest Price (Prevision)</t>
  </si>
  <si>
    <t>Highest Price Vs Lowest Price</t>
  </si>
  <si>
    <t>Price Movement</t>
  </si>
  <si>
    <t>Price Prevision</t>
  </si>
  <si>
    <t>Highest Price</t>
  </si>
  <si>
    <t>Lowest Price</t>
  </si>
  <si>
    <t>High price</t>
  </si>
  <si>
    <t>Low Price</t>
  </si>
  <si>
    <t>Volitility</t>
  </si>
  <si>
    <t>Daily Volitility Total</t>
  </si>
  <si>
    <t>% Total</t>
  </si>
  <si>
    <t>% Volitility</t>
  </si>
  <si>
    <t>Stocks Analysis Of S&amp;P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</si>
</sst>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rgb="FF002060"/>
      </left>
      <right style="thick">
        <color rgb="FF002060"/>
      </right>
      <top style="thick">
        <color rgb="FF002060"/>
      </top>
      <bottom style="thick">
        <color rgb="FF002060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15" fontId="0" fillId="0" borderId="0" xfId="0" applyNumberFormat="1"/>
    <xf numFmtId="10" fontId="0" fillId="0" borderId="0" xfId="0" applyNumberFormat="1"/>
    <xf numFmtId="9" fontId="0" fillId="0" borderId="0" xfId="2" applyFont="1"/>
    <xf numFmtId="0" fontId="0" fillId="0" borderId="12" xfId="0" applyBorder="1"/>
    <xf numFmtId="0" fontId="0" fillId="0" borderId="13" xfId="0" applyBorder="1"/>
    <xf numFmtId="0" fontId="0" fillId="0" borderId="10" xfId="0" applyBorder="1"/>
    <xf numFmtId="0" fontId="0" fillId="0" borderId="14" xfId="0" applyBorder="1"/>
    <xf numFmtId="44" fontId="0" fillId="0" borderId="15" xfId="1" applyFont="1" applyBorder="1"/>
    <xf numFmtId="0" fontId="0" fillId="0" borderId="16" xfId="0" applyBorder="1"/>
    <xf numFmtId="164" fontId="0" fillId="0" borderId="15" xfId="0" applyNumberFormat="1" applyBorder="1"/>
    <xf numFmtId="10" fontId="0" fillId="0" borderId="15" xfId="2" applyNumberFormat="1" applyFont="1" applyBorder="1"/>
    <xf numFmtId="44" fontId="0" fillId="0" borderId="15" xfId="0" applyNumberFormat="1" applyBorder="1"/>
    <xf numFmtId="0" fontId="0" fillId="0" borderId="15" xfId="0" applyBorder="1"/>
    <xf numFmtId="2" fontId="0" fillId="0" borderId="0" xfId="0" applyNumberFormat="1"/>
    <xf numFmtId="0" fontId="22" fillId="0" borderId="0" xfId="0" applyFont="1" applyAlignment="1">
      <alignment vertical="center"/>
    </xf>
    <xf numFmtId="0" fontId="0" fillId="33" borderId="18" xfId="0" applyFill="1" applyBorder="1"/>
    <xf numFmtId="0" fontId="0" fillId="33" borderId="18" xfId="0" applyFill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2" fillId="34" borderId="18" xfId="0" applyFont="1" applyFill="1" applyBorder="1" applyAlignment="1">
      <alignment horizontal="center" vertical="center"/>
    </xf>
    <xf numFmtId="2" fontId="19" fillId="33" borderId="18" xfId="0" applyNumberFormat="1" applyFont="1" applyFill="1" applyBorder="1" applyAlignment="1">
      <alignment horizontal="center" vertical="center"/>
    </xf>
    <xf numFmtId="10" fontId="19" fillId="33" borderId="18" xfId="2" applyNumberFormat="1" applyFont="1" applyFill="1" applyBorder="1" applyAlignment="1">
      <alignment horizontal="center" vertical="center"/>
    </xf>
    <xf numFmtId="0" fontId="0" fillId="33" borderId="18" xfId="0" applyFill="1" applyBorder="1" applyAlignment="1">
      <alignment horizontal="center"/>
    </xf>
    <xf numFmtId="0" fontId="20" fillId="33" borderId="18" xfId="0" applyFont="1" applyFill="1" applyBorder="1" applyAlignment="1">
      <alignment horizontal="center"/>
    </xf>
    <xf numFmtId="0" fontId="18" fillId="33" borderId="18" xfId="0" applyFont="1" applyFill="1" applyBorder="1" applyAlignment="1">
      <alignment horizontal="center"/>
    </xf>
    <xf numFmtId="44" fontId="19" fillId="33" borderId="18" xfId="0" applyNumberFormat="1" applyFont="1" applyFill="1" applyBorder="1" applyAlignment="1">
      <alignment horizontal="center" vertical="center"/>
    </xf>
    <xf numFmtId="0" fontId="19" fillId="33" borderId="18" xfId="0" applyFont="1" applyFill="1" applyBorder="1" applyAlignment="1">
      <alignment horizontal="center" vertical="center"/>
    </xf>
    <xf numFmtId="0" fontId="21" fillId="33" borderId="18" xfId="0" applyFont="1" applyFill="1" applyBorder="1" applyAlignment="1">
      <alignment horizontal="center"/>
    </xf>
    <xf numFmtId="10" fontId="19" fillId="33" borderId="18" xfId="0" applyNumberFormat="1" applyFont="1" applyFill="1" applyBorder="1" applyAlignment="1">
      <alignment horizontal="center" vertical="center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5">
    <dxf>
      <numFmt numFmtId="0" formatCode="General"/>
    </dxf>
    <dxf>
      <numFmt numFmtId="14" formatCode="0.00%"/>
    </dxf>
    <dxf>
      <numFmt numFmtId="14" formatCode="0.00%"/>
    </dxf>
    <dxf>
      <numFmt numFmtId="20" formatCode="dd/mmm/yy"/>
    </dxf>
    <dxf>
      <numFmt numFmtId="20" formatCode="dd/mmm/yy"/>
    </dxf>
  </dxfs>
  <tableStyles count="0" defaultTableStyle="TableStyleMedium2" defaultPivotStyle="PivotStyleLight16"/>
  <colors>
    <mruColors>
      <color rgb="FF1C1C1C"/>
      <color rgb="FFFFFF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tockChart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Analysis!$C$2:$C$376</c:f>
              <c:numCache>
                <c:formatCode>d\-mmm\-yy</c:formatCode>
                <c:ptCount val="375"/>
                <c:pt idx="0">
                  <c:v>44817</c:v>
                </c:pt>
                <c:pt idx="1">
                  <c:v>44816</c:v>
                </c:pt>
                <c:pt idx="2">
                  <c:v>44813</c:v>
                </c:pt>
                <c:pt idx="3">
                  <c:v>44812</c:v>
                </c:pt>
                <c:pt idx="4">
                  <c:v>44811</c:v>
                </c:pt>
                <c:pt idx="5">
                  <c:v>44810</c:v>
                </c:pt>
                <c:pt idx="6">
                  <c:v>44809</c:v>
                </c:pt>
                <c:pt idx="7">
                  <c:v>44806</c:v>
                </c:pt>
                <c:pt idx="8">
                  <c:v>44805</c:v>
                </c:pt>
                <c:pt idx="9">
                  <c:v>44804</c:v>
                </c:pt>
                <c:pt idx="10">
                  <c:v>44803</c:v>
                </c:pt>
                <c:pt idx="11">
                  <c:v>44802</c:v>
                </c:pt>
                <c:pt idx="12">
                  <c:v>44799</c:v>
                </c:pt>
                <c:pt idx="13">
                  <c:v>44798</c:v>
                </c:pt>
                <c:pt idx="14">
                  <c:v>44797</c:v>
                </c:pt>
                <c:pt idx="15">
                  <c:v>44796</c:v>
                </c:pt>
                <c:pt idx="16">
                  <c:v>44795</c:v>
                </c:pt>
                <c:pt idx="17">
                  <c:v>44792</c:v>
                </c:pt>
                <c:pt idx="18">
                  <c:v>44791</c:v>
                </c:pt>
                <c:pt idx="19">
                  <c:v>44790</c:v>
                </c:pt>
                <c:pt idx="20">
                  <c:v>44789</c:v>
                </c:pt>
                <c:pt idx="21">
                  <c:v>44788</c:v>
                </c:pt>
                <c:pt idx="22">
                  <c:v>44785</c:v>
                </c:pt>
                <c:pt idx="23">
                  <c:v>44784</c:v>
                </c:pt>
                <c:pt idx="24">
                  <c:v>44783</c:v>
                </c:pt>
                <c:pt idx="25">
                  <c:v>44782</c:v>
                </c:pt>
                <c:pt idx="26">
                  <c:v>44781</c:v>
                </c:pt>
                <c:pt idx="27">
                  <c:v>44778</c:v>
                </c:pt>
                <c:pt idx="28">
                  <c:v>44777</c:v>
                </c:pt>
                <c:pt idx="29">
                  <c:v>44776</c:v>
                </c:pt>
                <c:pt idx="30">
                  <c:v>44775</c:v>
                </c:pt>
                <c:pt idx="31">
                  <c:v>44774</c:v>
                </c:pt>
                <c:pt idx="32">
                  <c:v>44771</c:v>
                </c:pt>
                <c:pt idx="33">
                  <c:v>44770</c:v>
                </c:pt>
                <c:pt idx="34">
                  <c:v>44769</c:v>
                </c:pt>
                <c:pt idx="35">
                  <c:v>44768</c:v>
                </c:pt>
                <c:pt idx="36">
                  <c:v>44767</c:v>
                </c:pt>
                <c:pt idx="37">
                  <c:v>44764</c:v>
                </c:pt>
                <c:pt idx="38">
                  <c:v>44763</c:v>
                </c:pt>
                <c:pt idx="39">
                  <c:v>44762</c:v>
                </c:pt>
                <c:pt idx="40">
                  <c:v>44761</c:v>
                </c:pt>
                <c:pt idx="41">
                  <c:v>44760</c:v>
                </c:pt>
                <c:pt idx="42">
                  <c:v>44757</c:v>
                </c:pt>
                <c:pt idx="43">
                  <c:v>44756</c:v>
                </c:pt>
                <c:pt idx="44">
                  <c:v>44755</c:v>
                </c:pt>
                <c:pt idx="45">
                  <c:v>44754</c:v>
                </c:pt>
                <c:pt idx="46">
                  <c:v>44753</c:v>
                </c:pt>
                <c:pt idx="47">
                  <c:v>44750</c:v>
                </c:pt>
                <c:pt idx="48">
                  <c:v>44749</c:v>
                </c:pt>
                <c:pt idx="49">
                  <c:v>44748</c:v>
                </c:pt>
                <c:pt idx="50">
                  <c:v>44747</c:v>
                </c:pt>
                <c:pt idx="51">
                  <c:v>44746</c:v>
                </c:pt>
                <c:pt idx="52">
                  <c:v>44743</c:v>
                </c:pt>
                <c:pt idx="53">
                  <c:v>44742</c:v>
                </c:pt>
                <c:pt idx="54">
                  <c:v>44741</c:v>
                </c:pt>
                <c:pt idx="55">
                  <c:v>44740</c:v>
                </c:pt>
                <c:pt idx="56">
                  <c:v>44739</c:v>
                </c:pt>
                <c:pt idx="57">
                  <c:v>44736</c:v>
                </c:pt>
                <c:pt idx="58">
                  <c:v>44735</c:v>
                </c:pt>
                <c:pt idx="59">
                  <c:v>44734</c:v>
                </c:pt>
                <c:pt idx="60">
                  <c:v>44733</c:v>
                </c:pt>
                <c:pt idx="61">
                  <c:v>44732</c:v>
                </c:pt>
                <c:pt idx="62">
                  <c:v>44729</c:v>
                </c:pt>
                <c:pt idx="63">
                  <c:v>44728</c:v>
                </c:pt>
                <c:pt idx="64">
                  <c:v>44727</c:v>
                </c:pt>
                <c:pt idx="65">
                  <c:v>44726</c:v>
                </c:pt>
                <c:pt idx="66">
                  <c:v>44725</c:v>
                </c:pt>
                <c:pt idx="67">
                  <c:v>44722</c:v>
                </c:pt>
                <c:pt idx="68">
                  <c:v>44721</c:v>
                </c:pt>
                <c:pt idx="69">
                  <c:v>44720</c:v>
                </c:pt>
                <c:pt idx="70">
                  <c:v>44719</c:v>
                </c:pt>
                <c:pt idx="71">
                  <c:v>44718</c:v>
                </c:pt>
                <c:pt idx="72">
                  <c:v>44715</c:v>
                </c:pt>
                <c:pt idx="73">
                  <c:v>44714</c:v>
                </c:pt>
                <c:pt idx="74">
                  <c:v>44713</c:v>
                </c:pt>
                <c:pt idx="75">
                  <c:v>44712</c:v>
                </c:pt>
                <c:pt idx="76">
                  <c:v>44711</c:v>
                </c:pt>
                <c:pt idx="77">
                  <c:v>44708</c:v>
                </c:pt>
                <c:pt idx="78">
                  <c:v>44707</c:v>
                </c:pt>
                <c:pt idx="79">
                  <c:v>44706</c:v>
                </c:pt>
                <c:pt idx="80">
                  <c:v>44705</c:v>
                </c:pt>
                <c:pt idx="81">
                  <c:v>44704</c:v>
                </c:pt>
                <c:pt idx="82">
                  <c:v>44701</c:v>
                </c:pt>
                <c:pt idx="83">
                  <c:v>44700</c:v>
                </c:pt>
                <c:pt idx="84">
                  <c:v>44699</c:v>
                </c:pt>
                <c:pt idx="85">
                  <c:v>44698</c:v>
                </c:pt>
                <c:pt idx="86">
                  <c:v>44697</c:v>
                </c:pt>
                <c:pt idx="87">
                  <c:v>44694</c:v>
                </c:pt>
                <c:pt idx="88">
                  <c:v>44693</c:v>
                </c:pt>
                <c:pt idx="89">
                  <c:v>44692</c:v>
                </c:pt>
                <c:pt idx="90">
                  <c:v>44691</c:v>
                </c:pt>
                <c:pt idx="91">
                  <c:v>44690</c:v>
                </c:pt>
                <c:pt idx="92">
                  <c:v>44687</c:v>
                </c:pt>
                <c:pt idx="93">
                  <c:v>44686</c:v>
                </c:pt>
                <c:pt idx="94">
                  <c:v>44685</c:v>
                </c:pt>
                <c:pt idx="95">
                  <c:v>44684</c:v>
                </c:pt>
                <c:pt idx="96">
                  <c:v>44683</c:v>
                </c:pt>
                <c:pt idx="97">
                  <c:v>44680</c:v>
                </c:pt>
                <c:pt idx="98">
                  <c:v>44679</c:v>
                </c:pt>
                <c:pt idx="99">
                  <c:v>44678</c:v>
                </c:pt>
                <c:pt idx="100">
                  <c:v>44677</c:v>
                </c:pt>
                <c:pt idx="101">
                  <c:v>44676</c:v>
                </c:pt>
                <c:pt idx="102">
                  <c:v>44673</c:v>
                </c:pt>
                <c:pt idx="103">
                  <c:v>44672</c:v>
                </c:pt>
                <c:pt idx="104">
                  <c:v>44671</c:v>
                </c:pt>
                <c:pt idx="105">
                  <c:v>44670</c:v>
                </c:pt>
                <c:pt idx="106">
                  <c:v>44669</c:v>
                </c:pt>
                <c:pt idx="107">
                  <c:v>44666</c:v>
                </c:pt>
                <c:pt idx="108">
                  <c:v>44665</c:v>
                </c:pt>
                <c:pt idx="109">
                  <c:v>44664</c:v>
                </c:pt>
                <c:pt idx="110">
                  <c:v>44663</c:v>
                </c:pt>
                <c:pt idx="111">
                  <c:v>44662</c:v>
                </c:pt>
                <c:pt idx="112">
                  <c:v>44659</c:v>
                </c:pt>
                <c:pt idx="113">
                  <c:v>44658</c:v>
                </c:pt>
                <c:pt idx="114">
                  <c:v>44657</c:v>
                </c:pt>
                <c:pt idx="115">
                  <c:v>44656</c:v>
                </c:pt>
                <c:pt idx="116">
                  <c:v>44655</c:v>
                </c:pt>
                <c:pt idx="117">
                  <c:v>44652</c:v>
                </c:pt>
                <c:pt idx="118">
                  <c:v>44651</c:v>
                </c:pt>
                <c:pt idx="119">
                  <c:v>44650</c:v>
                </c:pt>
                <c:pt idx="120">
                  <c:v>44649</c:v>
                </c:pt>
                <c:pt idx="121">
                  <c:v>44648</c:v>
                </c:pt>
                <c:pt idx="122">
                  <c:v>44645</c:v>
                </c:pt>
                <c:pt idx="123">
                  <c:v>44644</c:v>
                </c:pt>
                <c:pt idx="124">
                  <c:v>44643</c:v>
                </c:pt>
                <c:pt idx="125">
                  <c:v>44642</c:v>
                </c:pt>
                <c:pt idx="126">
                  <c:v>44641</c:v>
                </c:pt>
                <c:pt idx="127">
                  <c:v>44638</c:v>
                </c:pt>
                <c:pt idx="128">
                  <c:v>44637</c:v>
                </c:pt>
                <c:pt idx="129">
                  <c:v>44636</c:v>
                </c:pt>
                <c:pt idx="130">
                  <c:v>44635</c:v>
                </c:pt>
                <c:pt idx="131">
                  <c:v>44634</c:v>
                </c:pt>
                <c:pt idx="132">
                  <c:v>44631</c:v>
                </c:pt>
                <c:pt idx="133">
                  <c:v>44630</c:v>
                </c:pt>
                <c:pt idx="134">
                  <c:v>44629</c:v>
                </c:pt>
                <c:pt idx="135">
                  <c:v>44628</c:v>
                </c:pt>
                <c:pt idx="136">
                  <c:v>44627</c:v>
                </c:pt>
                <c:pt idx="137">
                  <c:v>44624</c:v>
                </c:pt>
                <c:pt idx="138">
                  <c:v>44623</c:v>
                </c:pt>
                <c:pt idx="139">
                  <c:v>44622</c:v>
                </c:pt>
                <c:pt idx="140">
                  <c:v>44621</c:v>
                </c:pt>
                <c:pt idx="141">
                  <c:v>44620</c:v>
                </c:pt>
                <c:pt idx="142">
                  <c:v>44617</c:v>
                </c:pt>
                <c:pt idx="143">
                  <c:v>44616</c:v>
                </c:pt>
                <c:pt idx="144">
                  <c:v>44615</c:v>
                </c:pt>
                <c:pt idx="145">
                  <c:v>44614</c:v>
                </c:pt>
                <c:pt idx="146">
                  <c:v>44610</c:v>
                </c:pt>
                <c:pt idx="147">
                  <c:v>44609</c:v>
                </c:pt>
                <c:pt idx="148">
                  <c:v>44608</c:v>
                </c:pt>
                <c:pt idx="149">
                  <c:v>44607</c:v>
                </c:pt>
                <c:pt idx="150">
                  <c:v>44606</c:v>
                </c:pt>
                <c:pt idx="151">
                  <c:v>44603</c:v>
                </c:pt>
                <c:pt idx="152">
                  <c:v>44602</c:v>
                </c:pt>
                <c:pt idx="153">
                  <c:v>44601</c:v>
                </c:pt>
                <c:pt idx="154">
                  <c:v>44600</c:v>
                </c:pt>
                <c:pt idx="155">
                  <c:v>44599</c:v>
                </c:pt>
                <c:pt idx="156">
                  <c:v>44596</c:v>
                </c:pt>
                <c:pt idx="157">
                  <c:v>44595</c:v>
                </c:pt>
                <c:pt idx="158">
                  <c:v>44594</c:v>
                </c:pt>
                <c:pt idx="159">
                  <c:v>44593</c:v>
                </c:pt>
                <c:pt idx="160">
                  <c:v>44592</c:v>
                </c:pt>
                <c:pt idx="161">
                  <c:v>44589</c:v>
                </c:pt>
                <c:pt idx="162">
                  <c:v>44588</c:v>
                </c:pt>
                <c:pt idx="163">
                  <c:v>44587</c:v>
                </c:pt>
                <c:pt idx="164">
                  <c:v>44586</c:v>
                </c:pt>
                <c:pt idx="165">
                  <c:v>44585</c:v>
                </c:pt>
                <c:pt idx="166">
                  <c:v>44582</c:v>
                </c:pt>
                <c:pt idx="167">
                  <c:v>44581</c:v>
                </c:pt>
                <c:pt idx="168">
                  <c:v>44580</c:v>
                </c:pt>
                <c:pt idx="169">
                  <c:v>44579</c:v>
                </c:pt>
                <c:pt idx="170">
                  <c:v>44575</c:v>
                </c:pt>
                <c:pt idx="171">
                  <c:v>44574</c:v>
                </c:pt>
                <c:pt idx="172">
                  <c:v>44573</c:v>
                </c:pt>
                <c:pt idx="173">
                  <c:v>44572</c:v>
                </c:pt>
                <c:pt idx="174">
                  <c:v>44571</c:v>
                </c:pt>
                <c:pt idx="175">
                  <c:v>44568</c:v>
                </c:pt>
                <c:pt idx="176">
                  <c:v>44567</c:v>
                </c:pt>
                <c:pt idx="177">
                  <c:v>44566</c:v>
                </c:pt>
                <c:pt idx="178">
                  <c:v>44565</c:v>
                </c:pt>
                <c:pt idx="179">
                  <c:v>44564</c:v>
                </c:pt>
                <c:pt idx="180">
                  <c:v>44561</c:v>
                </c:pt>
                <c:pt idx="181">
                  <c:v>44560</c:v>
                </c:pt>
                <c:pt idx="182">
                  <c:v>44559</c:v>
                </c:pt>
                <c:pt idx="183">
                  <c:v>44558</c:v>
                </c:pt>
                <c:pt idx="184">
                  <c:v>44557</c:v>
                </c:pt>
                <c:pt idx="185">
                  <c:v>44554</c:v>
                </c:pt>
                <c:pt idx="186">
                  <c:v>44553</c:v>
                </c:pt>
                <c:pt idx="187">
                  <c:v>44552</c:v>
                </c:pt>
                <c:pt idx="188">
                  <c:v>44551</c:v>
                </c:pt>
                <c:pt idx="189">
                  <c:v>44550</c:v>
                </c:pt>
                <c:pt idx="190">
                  <c:v>44547</c:v>
                </c:pt>
                <c:pt idx="191">
                  <c:v>44546</c:v>
                </c:pt>
                <c:pt idx="192">
                  <c:v>44545</c:v>
                </c:pt>
                <c:pt idx="193">
                  <c:v>44544</c:v>
                </c:pt>
                <c:pt idx="194">
                  <c:v>44543</c:v>
                </c:pt>
                <c:pt idx="195">
                  <c:v>44540</c:v>
                </c:pt>
                <c:pt idx="196">
                  <c:v>44539</c:v>
                </c:pt>
                <c:pt idx="197">
                  <c:v>44538</c:v>
                </c:pt>
                <c:pt idx="198">
                  <c:v>44537</c:v>
                </c:pt>
                <c:pt idx="199">
                  <c:v>44536</c:v>
                </c:pt>
                <c:pt idx="200">
                  <c:v>44533</c:v>
                </c:pt>
                <c:pt idx="201">
                  <c:v>44532</c:v>
                </c:pt>
                <c:pt idx="202">
                  <c:v>44531</c:v>
                </c:pt>
                <c:pt idx="203">
                  <c:v>44530</c:v>
                </c:pt>
                <c:pt idx="204">
                  <c:v>44529</c:v>
                </c:pt>
                <c:pt idx="205">
                  <c:v>44526</c:v>
                </c:pt>
                <c:pt idx="206">
                  <c:v>44525</c:v>
                </c:pt>
                <c:pt idx="207">
                  <c:v>44524</c:v>
                </c:pt>
                <c:pt idx="208">
                  <c:v>44523</c:v>
                </c:pt>
                <c:pt idx="209">
                  <c:v>44522</c:v>
                </c:pt>
                <c:pt idx="210">
                  <c:v>44519</c:v>
                </c:pt>
                <c:pt idx="211">
                  <c:v>44518</c:v>
                </c:pt>
                <c:pt idx="212">
                  <c:v>44517</c:v>
                </c:pt>
                <c:pt idx="213">
                  <c:v>44516</c:v>
                </c:pt>
                <c:pt idx="214">
                  <c:v>44515</c:v>
                </c:pt>
                <c:pt idx="215">
                  <c:v>44512</c:v>
                </c:pt>
                <c:pt idx="216">
                  <c:v>44511</c:v>
                </c:pt>
                <c:pt idx="217">
                  <c:v>44510</c:v>
                </c:pt>
                <c:pt idx="218">
                  <c:v>44509</c:v>
                </c:pt>
                <c:pt idx="219">
                  <c:v>44508</c:v>
                </c:pt>
                <c:pt idx="220">
                  <c:v>44505</c:v>
                </c:pt>
                <c:pt idx="221">
                  <c:v>44504</c:v>
                </c:pt>
                <c:pt idx="222">
                  <c:v>44503</c:v>
                </c:pt>
                <c:pt idx="223">
                  <c:v>44502</c:v>
                </c:pt>
                <c:pt idx="224">
                  <c:v>44501</c:v>
                </c:pt>
                <c:pt idx="225">
                  <c:v>44498</c:v>
                </c:pt>
                <c:pt idx="226">
                  <c:v>44497</c:v>
                </c:pt>
                <c:pt idx="227">
                  <c:v>44496</c:v>
                </c:pt>
                <c:pt idx="228">
                  <c:v>44495</c:v>
                </c:pt>
                <c:pt idx="229">
                  <c:v>44494</c:v>
                </c:pt>
                <c:pt idx="230">
                  <c:v>44491</c:v>
                </c:pt>
                <c:pt idx="231">
                  <c:v>44490</c:v>
                </c:pt>
                <c:pt idx="232">
                  <c:v>44489</c:v>
                </c:pt>
                <c:pt idx="233">
                  <c:v>44488</c:v>
                </c:pt>
                <c:pt idx="234">
                  <c:v>44487</c:v>
                </c:pt>
                <c:pt idx="235">
                  <c:v>44484</c:v>
                </c:pt>
                <c:pt idx="236">
                  <c:v>44483</c:v>
                </c:pt>
                <c:pt idx="237">
                  <c:v>44482</c:v>
                </c:pt>
                <c:pt idx="238">
                  <c:v>44481</c:v>
                </c:pt>
                <c:pt idx="239">
                  <c:v>44480</c:v>
                </c:pt>
                <c:pt idx="240">
                  <c:v>44477</c:v>
                </c:pt>
                <c:pt idx="241">
                  <c:v>44476</c:v>
                </c:pt>
                <c:pt idx="242">
                  <c:v>44475</c:v>
                </c:pt>
                <c:pt idx="243">
                  <c:v>44474</c:v>
                </c:pt>
                <c:pt idx="244">
                  <c:v>44473</c:v>
                </c:pt>
                <c:pt idx="245">
                  <c:v>44470</c:v>
                </c:pt>
                <c:pt idx="246">
                  <c:v>44469</c:v>
                </c:pt>
                <c:pt idx="247">
                  <c:v>44468</c:v>
                </c:pt>
                <c:pt idx="248">
                  <c:v>44467</c:v>
                </c:pt>
                <c:pt idx="249">
                  <c:v>44466</c:v>
                </c:pt>
                <c:pt idx="250">
                  <c:v>44463</c:v>
                </c:pt>
                <c:pt idx="251">
                  <c:v>44462</c:v>
                </c:pt>
                <c:pt idx="252">
                  <c:v>44461</c:v>
                </c:pt>
                <c:pt idx="253">
                  <c:v>44460</c:v>
                </c:pt>
                <c:pt idx="254">
                  <c:v>44459</c:v>
                </c:pt>
                <c:pt idx="255">
                  <c:v>44456</c:v>
                </c:pt>
                <c:pt idx="256">
                  <c:v>44455</c:v>
                </c:pt>
                <c:pt idx="257">
                  <c:v>44454</c:v>
                </c:pt>
                <c:pt idx="258">
                  <c:v>44453</c:v>
                </c:pt>
                <c:pt idx="259">
                  <c:v>44452</c:v>
                </c:pt>
                <c:pt idx="260">
                  <c:v>44449</c:v>
                </c:pt>
                <c:pt idx="261">
                  <c:v>44448</c:v>
                </c:pt>
                <c:pt idx="262">
                  <c:v>44447</c:v>
                </c:pt>
                <c:pt idx="263">
                  <c:v>44446</c:v>
                </c:pt>
                <c:pt idx="264">
                  <c:v>44442</c:v>
                </c:pt>
                <c:pt idx="265">
                  <c:v>44441</c:v>
                </c:pt>
                <c:pt idx="266">
                  <c:v>44440</c:v>
                </c:pt>
                <c:pt idx="267">
                  <c:v>44439</c:v>
                </c:pt>
                <c:pt idx="268">
                  <c:v>44438</c:v>
                </c:pt>
                <c:pt idx="269">
                  <c:v>44435</c:v>
                </c:pt>
                <c:pt idx="270">
                  <c:v>44434</c:v>
                </c:pt>
                <c:pt idx="271">
                  <c:v>44433</c:v>
                </c:pt>
                <c:pt idx="272">
                  <c:v>44432</c:v>
                </c:pt>
                <c:pt idx="273">
                  <c:v>44431</c:v>
                </c:pt>
                <c:pt idx="274">
                  <c:v>44428</c:v>
                </c:pt>
                <c:pt idx="275">
                  <c:v>44427</c:v>
                </c:pt>
                <c:pt idx="276">
                  <c:v>44426</c:v>
                </c:pt>
                <c:pt idx="277">
                  <c:v>44425</c:v>
                </c:pt>
                <c:pt idx="278">
                  <c:v>44424</c:v>
                </c:pt>
                <c:pt idx="279">
                  <c:v>44421</c:v>
                </c:pt>
                <c:pt idx="280">
                  <c:v>44420</c:v>
                </c:pt>
                <c:pt idx="281">
                  <c:v>44419</c:v>
                </c:pt>
                <c:pt idx="282">
                  <c:v>44418</c:v>
                </c:pt>
                <c:pt idx="283">
                  <c:v>44417</c:v>
                </c:pt>
                <c:pt idx="284">
                  <c:v>44414</c:v>
                </c:pt>
                <c:pt idx="285">
                  <c:v>44413</c:v>
                </c:pt>
                <c:pt idx="286">
                  <c:v>44412</c:v>
                </c:pt>
                <c:pt idx="287">
                  <c:v>44411</c:v>
                </c:pt>
                <c:pt idx="288">
                  <c:v>44410</c:v>
                </c:pt>
                <c:pt idx="289">
                  <c:v>44407</c:v>
                </c:pt>
                <c:pt idx="290">
                  <c:v>44406</c:v>
                </c:pt>
                <c:pt idx="291">
                  <c:v>44405</c:v>
                </c:pt>
                <c:pt idx="292">
                  <c:v>44404</c:v>
                </c:pt>
                <c:pt idx="293">
                  <c:v>44403</c:v>
                </c:pt>
                <c:pt idx="294">
                  <c:v>44400</c:v>
                </c:pt>
                <c:pt idx="295">
                  <c:v>44399</c:v>
                </c:pt>
                <c:pt idx="296">
                  <c:v>44398</c:v>
                </c:pt>
                <c:pt idx="297">
                  <c:v>44397</c:v>
                </c:pt>
                <c:pt idx="298">
                  <c:v>44396</c:v>
                </c:pt>
                <c:pt idx="299">
                  <c:v>44393</c:v>
                </c:pt>
                <c:pt idx="300">
                  <c:v>44392</c:v>
                </c:pt>
                <c:pt idx="301">
                  <c:v>44391</c:v>
                </c:pt>
                <c:pt idx="302">
                  <c:v>44390</c:v>
                </c:pt>
                <c:pt idx="303">
                  <c:v>44389</c:v>
                </c:pt>
                <c:pt idx="304">
                  <c:v>44386</c:v>
                </c:pt>
                <c:pt idx="305">
                  <c:v>44385</c:v>
                </c:pt>
                <c:pt idx="306">
                  <c:v>44384</c:v>
                </c:pt>
                <c:pt idx="307">
                  <c:v>44383</c:v>
                </c:pt>
                <c:pt idx="308">
                  <c:v>44379</c:v>
                </c:pt>
                <c:pt idx="309">
                  <c:v>44378</c:v>
                </c:pt>
                <c:pt idx="310">
                  <c:v>44377</c:v>
                </c:pt>
                <c:pt idx="311">
                  <c:v>44376</c:v>
                </c:pt>
                <c:pt idx="312">
                  <c:v>44375</c:v>
                </c:pt>
                <c:pt idx="313">
                  <c:v>44372</c:v>
                </c:pt>
                <c:pt idx="314">
                  <c:v>44371</c:v>
                </c:pt>
                <c:pt idx="315">
                  <c:v>44370</c:v>
                </c:pt>
                <c:pt idx="316">
                  <c:v>44369</c:v>
                </c:pt>
                <c:pt idx="317">
                  <c:v>44368</c:v>
                </c:pt>
                <c:pt idx="318">
                  <c:v>44365</c:v>
                </c:pt>
                <c:pt idx="319">
                  <c:v>44364</c:v>
                </c:pt>
                <c:pt idx="320">
                  <c:v>44363</c:v>
                </c:pt>
                <c:pt idx="321">
                  <c:v>44362</c:v>
                </c:pt>
                <c:pt idx="322">
                  <c:v>44361</c:v>
                </c:pt>
                <c:pt idx="323">
                  <c:v>44358</c:v>
                </c:pt>
                <c:pt idx="324">
                  <c:v>44357</c:v>
                </c:pt>
                <c:pt idx="325">
                  <c:v>44356</c:v>
                </c:pt>
                <c:pt idx="326">
                  <c:v>44355</c:v>
                </c:pt>
                <c:pt idx="327">
                  <c:v>44354</c:v>
                </c:pt>
                <c:pt idx="328">
                  <c:v>44351</c:v>
                </c:pt>
                <c:pt idx="329">
                  <c:v>44350</c:v>
                </c:pt>
                <c:pt idx="330">
                  <c:v>44349</c:v>
                </c:pt>
                <c:pt idx="331">
                  <c:v>44348</c:v>
                </c:pt>
                <c:pt idx="332">
                  <c:v>44344</c:v>
                </c:pt>
                <c:pt idx="333">
                  <c:v>44343</c:v>
                </c:pt>
                <c:pt idx="334">
                  <c:v>44342</c:v>
                </c:pt>
                <c:pt idx="335">
                  <c:v>44341</c:v>
                </c:pt>
                <c:pt idx="336">
                  <c:v>44340</c:v>
                </c:pt>
                <c:pt idx="337">
                  <c:v>44337</c:v>
                </c:pt>
                <c:pt idx="338">
                  <c:v>44336</c:v>
                </c:pt>
                <c:pt idx="339">
                  <c:v>44335</c:v>
                </c:pt>
                <c:pt idx="340">
                  <c:v>44334</c:v>
                </c:pt>
                <c:pt idx="341">
                  <c:v>44333</c:v>
                </c:pt>
                <c:pt idx="342">
                  <c:v>44330</c:v>
                </c:pt>
                <c:pt idx="343">
                  <c:v>44329</c:v>
                </c:pt>
                <c:pt idx="344">
                  <c:v>44328</c:v>
                </c:pt>
                <c:pt idx="345">
                  <c:v>44327</c:v>
                </c:pt>
                <c:pt idx="346">
                  <c:v>44326</c:v>
                </c:pt>
                <c:pt idx="347">
                  <c:v>44323</c:v>
                </c:pt>
                <c:pt idx="348">
                  <c:v>44322</c:v>
                </c:pt>
                <c:pt idx="349">
                  <c:v>44321</c:v>
                </c:pt>
                <c:pt idx="350">
                  <c:v>44320</c:v>
                </c:pt>
                <c:pt idx="351">
                  <c:v>44319</c:v>
                </c:pt>
                <c:pt idx="352">
                  <c:v>44316</c:v>
                </c:pt>
                <c:pt idx="353">
                  <c:v>44315</c:v>
                </c:pt>
                <c:pt idx="354">
                  <c:v>44314</c:v>
                </c:pt>
                <c:pt idx="355">
                  <c:v>44313</c:v>
                </c:pt>
                <c:pt idx="356">
                  <c:v>44312</c:v>
                </c:pt>
                <c:pt idx="357">
                  <c:v>44309</c:v>
                </c:pt>
                <c:pt idx="358">
                  <c:v>44308</c:v>
                </c:pt>
                <c:pt idx="359">
                  <c:v>44307</c:v>
                </c:pt>
                <c:pt idx="360">
                  <c:v>44306</c:v>
                </c:pt>
                <c:pt idx="361">
                  <c:v>44305</c:v>
                </c:pt>
                <c:pt idx="362">
                  <c:v>44302</c:v>
                </c:pt>
                <c:pt idx="363">
                  <c:v>44301</c:v>
                </c:pt>
                <c:pt idx="364">
                  <c:v>44300</c:v>
                </c:pt>
                <c:pt idx="365">
                  <c:v>44299</c:v>
                </c:pt>
                <c:pt idx="366">
                  <c:v>44298</c:v>
                </c:pt>
                <c:pt idx="367">
                  <c:v>44295</c:v>
                </c:pt>
                <c:pt idx="368">
                  <c:v>44294</c:v>
                </c:pt>
                <c:pt idx="369">
                  <c:v>44293</c:v>
                </c:pt>
                <c:pt idx="370">
                  <c:v>44292</c:v>
                </c:pt>
                <c:pt idx="371">
                  <c:v>44291</c:v>
                </c:pt>
                <c:pt idx="372">
                  <c:v>44288</c:v>
                </c:pt>
                <c:pt idx="373">
                  <c:v>44287</c:v>
                </c:pt>
                <c:pt idx="374">
                  <c:v>44286</c:v>
                </c:pt>
              </c:numCache>
            </c:numRef>
          </c:cat>
          <c:val>
            <c:numRef>
              <c:f>Analysis!$D$2:$D$376</c:f>
              <c:numCache>
                <c:formatCode>General</c:formatCode>
                <c:ptCount val="375"/>
                <c:pt idx="0">
                  <c:v>23.87</c:v>
                </c:pt>
                <c:pt idx="1">
                  <c:v>23.87</c:v>
                </c:pt>
                <c:pt idx="2">
                  <c:v>22.79</c:v>
                </c:pt>
                <c:pt idx="3">
                  <c:v>23.61</c:v>
                </c:pt>
                <c:pt idx="4">
                  <c:v>24.64</c:v>
                </c:pt>
                <c:pt idx="5">
                  <c:v>26.91</c:v>
                </c:pt>
                <c:pt idx="6">
                  <c:v>25.99</c:v>
                </c:pt>
                <c:pt idx="7">
                  <c:v>25.47</c:v>
                </c:pt>
                <c:pt idx="8">
                  <c:v>25.56</c:v>
                </c:pt>
                <c:pt idx="9">
                  <c:v>25.87</c:v>
                </c:pt>
                <c:pt idx="10">
                  <c:v>26.21</c:v>
                </c:pt>
                <c:pt idx="11">
                  <c:v>26.21</c:v>
                </c:pt>
                <c:pt idx="12">
                  <c:v>25.56</c:v>
                </c:pt>
                <c:pt idx="13">
                  <c:v>21.78</c:v>
                </c:pt>
                <c:pt idx="14">
                  <c:v>22.82</c:v>
                </c:pt>
                <c:pt idx="15">
                  <c:v>24.11</c:v>
                </c:pt>
                <c:pt idx="16">
                  <c:v>23.8</c:v>
                </c:pt>
                <c:pt idx="17">
                  <c:v>20.6</c:v>
                </c:pt>
                <c:pt idx="18">
                  <c:v>19.559999999999999</c:v>
                </c:pt>
                <c:pt idx="19">
                  <c:v>19.899999999999999</c:v>
                </c:pt>
                <c:pt idx="20">
                  <c:v>19.690000000000001</c:v>
                </c:pt>
                <c:pt idx="21">
                  <c:v>19.95</c:v>
                </c:pt>
                <c:pt idx="22">
                  <c:v>19.53</c:v>
                </c:pt>
                <c:pt idx="23">
                  <c:v>20.2</c:v>
                </c:pt>
                <c:pt idx="24">
                  <c:v>19.739999999999998</c:v>
                </c:pt>
                <c:pt idx="25">
                  <c:v>21.77</c:v>
                </c:pt>
                <c:pt idx="26">
                  <c:v>21.29</c:v>
                </c:pt>
                <c:pt idx="27">
                  <c:v>21.15</c:v>
                </c:pt>
                <c:pt idx="28">
                  <c:v>21.44</c:v>
                </c:pt>
                <c:pt idx="29">
                  <c:v>21.95</c:v>
                </c:pt>
                <c:pt idx="30">
                  <c:v>23.93</c:v>
                </c:pt>
                <c:pt idx="31">
                  <c:v>22.84</c:v>
                </c:pt>
                <c:pt idx="32">
                  <c:v>21.33</c:v>
                </c:pt>
                <c:pt idx="33">
                  <c:v>22.33</c:v>
                </c:pt>
                <c:pt idx="34">
                  <c:v>23.24</c:v>
                </c:pt>
                <c:pt idx="35">
                  <c:v>24.69</c:v>
                </c:pt>
                <c:pt idx="36">
                  <c:v>23.36</c:v>
                </c:pt>
                <c:pt idx="37">
                  <c:v>23.03</c:v>
                </c:pt>
                <c:pt idx="38">
                  <c:v>23.11</c:v>
                </c:pt>
                <c:pt idx="39">
                  <c:v>23.88</c:v>
                </c:pt>
                <c:pt idx="40">
                  <c:v>24.5</c:v>
                </c:pt>
                <c:pt idx="41">
                  <c:v>25.3</c:v>
                </c:pt>
                <c:pt idx="42">
                  <c:v>24.23</c:v>
                </c:pt>
                <c:pt idx="43">
                  <c:v>26.4</c:v>
                </c:pt>
                <c:pt idx="44">
                  <c:v>26.82</c:v>
                </c:pt>
                <c:pt idx="45">
                  <c:v>27.29</c:v>
                </c:pt>
                <c:pt idx="46">
                  <c:v>26.17</c:v>
                </c:pt>
                <c:pt idx="47">
                  <c:v>24.64</c:v>
                </c:pt>
                <c:pt idx="48">
                  <c:v>26.08</c:v>
                </c:pt>
                <c:pt idx="49">
                  <c:v>26.73</c:v>
                </c:pt>
                <c:pt idx="50">
                  <c:v>27.54</c:v>
                </c:pt>
                <c:pt idx="51">
                  <c:v>27.53</c:v>
                </c:pt>
                <c:pt idx="52">
                  <c:v>26.7</c:v>
                </c:pt>
                <c:pt idx="53">
                  <c:v>28.71</c:v>
                </c:pt>
                <c:pt idx="54">
                  <c:v>28.16</c:v>
                </c:pt>
                <c:pt idx="55">
                  <c:v>28.36</c:v>
                </c:pt>
                <c:pt idx="56">
                  <c:v>26.95</c:v>
                </c:pt>
                <c:pt idx="57">
                  <c:v>27.23</c:v>
                </c:pt>
                <c:pt idx="58">
                  <c:v>29.05</c:v>
                </c:pt>
                <c:pt idx="59">
                  <c:v>28.95</c:v>
                </c:pt>
                <c:pt idx="60">
                  <c:v>30.19</c:v>
                </c:pt>
                <c:pt idx="61">
                  <c:v>31.03</c:v>
                </c:pt>
                <c:pt idx="62">
                  <c:v>31.13</c:v>
                </c:pt>
                <c:pt idx="63">
                  <c:v>32.950000000000003</c:v>
                </c:pt>
                <c:pt idx="64">
                  <c:v>29.62</c:v>
                </c:pt>
                <c:pt idx="65">
                  <c:v>32.69</c:v>
                </c:pt>
                <c:pt idx="66">
                  <c:v>34.020000000000003</c:v>
                </c:pt>
                <c:pt idx="67">
                  <c:v>27.75</c:v>
                </c:pt>
                <c:pt idx="68">
                  <c:v>26.09</c:v>
                </c:pt>
                <c:pt idx="69">
                  <c:v>23.96</c:v>
                </c:pt>
                <c:pt idx="70">
                  <c:v>24.02</c:v>
                </c:pt>
                <c:pt idx="71">
                  <c:v>25.07</c:v>
                </c:pt>
                <c:pt idx="72">
                  <c:v>24.79</c:v>
                </c:pt>
                <c:pt idx="73">
                  <c:v>24.72</c:v>
                </c:pt>
                <c:pt idx="74">
                  <c:v>25.69</c:v>
                </c:pt>
                <c:pt idx="75">
                  <c:v>26.19</c:v>
                </c:pt>
                <c:pt idx="76">
                  <c:v>26.54</c:v>
                </c:pt>
                <c:pt idx="77">
                  <c:v>25.72</c:v>
                </c:pt>
                <c:pt idx="78">
                  <c:v>27.5</c:v>
                </c:pt>
                <c:pt idx="79">
                  <c:v>28.37</c:v>
                </c:pt>
                <c:pt idx="80">
                  <c:v>29.45</c:v>
                </c:pt>
                <c:pt idx="81">
                  <c:v>28.48</c:v>
                </c:pt>
                <c:pt idx="82">
                  <c:v>29.43</c:v>
                </c:pt>
                <c:pt idx="83">
                  <c:v>29.35</c:v>
                </c:pt>
                <c:pt idx="84">
                  <c:v>30.96</c:v>
                </c:pt>
                <c:pt idx="85">
                  <c:v>26.1</c:v>
                </c:pt>
                <c:pt idx="86">
                  <c:v>27.47</c:v>
                </c:pt>
                <c:pt idx="87">
                  <c:v>28.87</c:v>
                </c:pt>
                <c:pt idx="88">
                  <c:v>31.77</c:v>
                </c:pt>
                <c:pt idx="89">
                  <c:v>32.56</c:v>
                </c:pt>
                <c:pt idx="90">
                  <c:v>32.99</c:v>
                </c:pt>
                <c:pt idx="91">
                  <c:v>34.75</c:v>
                </c:pt>
                <c:pt idx="92">
                  <c:v>30.19</c:v>
                </c:pt>
                <c:pt idx="93">
                  <c:v>31.2</c:v>
                </c:pt>
                <c:pt idx="94">
                  <c:v>25.42</c:v>
                </c:pt>
                <c:pt idx="95">
                  <c:v>29.25</c:v>
                </c:pt>
                <c:pt idx="96">
                  <c:v>32.340000000000003</c:v>
                </c:pt>
                <c:pt idx="97">
                  <c:v>33.4</c:v>
                </c:pt>
                <c:pt idx="98">
                  <c:v>29.99</c:v>
                </c:pt>
                <c:pt idx="99">
                  <c:v>31.6</c:v>
                </c:pt>
                <c:pt idx="100">
                  <c:v>33.520000000000003</c:v>
                </c:pt>
                <c:pt idx="101">
                  <c:v>27.02</c:v>
                </c:pt>
                <c:pt idx="102">
                  <c:v>28.21</c:v>
                </c:pt>
                <c:pt idx="103">
                  <c:v>22.68</c:v>
                </c:pt>
                <c:pt idx="104">
                  <c:v>20.32</c:v>
                </c:pt>
                <c:pt idx="105">
                  <c:v>21.37</c:v>
                </c:pt>
                <c:pt idx="106">
                  <c:v>22.17</c:v>
                </c:pt>
                <c:pt idx="107">
                  <c:v>22.7</c:v>
                </c:pt>
                <c:pt idx="108">
                  <c:v>22.7</c:v>
                </c:pt>
                <c:pt idx="109">
                  <c:v>21.82</c:v>
                </c:pt>
                <c:pt idx="110">
                  <c:v>24.26</c:v>
                </c:pt>
                <c:pt idx="111">
                  <c:v>24.37</c:v>
                </c:pt>
                <c:pt idx="112">
                  <c:v>21.16</c:v>
                </c:pt>
                <c:pt idx="113">
                  <c:v>21.55</c:v>
                </c:pt>
                <c:pt idx="114">
                  <c:v>22.1</c:v>
                </c:pt>
                <c:pt idx="115">
                  <c:v>21.03</c:v>
                </c:pt>
                <c:pt idx="116">
                  <c:v>18.57</c:v>
                </c:pt>
                <c:pt idx="117">
                  <c:v>19.63</c:v>
                </c:pt>
                <c:pt idx="118">
                  <c:v>20.56</c:v>
                </c:pt>
                <c:pt idx="119">
                  <c:v>19.329999999999998</c:v>
                </c:pt>
                <c:pt idx="120">
                  <c:v>18.899999999999999</c:v>
                </c:pt>
                <c:pt idx="121">
                  <c:v>19.63</c:v>
                </c:pt>
                <c:pt idx="122">
                  <c:v>20.81</c:v>
                </c:pt>
                <c:pt idx="123">
                  <c:v>21.67</c:v>
                </c:pt>
                <c:pt idx="124">
                  <c:v>23.57</c:v>
                </c:pt>
                <c:pt idx="125">
                  <c:v>22.94</c:v>
                </c:pt>
                <c:pt idx="126">
                  <c:v>23.53</c:v>
                </c:pt>
                <c:pt idx="127">
                  <c:v>23.87</c:v>
                </c:pt>
                <c:pt idx="128">
                  <c:v>25.67</c:v>
                </c:pt>
                <c:pt idx="129">
                  <c:v>26.67</c:v>
                </c:pt>
                <c:pt idx="130">
                  <c:v>29.83</c:v>
                </c:pt>
                <c:pt idx="131">
                  <c:v>31.77</c:v>
                </c:pt>
                <c:pt idx="132">
                  <c:v>30.75</c:v>
                </c:pt>
                <c:pt idx="133">
                  <c:v>30.23</c:v>
                </c:pt>
                <c:pt idx="134">
                  <c:v>32.450000000000003</c:v>
                </c:pt>
                <c:pt idx="135">
                  <c:v>35.130000000000003</c:v>
                </c:pt>
                <c:pt idx="136">
                  <c:v>36.450000000000003</c:v>
                </c:pt>
                <c:pt idx="137">
                  <c:v>31.98</c:v>
                </c:pt>
                <c:pt idx="138">
                  <c:v>30.48</c:v>
                </c:pt>
                <c:pt idx="139">
                  <c:v>30.74</c:v>
                </c:pt>
                <c:pt idx="140">
                  <c:v>33.32</c:v>
                </c:pt>
                <c:pt idx="141">
                  <c:v>30.15</c:v>
                </c:pt>
                <c:pt idx="142">
                  <c:v>27.59</c:v>
                </c:pt>
                <c:pt idx="143">
                  <c:v>30.32</c:v>
                </c:pt>
                <c:pt idx="144">
                  <c:v>31.02</c:v>
                </c:pt>
                <c:pt idx="145">
                  <c:v>28.81</c:v>
                </c:pt>
                <c:pt idx="146">
                  <c:v>27.75</c:v>
                </c:pt>
                <c:pt idx="147">
                  <c:v>28.11</c:v>
                </c:pt>
                <c:pt idx="148">
                  <c:v>24.29</c:v>
                </c:pt>
                <c:pt idx="149">
                  <c:v>25.7</c:v>
                </c:pt>
                <c:pt idx="150">
                  <c:v>28.33</c:v>
                </c:pt>
                <c:pt idx="151">
                  <c:v>27.36</c:v>
                </c:pt>
                <c:pt idx="152">
                  <c:v>23.91</c:v>
                </c:pt>
                <c:pt idx="153">
                  <c:v>19.96</c:v>
                </c:pt>
                <c:pt idx="154">
                  <c:v>21.44</c:v>
                </c:pt>
                <c:pt idx="155">
                  <c:v>22.86</c:v>
                </c:pt>
                <c:pt idx="156">
                  <c:v>23.22</c:v>
                </c:pt>
                <c:pt idx="157">
                  <c:v>24.35</c:v>
                </c:pt>
                <c:pt idx="158">
                  <c:v>22.09</c:v>
                </c:pt>
                <c:pt idx="159">
                  <c:v>21.96</c:v>
                </c:pt>
                <c:pt idx="160">
                  <c:v>24.83</c:v>
                </c:pt>
                <c:pt idx="161">
                  <c:v>27.66</c:v>
                </c:pt>
                <c:pt idx="162">
                  <c:v>30.49</c:v>
                </c:pt>
                <c:pt idx="163">
                  <c:v>31.96</c:v>
                </c:pt>
                <c:pt idx="164">
                  <c:v>31.16</c:v>
                </c:pt>
                <c:pt idx="165">
                  <c:v>29.9</c:v>
                </c:pt>
                <c:pt idx="166">
                  <c:v>28.85</c:v>
                </c:pt>
                <c:pt idx="167">
                  <c:v>25.59</c:v>
                </c:pt>
                <c:pt idx="168">
                  <c:v>23.85</c:v>
                </c:pt>
                <c:pt idx="169">
                  <c:v>22.79</c:v>
                </c:pt>
                <c:pt idx="170">
                  <c:v>19.190000000000001</c:v>
                </c:pt>
                <c:pt idx="171">
                  <c:v>20.309999999999999</c:v>
                </c:pt>
                <c:pt idx="172">
                  <c:v>17.62</c:v>
                </c:pt>
                <c:pt idx="173">
                  <c:v>18.41</c:v>
                </c:pt>
                <c:pt idx="174">
                  <c:v>19.399999999999999</c:v>
                </c:pt>
                <c:pt idx="175">
                  <c:v>18.760000000000002</c:v>
                </c:pt>
                <c:pt idx="176">
                  <c:v>19.61</c:v>
                </c:pt>
                <c:pt idx="177">
                  <c:v>19.73</c:v>
                </c:pt>
                <c:pt idx="178">
                  <c:v>16.91</c:v>
                </c:pt>
                <c:pt idx="179">
                  <c:v>16.600000000000001</c:v>
                </c:pt>
                <c:pt idx="180">
                  <c:v>17.22</c:v>
                </c:pt>
                <c:pt idx="181">
                  <c:v>17.329999999999998</c:v>
                </c:pt>
                <c:pt idx="182">
                  <c:v>16.95</c:v>
                </c:pt>
                <c:pt idx="183">
                  <c:v>17.54</c:v>
                </c:pt>
                <c:pt idx="184">
                  <c:v>17.68</c:v>
                </c:pt>
                <c:pt idx="185">
                  <c:v>17.96</c:v>
                </c:pt>
                <c:pt idx="186">
                  <c:v>17.96</c:v>
                </c:pt>
                <c:pt idx="187">
                  <c:v>18.63</c:v>
                </c:pt>
                <c:pt idx="188">
                  <c:v>21.01</c:v>
                </c:pt>
                <c:pt idx="189">
                  <c:v>22.87</c:v>
                </c:pt>
                <c:pt idx="190">
                  <c:v>21.57</c:v>
                </c:pt>
                <c:pt idx="191">
                  <c:v>20.57</c:v>
                </c:pt>
                <c:pt idx="192">
                  <c:v>19.29</c:v>
                </c:pt>
                <c:pt idx="193">
                  <c:v>21.89</c:v>
                </c:pt>
                <c:pt idx="194">
                  <c:v>20.309999999999999</c:v>
                </c:pt>
                <c:pt idx="195">
                  <c:v>18.690000000000001</c:v>
                </c:pt>
                <c:pt idx="196">
                  <c:v>21.58</c:v>
                </c:pt>
                <c:pt idx="197">
                  <c:v>19.899999999999999</c:v>
                </c:pt>
                <c:pt idx="198">
                  <c:v>21.89</c:v>
                </c:pt>
                <c:pt idx="199">
                  <c:v>27.18</c:v>
                </c:pt>
                <c:pt idx="200">
                  <c:v>30.67</c:v>
                </c:pt>
                <c:pt idx="201">
                  <c:v>27.95</c:v>
                </c:pt>
                <c:pt idx="202">
                  <c:v>31.12</c:v>
                </c:pt>
                <c:pt idx="203">
                  <c:v>27.19</c:v>
                </c:pt>
                <c:pt idx="204">
                  <c:v>22.96</c:v>
                </c:pt>
                <c:pt idx="205">
                  <c:v>28.62</c:v>
                </c:pt>
                <c:pt idx="206">
                  <c:v>18.579999999999998</c:v>
                </c:pt>
                <c:pt idx="207">
                  <c:v>18.579999999999998</c:v>
                </c:pt>
                <c:pt idx="208">
                  <c:v>19.38</c:v>
                </c:pt>
                <c:pt idx="209">
                  <c:v>19.170000000000002</c:v>
                </c:pt>
                <c:pt idx="210">
                  <c:v>17.91</c:v>
                </c:pt>
                <c:pt idx="211">
                  <c:v>17.59</c:v>
                </c:pt>
                <c:pt idx="212">
                  <c:v>17.11</c:v>
                </c:pt>
                <c:pt idx="213">
                  <c:v>16.37</c:v>
                </c:pt>
                <c:pt idx="214">
                  <c:v>16.489999999999998</c:v>
                </c:pt>
                <c:pt idx="215">
                  <c:v>16.29</c:v>
                </c:pt>
                <c:pt idx="216">
                  <c:v>17.66</c:v>
                </c:pt>
                <c:pt idx="217">
                  <c:v>18.73</c:v>
                </c:pt>
                <c:pt idx="218">
                  <c:v>17.78</c:v>
                </c:pt>
                <c:pt idx="219">
                  <c:v>17.22</c:v>
                </c:pt>
                <c:pt idx="220">
                  <c:v>16.48</c:v>
                </c:pt>
                <c:pt idx="221">
                  <c:v>15.44</c:v>
                </c:pt>
                <c:pt idx="222">
                  <c:v>15.1</c:v>
                </c:pt>
                <c:pt idx="223">
                  <c:v>16.03</c:v>
                </c:pt>
                <c:pt idx="224">
                  <c:v>16.41</c:v>
                </c:pt>
                <c:pt idx="225">
                  <c:v>16.260000000000002</c:v>
                </c:pt>
                <c:pt idx="226">
                  <c:v>16.53</c:v>
                </c:pt>
                <c:pt idx="227">
                  <c:v>16.98</c:v>
                </c:pt>
                <c:pt idx="228">
                  <c:v>15.98</c:v>
                </c:pt>
                <c:pt idx="229">
                  <c:v>15.24</c:v>
                </c:pt>
                <c:pt idx="230">
                  <c:v>15.43</c:v>
                </c:pt>
                <c:pt idx="231">
                  <c:v>15.01</c:v>
                </c:pt>
                <c:pt idx="232">
                  <c:v>15.49</c:v>
                </c:pt>
                <c:pt idx="233">
                  <c:v>15.7</c:v>
                </c:pt>
                <c:pt idx="234">
                  <c:v>16.309999999999999</c:v>
                </c:pt>
                <c:pt idx="235">
                  <c:v>16.3</c:v>
                </c:pt>
                <c:pt idx="236">
                  <c:v>16.86</c:v>
                </c:pt>
                <c:pt idx="237">
                  <c:v>18.64</c:v>
                </c:pt>
                <c:pt idx="238">
                  <c:v>19.850000000000001</c:v>
                </c:pt>
                <c:pt idx="239">
                  <c:v>20</c:v>
                </c:pt>
                <c:pt idx="240">
                  <c:v>18.77</c:v>
                </c:pt>
                <c:pt idx="241">
                  <c:v>19.54</c:v>
                </c:pt>
                <c:pt idx="242">
                  <c:v>21</c:v>
                </c:pt>
                <c:pt idx="243">
                  <c:v>21.3</c:v>
                </c:pt>
                <c:pt idx="244">
                  <c:v>22.96</c:v>
                </c:pt>
                <c:pt idx="245">
                  <c:v>21.15</c:v>
                </c:pt>
                <c:pt idx="246">
                  <c:v>23.14</c:v>
                </c:pt>
                <c:pt idx="247">
                  <c:v>22.56</c:v>
                </c:pt>
                <c:pt idx="248">
                  <c:v>23.25</c:v>
                </c:pt>
                <c:pt idx="249">
                  <c:v>18.760000000000002</c:v>
                </c:pt>
                <c:pt idx="250">
                  <c:v>17.75</c:v>
                </c:pt>
                <c:pt idx="251">
                  <c:v>18.63</c:v>
                </c:pt>
                <c:pt idx="252">
                  <c:v>20.87</c:v>
                </c:pt>
                <c:pt idx="253">
                  <c:v>24.36</c:v>
                </c:pt>
                <c:pt idx="254">
                  <c:v>25.71</c:v>
                </c:pt>
                <c:pt idx="255">
                  <c:v>20.81</c:v>
                </c:pt>
                <c:pt idx="256">
                  <c:v>18.690000000000001</c:v>
                </c:pt>
                <c:pt idx="257">
                  <c:v>18.18</c:v>
                </c:pt>
                <c:pt idx="258">
                  <c:v>19.46</c:v>
                </c:pt>
                <c:pt idx="259">
                  <c:v>19.37</c:v>
                </c:pt>
                <c:pt idx="260">
                  <c:v>20.95</c:v>
                </c:pt>
                <c:pt idx="261">
                  <c:v>18.8</c:v>
                </c:pt>
                <c:pt idx="262">
                  <c:v>17.96</c:v>
                </c:pt>
                <c:pt idx="263">
                  <c:v>18.14</c:v>
                </c:pt>
                <c:pt idx="264">
                  <c:v>16.41</c:v>
                </c:pt>
                <c:pt idx="265">
                  <c:v>16.41</c:v>
                </c:pt>
                <c:pt idx="266">
                  <c:v>16.11</c:v>
                </c:pt>
                <c:pt idx="267">
                  <c:v>16.48</c:v>
                </c:pt>
                <c:pt idx="268">
                  <c:v>16.190000000000001</c:v>
                </c:pt>
                <c:pt idx="269">
                  <c:v>16.39</c:v>
                </c:pt>
                <c:pt idx="270">
                  <c:v>18.84</c:v>
                </c:pt>
                <c:pt idx="271">
                  <c:v>16.79</c:v>
                </c:pt>
                <c:pt idx="272">
                  <c:v>17.22</c:v>
                </c:pt>
                <c:pt idx="273">
                  <c:v>17.149999999999999</c:v>
                </c:pt>
                <c:pt idx="274">
                  <c:v>18.559999999999999</c:v>
                </c:pt>
                <c:pt idx="275">
                  <c:v>21.67</c:v>
                </c:pt>
                <c:pt idx="276">
                  <c:v>21.57</c:v>
                </c:pt>
                <c:pt idx="277">
                  <c:v>17.91</c:v>
                </c:pt>
                <c:pt idx="278">
                  <c:v>16.12</c:v>
                </c:pt>
                <c:pt idx="279">
                  <c:v>15.45</c:v>
                </c:pt>
                <c:pt idx="280">
                  <c:v>15.59</c:v>
                </c:pt>
                <c:pt idx="281">
                  <c:v>16.059999999999999</c:v>
                </c:pt>
                <c:pt idx="282">
                  <c:v>16.79</c:v>
                </c:pt>
                <c:pt idx="283">
                  <c:v>16.72</c:v>
                </c:pt>
                <c:pt idx="284">
                  <c:v>16.149999999999999</c:v>
                </c:pt>
                <c:pt idx="285">
                  <c:v>17.28</c:v>
                </c:pt>
                <c:pt idx="286">
                  <c:v>17.97</c:v>
                </c:pt>
                <c:pt idx="287">
                  <c:v>18.04</c:v>
                </c:pt>
                <c:pt idx="288">
                  <c:v>19.46</c:v>
                </c:pt>
                <c:pt idx="289">
                  <c:v>18.239999999999998</c:v>
                </c:pt>
                <c:pt idx="290">
                  <c:v>17.7</c:v>
                </c:pt>
                <c:pt idx="291">
                  <c:v>18.309999999999999</c:v>
                </c:pt>
                <c:pt idx="292">
                  <c:v>19.36</c:v>
                </c:pt>
                <c:pt idx="293">
                  <c:v>17.579999999999998</c:v>
                </c:pt>
                <c:pt idx="294">
                  <c:v>17.2</c:v>
                </c:pt>
                <c:pt idx="295">
                  <c:v>17.690000000000001</c:v>
                </c:pt>
                <c:pt idx="296">
                  <c:v>17.91</c:v>
                </c:pt>
                <c:pt idx="297">
                  <c:v>19.73</c:v>
                </c:pt>
                <c:pt idx="298">
                  <c:v>22.5</c:v>
                </c:pt>
                <c:pt idx="299">
                  <c:v>18.45</c:v>
                </c:pt>
                <c:pt idx="300">
                  <c:v>17.010000000000002</c:v>
                </c:pt>
                <c:pt idx="301">
                  <c:v>16.329999999999998</c:v>
                </c:pt>
                <c:pt idx="302">
                  <c:v>17.12</c:v>
                </c:pt>
                <c:pt idx="303">
                  <c:v>16.170000000000002</c:v>
                </c:pt>
                <c:pt idx="304">
                  <c:v>16.18</c:v>
                </c:pt>
                <c:pt idx="305">
                  <c:v>19</c:v>
                </c:pt>
                <c:pt idx="306">
                  <c:v>16.2</c:v>
                </c:pt>
                <c:pt idx="307">
                  <c:v>16.440000000000001</c:v>
                </c:pt>
                <c:pt idx="308">
                  <c:v>15.07</c:v>
                </c:pt>
                <c:pt idx="309">
                  <c:v>15.48</c:v>
                </c:pt>
                <c:pt idx="310">
                  <c:v>15.83</c:v>
                </c:pt>
                <c:pt idx="311">
                  <c:v>16.02</c:v>
                </c:pt>
                <c:pt idx="312">
                  <c:v>15.76</c:v>
                </c:pt>
                <c:pt idx="313">
                  <c:v>15.62</c:v>
                </c:pt>
                <c:pt idx="314">
                  <c:v>15.97</c:v>
                </c:pt>
                <c:pt idx="315">
                  <c:v>16.32</c:v>
                </c:pt>
                <c:pt idx="316">
                  <c:v>16.66</c:v>
                </c:pt>
                <c:pt idx="317">
                  <c:v>17.89</c:v>
                </c:pt>
                <c:pt idx="318">
                  <c:v>20.7</c:v>
                </c:pt>
                <c:pt idx="319">
                  <c:v>17.75</c:v>
                </c:pt>
                <c:pt idx="320">
                  <c:v>18.149999999999999</c:v>
                </c:pt>
                <c:pt idx="321">
                  <c:v>17.02</c:v>
                </c:pt>
                <c:pt idx="322">
                  <c:v>16.39</c:v>
                </c:pt>
                <c:pt idx="323">
                  <c:v>15.65</c:v>
                </c:pt>
                <c:pt idx="324">
                  <c:v>16.100000000000001</c:v>
                </c:pt>
                <c:pt idx="325">
                  <c:v>17.89</c:v>
                </c:pt>
                <c:pt idx="326">
                  <c:v>17.07</c:v>
                </c:pt>
                <c:pt idx="327">
                  <c:v>16.420000000000002</c:v>
                </c:pt>
                <c:pt idx="328">
                  <c:v>16.420000000000002</c:v>
                </c:pt>
                <c:pt idx="329">
                  <c:v>18.04</c:v>
                </c:pt>
                <c:pt idx="330">
                  <c:v>17.48</c:v>
                </c:pt>
                <c:pt idx="331">
                  <c:v>17.899999999999999</c:v>
                </c:pt>
                <c:pt idx="332">
                  <c:v>16.760000000000002</c:v>
                </c:pt>
                <c:pt idx="333">
                  <c:v>16.739999999999998</c:v>
                </c:pt>
                <c:pt idx="334">
                  <c:v>17.36</c:v>
                </c:pt>
                <c:pt idx="335">
                  <c:v>18.84</c:v>
                </c:pt>
                <c:pt idx="336">
                  <c:v>18.399999999999999</c:v>
                </c:pt>
                <c:pt idx="337">
                  <c:v>20.149999999999999</c:v>
                </c:pt>
                <c:pt idx="338">
                  <c:v>20.67</c:v>
                </c:pt>
                <c:pt idx="339">
                  <c:v>22.18</c:v>
                </c:pt>
                <c:pt idx="340">
                  <c:v>21.34</c:v>
                </c:pt>
                <c:pt idx="341">
                  <c:v>19.72</c:v>
                </c:pt>
                <c:pt idx="342">
                  <c:v>18.809999999999999</c:v>
                </c:pt>
                <c:pt idx="343">
                  <c:v>23.13</c:v>
                </c:pt>
                <c:pt idx="344">
                  <c:v>27.59</c:v>
                </c:pt>
                <c:pt idx="345">
                  <c:v>21.84</c:v>
                </c:pt>
                <c:pt idx="346">
                  <c:v>19.66</c:v>
                </c:pt>
                <c:pt idx="347">
                  <c:v>16.690000000000001</c:v>
                </c:pt>
                <c:pt idx="348">
                  <c:v>18.39</c:v>
                </c:pt>
                <c:pt idx="349">
                  <c:v>19.149999999999999</c:v>
                </c:pt>
                <c:pt idx="350">
                  <c:v>19.48</c:v>
                </c:pt>
                <c:pt idx="351">
                  <c:v>18.309999999999999</c:v>
                </c:pt>
                <c:pt idx="352">
                  <c:v>18.61</c:v>
                </c:pt>
                <c:pt idx="353">
                  <c:v>17.61</c:v>
                </c:pt>
                <c:pt idx="354">
                  <c:v>17.28</c:v>
                </c:pt>
                <c:pt idx="355">
                  <c:v>17.559999999999999</c:v>
                </c:pt>
                <c:pt idx="356">
                  <c:v>17.64</c:v>
                </c:pt>
                <c:pt idx="357">
                  <c:v>17.329999999999998</c:v>
                </c:pt>
                <c:pt idx="358">
                  <c:v>18.71</c:v>
                </c:pt>
                <c:pt idx="359">
                  <c:v>17.5</c:v>
                </c:pt>
                <c:pt idx="360">
                  <c:v>18.68</c:v>
                </c:pt>
                <c:pt idx="361">
                  <c:v>17.29</c:v>
                </c:pt>
                <c:pt idx="362">
                  <c:v>16.25</c:v>
                </c:pt>
                <c:pt idx="363">
                  <c:v>16.57</c:v>
                </c:pt>
                <c:pt idx="364">
                  <c:v>16.989999999999998</c:v>
                </c:pt>
                <c:pt idx="365">
                  <c:v>16.649999999999999</c:v>
                </c:pt>
                <c:pt idx="366">
                  <c:v>16.91</c:v>
                </c:pt>
                <c:pt idx="367">
                  <c:v>16.690000000000001</c:v>
                </c:pt>
                <c:pt idx="368">
                  <c:v>16.95</c:v>
                </c:pt>
                <c:pt idx="369">
                  <c:v>17.16</c:v>
                </c:pt>
                <c:pt idx="370">
                  <c:v>18.12</c:v>
                </c:pt>
                <c:pt idx="371">
                  <c:v>17.91</c:v>
                </c:pt>
                <c:pt idx="372">
                  <c:v>17.329999999999998</c:v>
                </c:pt>
                <c:pt idx="373">
                  <c:v>17.329999999999998</c:v>
                </c:pt>
                <c:pt idx="374">
                  <c:v>19.399999999999999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A4-4017-9033-47F042E19E7E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Analysis!$C$2:$C$376</c:f>
              <c:numCache>
                <c:formatCode>d\-mmm\-yy</c:formatCode>
                <c:ptCount val="375"/>
                <c:pt idx="0">
                  <c:v>44817</c:v>
                </c:pt>
                <c:pt idx="1">
                  <c:v>44816</c:v>
                </c:pt>
                <c:pt idx="2">
                  <c:v>44813</c:v>
                </c:pt>
                <c:pt idx="3">
                  <c:v>44812</c:v>
                </c:pt>
                <c:pt idx="4">
                  <c:v>44811</c:v>
                </c:pt>
                <c:pt idx="5">
                  <c:v>44810</c:v>
                </c:pt>
                <c:pt idx="6">
                  <c:v>44809</c:v>
                </c:pt>
                <c:pt idx="7">
                  <c:v>44806</c:v>
                </c:pt>
                <c:pt idx="8">
                  <c:v>44805</c:v>
                </c:pt>
                <c:pt idx="9">
                  <c:v>44804</c:v>
                </c:pt>
                <c:pt idx="10">
                  <c:v>44803</c:v>
                </c:pt>
                <c:pt idx="11">
                  <c:v>44802</c:v>
                </c:pt>
                <c:pt idx="12">
                  <c:v>44799</c:v>
                </c:pt>
                <c:pt idx="13">
                  <c:v>44798</c:v>
                </c:pt>
                <c:pt idx="14">
                  <c:v>44797</c:v>
                </c:pt>
                <c:pt idx="15">
                  <c:v>44796</c:v>
                </c:pt>
                <c:pt idx="16">
                  <c:v>44795</c:v>
                </c:pt>
                <c:pt idx="17">
                  <c:v>44792</c:v>
                </c:pt>
                <c:pt idx="18">
                  <c:v>44791</c:v>
                </c:pt>
                <c:pt idx="19">
                  <c:v>44790</c:v>
                </c:pt>
                <c:pt idx="20">
                  <c:v>44789</c:v>
                </c:pt>
                <c:pt idx="21">
                  <c:v>44788</c:v>
                </c:pt>
                <c:pt idx="22">
                  <c:v>44785</c:v>
                </c:pt>
                <c:pt idx="23">
                  <c:v>44784</c:v>
                </c:pt>
                <c:pt idx="24">
                  <c:v>44783</c:v>
                </c:pt>
                <c:pt idx="25">
                  <c:v>44782</c:v>
                </c:pt>
                <c:pt idx="26">
                  <c:v>44781</c:v>
                </c:pt>
                <c:pt idx="27">
                  <c:v>44778</c:v>
                </c:pt>
                <c:pt idx="28">
                  <c:v>44777</c:v>
                </c:pt>
                <c:pt idx="29">
                  <c:v>44776</c:v>
                </c:pt>
                <c:pt idx="30">
                  <c:v>44775</c:v>
                </c:pt>
                <c:pt idx="31">
                  <c:v>44774</c:v>
                </c:pt>
                <c:pt idx="32">
                  <c:v>44771</c:v>
                </c:pt>
                <c:pt idx="33">
                  <c:v>44770</c:v>
                </c:pt>
                <c:pt idx="34">
                  <c:v>44769</c:v>
                </c:pt>
                <c:pt idx="35">
                  <c:v>44768</c:v>
                </c:pt>
                <c:pt idx="36">
                  <c:v>44767</c:v>
                </c:pt>
                <c:pt idx="37">
                  <c:v>44764</c:v>
                </c:pt>
                <c:pt idx="38">
                  <c:v>44763</c:v>
                </c:pt>
                <c:pt idx="39">
                  <c:v>44762</c:v>
                </c:pt>
                <c:pt idx="40">
                  <c:v>44761</c:v>
                </c:pt>
                <c:pt idx="41">
                  <c:v>44760</c:v>
                </c:pt>
                <c:pt idx="42">
                  <c:v>44757</c:v>
                </c:pt>
                <c:pt idx="43">
                  <c:v>44756</c:v>
                </c:pt>
                <c:pt idx="44">
                  <c:v>44755</c:v>
                </c:pt>
                <c:pt idx="45">
                  <c:v>44754</c:v>
                </c:pt>
                <c:pt idx="46">
                  <c:v>44753</c:v>
                </c:pt>
                <c:pt idx="47">
                  <c:v>44750</c:v>
                </c:pt>
                <c:pt idx="48">
                  <c:v>44749</c:v>
                </c:pt>
                <c:pt idx="49">
                  <c:v>44748</c:v>
                </c:pt>
                <c:pt idx="50">
                  <c:v>44747</c:v>
                </c:pt>
                <c:pt idx="51">
                  <c:v>44746</c:v>
                </c:pt>
                <c:pt idx="52">
                  <c:v>44743</c:v>
                </c:pt>
                <c:pt idx="53">
                  <c:v>44742</c:v>
                </c:pt>
                <c:pt idx="54">
                  <c:v>44741</c:v>
                </c:pt>
                <c:pt idx="55">
                  <c:v>44740</c:v>
                </c:pt>
                <c:pt idx="56">
                  <c:v>44739</c:v>
                </c:pt>
                <c:pt idx="57">
                  <c:v>44736</c:v>
                </c:pt>
                <c:pt idx="58">
                  <c:v>44735</c:v>
                </c:pt>
                <c:pt idx="59">
                  <c:v>44734</c:v>
                </c:pt>
                <c:pt idx="60">
                  <c:v>44733</c:v>
                </c:pt>
                <c:pt idx="61">
                  <c:v>44732</c:v>
                </c:pt>
                <c:pt idx="62">
                  <c:v>44729</c:v>
                </c:pt>
                <c:pt idx="63">
                  <c:v>44728</c:v>
                </c:pt>
                <c:pt idx="64">
                  <c:v>44727</c:v>
                </c:pt>
                <c:pt idx="65">
                  <c:v>44726</c:v>
                </c:pt>
                <c:pt idx="66">
                  <c:v>44725</c:v>
                </c:pt>
                <c:pt idx="67">
                  <c:v>44722</c:v>
                </c:pt>
                <c:pt idx="68">
                  <c:v>44721</c:v>
                </c:pt>
                <c:pt idx="69">
                  <c:v>44720</c:v>
                </c:pt>
                <c:pt idx="70">
                  <c:v>44719</c:v>
                </c:pt>
                <c:pt idx="71">
                  <c:v>44718</c:v>
                </c:pt>
                <c:pt idx="72">
                  <c:v>44715</c:v>
                </c:pt>
                <c:pt idx="73">
                  <c:v>44714</c:v>
                </c:pt>
                <c:pt idx="74">
                  <c:v>44713</c:v>
                </c:pt>
                <c:pt idx="75">
                  <c:v>44712</c:v>
                </c:pt>
                <c:pt idx="76">
                  <c:v>44711</c:v>
                </c:pt>
                <c:pt idx="77">
                  <c:v>44708</c:v>
                </c:pt>
                <c:pt idx="78">
                  <c:v>44707</c:v>
                </c:pt>
                <c:pt idx="79">
                  <c:v>44706</c:v>
                </c:pt>
                <c:pt idx="80">
                  <c:v>44705</c:v>
                </c:pt>
                <c:pt idx="81">
                  <c:v>44704</c:v>
                </c:pt>
                <c:pt idx="82">
                  <c:v>44701</c:v>
                </c:pt>
                <c:pt idx="83">
                  <c:v>44700</c:v>
                </c:pt>
                <c:pt idx="84">
                  <c:v>44699</c:v>
                </c:pt>
                <c:pt idx="85">
                  <c:v>44698</c:v>
                </c:pt>
                <c:pt idx="86">
                  <c:v>44697</c:v>
                </c:pt>
                <c:pt idx="87">
                  <c:v>44694</c:v>
                </c:pt>
                <c:pt idx="88">
                  <c:v>44693</c:v>
                </c:pt>
                <c:pt idx="89">
                  <c:v>44692</c:v>
                </c:pt>
                <c:pt idx="90">
                  <c:v>44691</c:v>
                </c:pt>
                <c:pt idx="91">
                  <c:v>44690</c:v>
                </c:pt>
                <c:pt idx="92">
                  <c:v>44687</c:v>
                </c:pt>
                <c:pt idx="93">
                  <c:v>44686</c:v>
                </c:pt>
                <c:pt idx="94">
                  <c:v>44685</c:v>
                </c:pt>
                <c:pt idx="95">
                  <c:v>44684</c:v>
                </c:pt>
                <c:pt idx="96">
                  <c:v>44683</c:v>
                </c:pt>
                <c:pt idx="97">
                  <c:v>44680</c:v>
                </c:pt>
                <c:pt idx="98">
                  <c:v>44679</c:v>
                </c:pt>
                <c:pt idx="99">
                  <c:v>44678</c:v>
                </c:pt>
                <c:pt idx="100">
                  <c:v>44677</c:v>
                </c:pt>
                <c:pt idx="101">
                  <c:v>44676</c:v>
                </c:pt>
                <c:pt idx="102">
                  <c:v>44673</c:v>
                </c:pt>
                <c:pt idx="103">
                  <c:v>44672</c:v>
                </c:pt>
                <c:pt idx="104">
                  <c:v>44671</c:v>
                </c:pt>
                <c:pt idx="105">
                  <c:v>44670</c:v>
                </c:pt>
                <c:pt idx="106">
                  <c:v>44669</c:v>
                </c:pt>
                <c:pt idx="107">
                  <c:v>44666</c:v>
                </c:pt>
                <c:pt idx="108">
                  <c:v>44665</c:v>
                </c:pt>
                <c:pt idx="109">
                  <c:v>44664</c:v>
                </c:pt>
                <c:pt idx="110">
                  <c:v>44663</c:v>
                </c:pt>
                <c:pt idx="111">
                  <c:v>44662</c:v>
                </c:pt>
                <c:pt idx="112">
                  <c:v>44659</c:v>
                </c:pt>
                <c:pt idx="113">
                  <c:v>44658</c:v>
                </c:pt>
                <c:pt idx="114">
                  <c:v>44657</c:v>
                </c:pt>
                <c:pt idx="115">
                  <c:v>44656</c:v>
                </c:pt>
                <c:pt idx="116">
                  <c:v>44655</c:v>
                </c:pt>
                <c:pt idx="117">
                  <c:v>44652</c:v>
                </c:pt>
                <c:pt idx="118">
                  <c:v>44651</c:v>
                </c:pt>
                <c:pt idx="119">
                  <c:v>44650</c:v>
                </c:pt>
                <c:pt idx="120">
                  <c:v>44649</c:v>
                </c:pt>
                <c:pt idx="121">
                  <c:v>44648</c:v>
                </c:pt>
                <c:pt idx="122">
                  <c:v>44645</c:v>
                </c:pt>
                <c:pt idx="123">
                  <c:v>44644</c:v>
                </c:pt>
                <c:pt idx="124">
                  <c:v>44643</c:v>
                </c:pt>
                <c:pt idx="125">
                  <c:v>44642</c:v>
                </c:pt>
                <c:pt idx="126">
                  <c:v>44641</c:v>
                </c:pt>
                <c:pt idx="127">
                  <c:v>44638</c:v>
                </c:pt>
                <c:pt idx="128">
                  <c:v>44637</c:v>
                </c:pt>
                <c:pt idx="129">
                  <c:v>44636</c:v>
                </c:pt>
                <c:pt idx="130">
                  <c:v>44635</c:v>
                </c:pt>
                <c:pt idx="131">
                  <c:v>44634</c:v>
                </c:pt>
                <c:pt idx="132">
                  <c:v>44631</c:v>
                </c:pt>
                <c:pt idx="133">
                  <c:v>44630</c:v>
                </c:pt>
                <c:pt idx="134">
                  <c:v>44629</c:v>
                </c:pt>
                <c:pt idx="135">
                  <c:v>44628</c:v>
                </c:pt>
                <c:pt idx="136">
                  <c:v>44627</c:v>
                </c:pt>
                <c:pt idx="137">
                  <c:v>44624</c:v>
                </c:pt>
                <c:pt idx="138">
                  <c:v>44623</c:v>
                </c:pt>
                <c:pt idx="139">
                  <c:v>44622</c:v>
                </c:pt>
                <c:pt idx="140">
                  <c:v>44621</c:v>
                </c:pt>
                <c:pt idx="141">
                  <c:v>44620</c:v>
                </c:pt>
                <c:pt idx="142">
                  <c:v>44617</c:v>
                </c:pt>
                <c:pt idx="143">
                  <c:v>44616</c:v>
                </c:pt>
                <c:pt idx="144">
                  <c:v>44615</c:v>
                </c:pt>
                <c:pt idx="145">
                  <c:v>44614</c:v>
                </c:pt>
                <c:pt idx="146">
                  <c:v>44610</c:v>
                </c:pt>
                <c:pt idx="147">
                  <c:v>44609</c:v>
                </c:pt>
                <c:pt idx="148">
                  <c:v>44608</c:v>
                </c:pt>
                <c:pt idx="149">
                  <c:v>44607</c:v>
                </c:pt>
                <c:pt idx="150">
                  <c:v>44606</c:v>
                </c:pt>
                <c:pt idx="151">
                  <c:v>44603</c:v>
                </c:pt>
                <c:pt idx="152">
                  <c:v>44602</c:v>
                </c:pt>
                <c:pt idx="153">
                  <c:v>44601</c:v>
                </c:pt>
                <c:pt idx="154">
                  <c:v>44600</c:v>
                </c:pt>
                <c:pt idx="155">
                  <c:v>44599</c:v>
                </c:pt>
                <c:pt idx="156">
                  <c:v>44596</c:v>
                </c:pt>
                <c:pt idx="157">
                  <c:v>44595</c:v>
                </c:pt>
                <c:pt idx="158">
                  <c:v>44594</c:v>
                </c:pt>
                <c:pt idx="159">
                  <c:v>44593</c:v>
                </c:pt>
                <c:pt idx="160">
                  <c:v>44592</c:v>
                </c:pt>
                <c:pt idx="161">
                  <c:v>44589</c:v>
                </c:pt>
                <c:pt idx="162">
                  <c:v>44588</c:v>
                </c:pt>
                <c:pt idx="163">
                  <c:v>44587</c:v>
                </c:pt>
                <c:pt idx="164">
                  <c:v>44586</c:v>
                </c:pt>
                <c:pt idx="165">
                  <c:v>44585</c:v>
                </c:pt>
                <c:pt idx="166">
                  <c:v>44582</c:v>
                </c:pt>
                <c:pt idx="167">
                  <c:v>44581</c:v>
                </c:pt>
                <c:pt idx="168">
                  <c:v>44580</c:v>
                </c:pt>
                <c:pt idx="169">
                  <c:v>44579</c:v>
                </c:pt>
                <c:pt idx="170">
                  <c:v>44575</c:v>
                </c:pt>
                <c:pt idx="171">
                  <c:v>44574</c:v>
                </c:pt>
                <c:pt idx="172">
                  <c:v>44573</c:v>
                </c:pt>
                <c:pt idx="173">
                  <c:v>44572</c:v>
                </c:pt>
                <c:pt idx="174">
                  <c:v>44571</c:v>
                </c:pt>
                <c:pt idx="175">
                  <c:v>44568</c:v>
                </c:pt>
                <c:pt idx="176">
                  <c:v>44567</c:v>
                </c:pt>
                <c:pt idx="177">
                  <c:v>44566</c:v>
                </c:pt>
                <c:pt idx="178">
                  <c:v>44565</c:v>
                </c:pt>
                <c:pt idx="179">
                  <c:v>44564</c:v>
                </c:pt>
                <c:pt idx="180">
                  <c:v>44561</c:v>
                </c:pt>
                <c:pt idx="181">
                  <c:v>44560</c:v>
                </c:pt>
                <c:pt idx="182">
                  <c:v>44559</c:v>
                </c:pt>
                <c:pt idx="183">
                  <c:v>44558</c:v>
                </c:pt>
                <c:pt idx="184">
                  <c:v>44557</c:v>
                </c:pt>
                <c:pt idx="185">
                  <c:v>44554</c:v>
                </c:pt>
                <c:pt idx="186">
                  <c:v>44553</c:v>
                </c:pt>
                <c:pt idx="187">
                  <c:v>44552</c:v>
                </c:pt>
                <c:pt idx="188">
                  <c:v>44551</c:v>
                </c:pt>
                <c:pt idx="189">
                  <c:v>44550</c:v>
                </c:pt>
                <c:pt idx="190">
                  <c:v>44547</c:v>
                </c:pt>
                <c:pt idx="191">
                  <c:v>44546</c:v>
                </c:pt>
                <c:pt idx="192">
                  <c:v>44545</c:v>
                </c:pt>
                <c:pt idx="193">
                  <c:v>44544</c:v>
                </c:pt>
                <c:pt idx="194">
                  <c:v>44543</c:v>
                </c:pt>
                <c:pt idx="195">
                  <c:v>44540</c:v>
                </c:pt>
                <c:pt idx="196">
                  <c:v>44539</c:v>
                </c:pt>
                <c:pt idx="197">
                  <c:v>44538</c:v>
                </c:pt>
                <c:pt idx="198">
                  <c:v>44537</c:v>
                </c:pt>
                <c:pt idx="199">
                  <c:v>44536</c:v>
                </c:pt>
                <c:pt idx="200">
                  <c:v>44533</c:v>
                </c:pt>
                <c:pt idx="201">
                  <c:v>44532</c:v>
                </c:pt>
                <c:pt idx="202">
                  <c:v>44531</c:v>
                </c:pt>
                <c:pt idx="203">
                  <c:v>44530</c:v>
                </c:pt>
                <c:pt idx="204">
                  <c:v>44529</c:v>
                </c:pt>
                <c:pt idx="205">
                  <c:v>44526</c:v>
                </c:pt>
                <c:pt idx="206">
                  <c:v>44525</c:v>
                </c:pt>
                <c:pt idx="207">
                  <c:v>44524</c:v>
                </c:pt>
                <c:pt idx="208">
                  <c:v>44523</c:v>
                </c:pt>
                <c:pt idx="209">
                  <c:v>44522</c:v>
                </c:pt>
                <c:pt idx="210">
                  <c:v>44519</c:v>
                </c:pt>
                <c:pt idx="211">
                  <c:v>44518</c:v>
                </c:pt>
                <c:pt idx="212">
                  <c:v>44517</c:v>
                </c:pt>
                <c:pt idx="213">
                  <c:v>44516</c:v>
                </c:pt>
                <c:pt idx="214">
                  <c:v>44515</c:v>
                </c:pt>
                <c:pt idx="215">
                  <c:v>44512</c:v>
                </c:pt>
                <c:pt idx="216">
                  <c:v>44511</c:v>
                </c:pt>
                <c:pt idx="217">
                  <c:v>44510</c:v>
                </c:pt>
                <c:pt idx="218">
                  <c:v>44509</c:v>
                </c:pt>
                <c:pt idx="219">
                  <c:v>44508</c:v>
                </c:pt>
                <c:pt idx="220">
                  <c:v>44505</c:v>
                </c:pt>
                <c:pt idx="221">
                  <c:v>44504</c:v>
                </c:pt>
                <c:pt idx="222">
                  <c:v>44503</c:v>
                </c:pt>
                <c:pt idx="223">
                  <c:v>44502</c:v>
                </c:pt>
                <c:pt idx="224">
                  <c:v>44501</c:v>
                </c:pt>
                <c:pt idx="225">
                  <c:v>44498</c:v>
                </c:pt>
                <c:pt idx="226">
                  <c:v>44497</c:v>
                </c:pt>
                <c:pt idx="227">
                  <c:v>44496</c:v>
                </c:pt>
                <c:pt idx="228">
                  <c:v>44495</c:v>
                </c:pt>
                <c:pt idx="229">
                  <c:v>44494</c:v>
                </c:pt>
                <c:pt idx="230">
                  <c:v>44491</c:v>
                </c:pt>
                <c:pt idx="231">
                  <c:v>44490</c:v>
                </c:pt>
                <c:pt idx="232">
                  <c:v>44489</c:v>
                </c:pt>
                <c:pt idx="233">
                  <c:v>44488</c:v>
                </c:pt>
                <c:pt idx="234">
                  <c:v>44487</c:v>
                </c:pt>
                <c:pt idx="235">
                  <c:v>44484</c:v>
                </c:pt>
                <c:pt idx="236">
                  <c:v>44483</c:v>
                </c:pt>
                <c:pt idx="237">
                  <c:v>44482</c:v>
                </c:pt>
                <c:pt idx="238">
                  <c:v>44481</c:v>
                </c:pt>
                <c:pt idx="239">
                  <c:v>44480</c:v>
                </c:pt>
                <c:pt idx="240">
                  <c:v>44477</c:v>
                </c:pt>
                <c:pt idx="241">
                  <c:v>44476</c:v>
                </c:pt>
                <c:pt idx="242">
                  <c:v>44475</c:v>
                </c:pt>
                <c:pt idx="243">
                  <c:v>44474</c:v>
                </c:pt>
                <c:pt idx="244">
                  <c:v>44473</c:v>
                </c:pt>
                <c:pt idx="245">
                  <c:v>44470</c:v>
                </c:pt>
                <c:pt idx="246">
                  <c:v>44469</c:v>
                </c:pt>
                <c:pt idx="247">
                  <c:v>44468</c:v>
                </c:pt>
                <c:pt idx="248">
                  <c:v>44467</c:v>
                </c:pt>
                <c:pt idx="249">
                  <c:v>44466</c:v>
                </c:pt>
                <c:pt idx="250">
                  <c:v>44463</c:v>
                </c:pt>
                <c:pt idx="251">
                  <c:v>44462</c:v>
                </c:pt>
                <c:pt idx="252">
                  <c:v>44461</c:v>
                </c:pt>
                <c:pt idx="253">
                  <c:v>44460</c:v>
                </c:pt>
                <c:pt idx="254">
                  <c:v>44459</c:v>
                </c:pt>
                <c:pt idx="255">
                  <c:v>44456</c:v>
                </c:pt>
                <c:pt idx="256">
                  <c:v>44455</c:v>
                </c:pt>
                <c:pt idx="257">
                  <c:v>44454</c:v>
                </c:pt>
                <c:pt idx="258">
                  <c:v>44453</c:v>
                </c:pt>
                <c:pt idx="259">
                  <c:v>44452</c:v>
                </c:pt>
                <c:pt idx="260">
                  <c:v>44449</c:v>
                </c:pt>
                <c:pt idx="261">
                  <c:v>44448</c:v>
                </c:pt>
                <c:pt idx="262">
                  <c:v>44447</c:v>
                </c:pt>
                <c:pt idx="263">
                  <c:v>44446</c:v>
                </c:pt>
                <c:pt idx="264">
                  <c:v>44442</c:v>
                </c:pt>
                <c:pt idx="265">
                  <c:v>44441</c:v>
                </c:pt>
                <c:pt idx="266">
                  <c:v>44440</c:v>
                </c:pt>
                <c:pt idx="267">
                  <c:v>44439</c:v>
                </c:pt>
                <c:pt idx="268">
                  <c:v>44438</c:v>
                </c:pt>
                <c:pt idx="269">
                  <c:v>44435</c:v>
                </c:pt>
                <c:pt idx="270">
                  <c:v>44434</c:v>
                </c:pt>
                <c:pt idx="271">
                  <c:v>44433</c:v>
                </c:pt>
                <c:pt idx="272">
                  <c:v>44432</c:v>
                </c:pt>
                <c:pt idx="273">
                  <c:v>44431</c:v>
                </c:pt>
                <c:pt idx="274">
                  <c:v>44428</c:v>
                </c:pt>
                <c:pt idx="275">
                  <c:v>44427</c:v>
                </c:pt>
                <c:pt idx="276">
                  <c:v>44426</c:v>
                </c:pt>
                <c:pt idx="277">
                  <c:v>44425</c:v>
                </c:pt>
                <c:pt idx="278">
                  <c:v>44424</c:v>
                </c:pt>
                <c:pt idx="279">
                  <c:v>44421</c:v>
                </c:pt>
                <c:pt idx="280">
                  <c:v>44420</c:v>
                </c:pt>
                <c:pt idx="281">
                  <c:v>44419</c:v>
                </c:pt>
                <c:pt idx="282">
                  <c:v>44418</c:v>
                </c:pt>
                <c:pt idx="283">
                  <c:v>44417</c:v>
                </c:pt>
                <c:pt idx="284">
                  <c:v>44414</c:v>
                </c:pt>
                <c:pt idx="285">
                  <c:v>44413</c:v>
                </c:pt>
                <c:pt idx="286">
                  <c:v>44412</c:v>
                </c:pt>
                <c:pt idx="287">
                  <c:v>44411</c:v>
                </c:pt>
                <c:pt idx="288">
                  <c:v>44410</c:v>
                </c:pt>
                <c:pt idx="289">
                  <c:v>44407</c:v>
                </c:pt>
                <c:pt idx="290">
                  <c:v>44406</c:v>
                </c:pt>
                <c:pt idx="291">
                  <c:v>44405</c:v>
                </c:pt>
                <c:pt idx="292">
                  <c:v>44404</c:v>
                </c:pt>
                <c:pt idx="293">
                  <c:v>44403</c:v>
                </c:pt>
                <c:pt idx="294">
                  <c:v>44400</c:v>
                </c:pt>
                <c:pt idx="295">
                  <c:v>44399</c:v>
                </c:pt>
                <c:pt idx="296">
                  <c:v>44398</c:v>
                </c:pt>
                <c:pt idx="297">
                  <c:v>44397</c:v>
                </c:pt>
                <c:pt idx="298">
                  <c:v>44396</c:v>
                </c:pt>
                <c:pt idx="299">
                  <c:v>44393</c:v>
                </c:pt>
                <c:pt idx="300">
                  <c:v>44392</c:v>
                </c:pt>
                <c:pt idx="301">
                  <c:v>44391</c:v>
                </c:pt>
                <c:pt idx="302">
                  <c:v>44390</c:v>
                </c:pt>
                <c:pt idx="303">
                  <c:v>44389</c:v>
                </c:pt>
                <c:pt idx="304">
                  <c:v>44386</c:v>
                </c:pt>
                <c:pt idx="305">
                  <c:v>44385</c:v>
                </c:pt>
                <c:pt idx="306">
                  <c:v>44384</c:v>
                </c:pt>
                <c:pt idx="307">
                  <c:v>44383</c:v>
                </c:pt>
                <c:pt idx="308">
                  <c:v>44379</c:v>
                </c:pt>
                <c:pt idx="309">
                  <c:v>44378</c:v>
                </c:pt>
                <c:pt idx="310">
                  <c:v>44377</c:v>
                </c:pt>
                <c:pt idx="311">
                  <c:v>44376</c:v>
                </c:pt>
                <c:pt idx="312">
                  <c:v>44375</c:v>
                </c:pt>
                <c:pt idx="313">
                  <c:v>44372</c:v>
                </c:pt>
                <c:pt idx="314">
                  <c:v>44371</c:v>
                </c:pt>
                <c:pt idx="315">
                  <c:v>44370</c:v>
                </c:pt>
                <c:pt idx="316">
                  <c:v>44369</c:v>
                </c:pt>
                <c:pt idx="317">
                  <c:v>44368</c:v>
                </c:pt>
                <c:pt idx="318">
                  <c:v>44365</c:v>
                </c:pt>
                <c:pt idx="319">
                  <c:v>44364</c:v>
                </c:pt>
                <c:pt idx="320">
                  <c:v>44363</c:v>
                </c:pt>
                <c:pt idx="321">
                  <c:v>44362</c:v>
                </c:pt>
                <c:pt idx="322">
                  <c:v>44361</c:v>
                </c:pt>
                <c:pt idx="323">
                  <c:v>44358</c:v>
                </c:pt>
                <c:pt idx="324">
                  <c:v>44357</c:v>
                </c:pt>
                <c:pt idx="325">
                  <c:v>44356</c:v>
                </c:pt>
                <c:pt idx="326">
                  <c:v>44355</c:v>
                </c:pt>
                <c:pt idx="327">
                  <c:v>44354</c:v>
                </c:pt>
                <c:pt idx="328">
                  <c:v>44351</c:v>
                </c:pt>
                <c:pt idx="329">
                  <c:v>44350</c:v>
                </c:pt>
                <c:pt idx="330">
                  <c:v>44349</c:v>
                </c:pt>
                <c:pt idx="331">
                  <c:v>44348</c:v>
                </c:pt>
                <c:pt idx="332">
                  <c:v>44344</c:v>
                </c:pt>
                <c:pt idx="333">
                  <c:v>44343</c:v>
                </c:pt>
                <c:pt idx="334">
                  <c:v>44342</c:v>
                </c:pt>
                <c:pt idx="335">
                  <c:v>44341</c:v>
                </c:pt>
                <c:pt idx="336">
                  <c:v>44340</c:v>
                </c:pt>
                <c:pt idx="337">
                  <c:v>44337</c:v>
                </c:pt>
                <c:pt idx="338">
                  <c:v>44336</c:v>
                </c:pt>
                <c:pt idx="339">
                  <c:v>44335</c:v>
                </c:pt>
                <c:pt idx="340">
                  <c:v>44334</c:v>
                </c:pt>
                <c:pt idx="341">
                  <c:v>44333</c:v>
                </c:pt>
                <c:pt idx="342">
                  <c:v>44330</c:v>
                </c:pt>
                <c:pt idx="343">
                  <c:v>44329</c:v>
                </c:pt>
                <c:pt idx="344">
                  <c:v>44328</c:v>
                </c:pt>
                <c:pt idx="345">
                  <c:v>44327</c:v>
                </c:pt>
                <c:pt idx="346">
                  <c:v>44326</c:v>
                </c:pt>
                <c:pt idx="347">
                  <c:v>44323</c:v>
                </c:pt>
                <c:pt idx="348">
                  <c:v>44322</c:v>
                </c:pt>
                <c:pt idx="349">
                  <c:v>44321</c:v>
                </c:pt>
                <c:pt idx="350">
                  <c:v>44320</c:v>
                </c:pt>
                <c:pt idx="351">
                  <c:v>44319</c:v>
                </c:pt>
                <c:pt idx="352">
                  <c:v>44316</c:v>
                </c:pt>
                <c:pt idx="353">
                  <c:v>44315</c:v>
                </c:pt>
                <c:pt idx="354">
                  <c:v>44314</c:v>
                </c:pt>
                <c:pt idx="355">
                  <c:v>44313</c:v>
                </c:pt>
                <c:pt idx="356">
                  <c:v>44312</c:v>
                </c:pt>
                <c:pt idx="357">
                  <c:v>44309</c:v>
                </c:pt>
                <c:pt idx="358">
                  <c:v>44308</c:v>
                </c:pt>
                <c:pt idx="359">
                  <c:v>44307</c:v>
                </c:pt>
                <c:pt idx="360">
                  <c:v>44306</c:v>
                </c:pt>
                <c:pt idx="361">
                  <c:v>44305</c:v>
                </c:pt>
                <c:pt idx="362">
                  <c:v>44302</c:v>
                </c:pt>
                <c:pt idx="363">
                  <c:v>44301</c:v>
                </c:pt>
                <c:pt idx="364">
                  <c:v>44300</c:v>
                </c:pt>
                <c:pt idx="365">
                  <c:v>44299</c:v>
                </c:pt>
                <c:pt idx="366">
                  <c:v>44298</c:v>
                </c:pt>
                <c:pt idx="367">
                  <c:v>44295</c:v>
                </c:pt>
                <c:pt idx="368">
                  <c:v>44294</c:v>
                </c:pt>
                <c:pt idx="369">
                  <c:v>44293</c:v>
                </c:pt>
                <c:pt idx="370">
                  <c:v>44292</c:v>
                </c:pt>
                <c:pt idx="371">
                  <c:v>44291</c:v>
                </c:pt>
                <c:pt idx="372">
                  <c:v>44288</c:v>
                </c:pt>
                <c:pt idx="373">
                  <c:v>44287</c:v>
                </c:pt>
                <c:pt idx="374">
                  <c:v>44286</c:v>
                </c:pt>
              </c:numCache>
            </c:numRef>
          </c:cat>
          <c:val>
            <c:numRef>
              <c:f>Analysis!$E$2:$E$376</c:f>
              <c:numCache>
                <c:formatCode>General</c:formatCode>
                <c:ptCount val="375"/>
                <c:pt idx="0">
                  <c:v>23.87</c:v>
                </c:pt>
                <c:pt idx="1">
                  <c:v>23.58</c:v>
                </c:pt>
                <c:pt idx="2">
                  <c:v>23.49</c:v>
                </c:pt>
                <c:pt idx="3">
                  <c:v>24.7</c:v>
                </c:pt>
                <c:pt idx="4">
                  <c:v>26.93</c:v>
                </c:pt>
                <c:pt idx="5">
                  <c:v>25.46</c:v>
                </c:pt>
                <c:pt idx="6">
                  <c:v>26.51</c:v>
                </c:pt>
                <c:pt idx="7">
                  <c:v>25.51</c:v>
                </c:pt>
                <c:pt idx="8">
                  <c:v>26.88</c:v>
                </c:pt>
                <c:pt idx="9">
                  <c:v>25.86</c:v>
                </c:pt>
                <c:pt idx="10">
                  <c:v>25.75</c:v>
                </c:pt>
                <c:pt idx="11">
                  <c:v>26.86</c:v>
                </c:pt>
                <c:pt idx="12">
                  <c:v>22.07</c:v>
                </c:pt>
                <c:pt idx="13">
                  <c:v>22.41</c:v>
                </c:pt>
                <c:pt idx="14">
                  <c:v>24.37</c:v>
                </c:pt>
                <c:pt idx="15">
                  <c:v>24.13</c:v>
                </c:pt>
                <c:pt idx="16">
                  <c:v>22.41</c:v>
                </c:pt>
                <c:pt idx="17">
                  <c:v>20.16</c:v>
                </c:pt>
                <c:pt idx="18">
                  <c:v>20.51</c:v>
                </c:pt>
                <c:pt idx="19">
                  <c:v>19.739999999999998</c:v>
                </c:pt>
                <c:pt idx="20">
                  <c:v>20.23</c:v>
                </c:pt>
                <c:pt idx="21">
                  <c:v>20.74</c:v>
                </c:pt>
                <c:pt idx="22">
                  <c:v>20.34</c:v>
                </c:pt>
                <c:pt idx="23">
                  <c:v>19.84</c:v>
                </c:pt>
                <c:pt idx="24">
                  <c:v>22.28</c:v>
                </c:pt>
                <c:pt idx="25">
                  <c:v>21.41</c:v>
                </c:pt>
                <c:pt idx="26">
                  <c:v>21.74</c:v>
                </c:pt>
                <c:pt idx="27">
                  <c:v>21.5</c:v>
                </c:pt>
                <c:pt idx="28">
                  <c:v>22.06</c:v>
                </c:pt>
                <c:pt idx="29">
                  <c:v>23.86</c:v>
                </c:pt>
                <c:pt idx="30">
                  <c:v>24.08</c:v>
                </c:pt>
                <c:pt idx="31">
                  <c:v>22.41</c:v>
                </c:pt>
                <c:pt idx="32">
                  <c:v>22.13</c:v>
                </c:pt>
                <c:pt idx="33">
                  <c:v>23.33</c:v>
                </c:pt>
                <c:pt idx="34">
                  <c:v>24.27</c:v>
                </c:pt>
                <c:pt idx="35">
                  <c:v>23.95</c:v>
                </c:pt>
                <c:pt idx="36">
                  <c:v>24.33</c:v>
                </c:pt>
                <c:pt idx="37">
                  <c:v>23.3</c:v>
                </c:pt>
                <c:pt idx="38">
                  <c:v>24.07</c:v>
                </c:pt>
                <c:pt idx="39">
                  <c:v>24.23</c:v>
                </c:pt>
                <c:pt idx="40">
                  <c:v>25.12</c:v>
                </c:pt>
                <c:pt idx="41">
                  <c:v>24.83</c:v>
                </c:pt>
                <c:pt idx="42">
                  <c:v>26.72</c:v>
                </c:pt>
                <c:pt idx="43">
                  <c:v>27.47</c:v>
                </c:pt>
                <c:pt idx="44">
                  <c:v>27.35</c:v>
                </c:pt>
                <c:pt idx="45">
                  <c:v>27.14</c:v>
                </c:pt>
                <c:pt idx="46">
                  <c:v>26.42</c:v>
                </c:pt>
                <c:pt idx="47">
                  <c:v>26.41</c:v>
                </c:pt>
                <c:pt idx="48">
                  <c:v>26.73</c:v>
                </c:pt>
                <c:pt idx="49">
                  <c:v>27.84</c:v>
                </c:pt>
                <c:pt idx="50">
                  <c:v>27.37</c:v>
                </c:pt>
                <c:pt idx="51">
                  <c:v>27.96</c:v>
                </c:pt>
                <c:pt idx="52">
                  <c:v>29.53</c:v>
                </c:pt>
                <c:pt idx="53">
                  <c:v>29.42</c:v>
                </c:pt>
                <c:pt idx="54">
                  <c:v>28.8</c:v>
                </c:pt>
                <c:pt idx="55">
                  <c:v>26.9</c:v>
                </c:pt>
                <c:pt idx="56">
                  <c:v>28.3</c:v>
                </c:pt>
                <c:pt idx="57">
                  <c:v>29.07</c:v>
                </c:pt>
                <c:pt idx="58">
                  <c:v>29.29</c:v>
                </c:pt>
                <c:pt idx="59">
                  <c:v>31.45</c:v>
                </c:pt>
                <c:pt idx="60">
                  <c:v>30.63</c:v>
                </c:pt>
                <c:pt idx="61">
                  <c:v>32.06</c:v>
                </c:pt>
                <c:pt idx="62">
                  <c:v>32.840000000000003</c:v>
                </c:pt>
                <c:pt idx="63">
                  <c:v>30.35</c:v>
                </c:pt>
                <c:pt idx="64">
                  <c:v>32.39</c:v>
                </c:pt>
                <c:pt idx="65">
                  <c:v>33.01</c:v>
                </c:pt>
                <c:pt idx="66">
                  <c:v>31.37</c:v>
                </c:pt>
                <c:pt idx="67">
                  <c:v>26.26</c:v>
                </c:pt>
                <c:pt idx="68">
                  <c:v>24.29</c:v>
                </c:pt>
                <c:pt idx="69">
                  <c:v>24.37</c:v>
                </c:pt>
                <c:pt idx="70">
                  <c:v>25.54</c:v>
                </c:pt>
                <c:pt idx="71">
                  <c:v>25.37</c:v>
                </c:pt>
                <c:pt idx="72">
                  <c:v>24.91</c:v>
                </c:pt>
                <c:pt idx="73">
                  <c:v>25.73</c:v>
                </c:pt>
                <c:pt idx="74">
                  <c:v>26.05</c:v>
                </c:pt>
                <c:pt idx="75">
                  <c:v>27.47</c:v>
                </c:pt>
                <c:pt idx="76">
                  <c:v>26.16</c:v>
                </c:pt>
                <c:pt idx="77">
                  <c:v>27.5</c:v>
                </c:pt>
                <c:pt idx="78">
                  <c:v>28.42</c:v>
                </c:pt>
                <c:pt idx="79">
                  <c:v>29.33</c:v>
                </c:pt>
                <c:pt idx="80">
                  <c:v>29.43</c:v>
                </c:pt>
                <c:pt idx="81">
                  <c:v>28.98</c:v>
                </c:pt>
                <c:pt idx="82">
                  <c:v>28.78</c:v>
                </c:pt>
                <c:pt idx="83">
                  <c:v>31.24</c:v>
                </c:pt>
                <c:pt idx="84">
                  <c:v>26.74</c:v>
                </c:pt>
                <c:pt idx="85">
                  <c:v>27.07</c:v>
                </c:pt>
                <c:pt idx="86">
                  <c:v>30.01</c:v>
                </c:pt>
                <c:pt idx="87">
                  <c:v>31.09</c:v>
                </c:pt>
                <c:pt idx="88">
                  <c:v>33.74</c:v>
                </c:pt>
                <c:pt idx="89">
                  <c:v>32.869999999999997</c:v>
                </c:pt>
                <c:pt idx="90">
                  <c:v>33.659999999999997</c:v>
                </c:pt>
                <c:pt idx="91">
                  <c:v>31.9</c:v>
                </c:pt>
                <c:pt idx="92">
                  <c:v>32.229999999999997</c:v>
                </c:pt>
                <c:pt idx="93">
                  <c:v>25.97</c:v>
                </c:pt>
                <c:pt idx="94">
                  <c:v>29.12</c:v>
                </c:pt>
                <c:pt idx="95">
                  <c:v>31.76</c:v>
                </c:pt>
                <c:pt idx="96">
                  <c:v>33.35</c:v>
                </c:pt>
                <c:pt idx="97">
                  <c:v>28.97</c:v>
                </c:pt>
                <c:pt idx="98">
                  <c:v>29.91</c:v>
                </c:pt>
                <c:pt idx="99">
                  <c:v>31.11</c:v>
                </c:pt>
                <c:pt idx="100">
                  <c:v>27.38</c:v>
                </c:pt>
                <c:pt idx="101">
                  <c:v>30.04</c:v>
                </c:pt>
                <c:pt idx="102">
                  <c:v>22.71</c:v>
                </c:pt>
                <c:pt idx="103">
                  <c:v>20.239999999999998</c:v>
                </c:pt>
                <c:pt idx="104">
                  <c:v>21.13</c:v>
                </c:pt>
                <c:pt idx="105">
                  <c:v>22.55</c:v>
                </c:pt>
                <c:pt idx="106">
                  <c:v>24.52</c:v>
                </c:pt>
                <c:pt idx="107">
                  <c:v>22.7</c:v>
                </c:pt>
                <c:pt idx="108">
                  <c:v>21.72</c:v>
                </c:pt>
                <c:pt idx="109">
                  <c:v>23.52</c:v>
                </c:pt>
                <c:pt idx="110">
                  <c:v>24.94</c:v>
                </c:pt>
                <c:pt idx="111">
                  <c:v>23.09</c:v>
                </c:pt>
                <c:pt idx="112">
                  <c:v>21.25</c:v>
                </c:pt>
                <c:pt idx="113">
                  <c:v>21.97</c:v>
                </c:pt>
                <c:pt idx="114">
                  <c:v>21.27</c:v>
                </c:pt>
                <c:pt idx="115">
                  <c:v>18.79</c:v>
                </c:pt>
                <c:pt idx="116">
                  <c:v>20.75</c:v>
                </c:pt>
                <c:pt idx="117">
                  <c:v>20.62</c:v>
                </c:pt>
                <c:pt idx="118">
                  <c:v>19.68</c:v>
                </c:pt>
                <c:pt idx="119">
                  <c:v>19.38</c:v>
                </c:pt>
                <c:pt idx="120">
                  <c:v>19.7</c:v>
                </c:pt>
                <c:pt idx="121">
                  <c:v>22.14</c:v>
                </c:pt>
                <c:pt idx="122">
                  <c:v>21.87</c:v>
                </c:pt>
                <c:pt idx="123">
                  <c:v>23.61</c:v>
                </c:pt>
                <c:pt idx="124">
                  <c:v>23.04</c:v>
                </c:pt>
                <c:pt idx="125">
                  <c:v>24.02</c:v>
                </c:pt>
                <c:pt idx="126">
                  <c:v>25.14</c:v>
                </c:pt>
                <c:pt idx="127">
                  <c:v>26.36</c:v>
                </c:pt>
                <c:pt idx="128">
                  <c:v>26.51</c:v>
                </c:pt>
                <c:pt idx="129">
                  <c:v>29.02</c:v>
                </c:pt>
                <c:pt idx="130">
                  <c:v>33.130000000000003</c:v>
                </c:pt>
                <c:pt idx="131">
                  <c:v>31.03</c:v>
                </c:pt>
                <c:pt idx="132">
                  <c:v>30.43</c:v>
                </c:pt>
                <c:pt idx="133">
                  <c:v>33.03</c:v>
                </c:pt>
                <c:pt idx="134">
                  <c:v>33.74</c:v>
                </c:pt>
                <c:pt idx="135">
                  <c:v>36.19</c:v>
                </c:pt>
                <c:pt idx="136">
                  <c:v>35.880000000000003</c:v>
                </c:pt>
                <c:pt idx="137">
                  <c:v>31.9</c:v>
                </c:pt>
                <c:pt idx="138">
                  <c:v>30.52</c:v>
                </c:pt>
                <c:pt idx="139">
                  <c:v>34.200000000000003</c:v>
                </c:pt>
                <c:pt idx="140">
                  <c:v>29.45</c:v>
                </c:pt>
                <c:pt idx="141">
                  <c:v>32.44</c:v>
                </c:pt>
                <c:pt idx="142">
                  <c:v>31.68</c:v>
                </c:pt>
                <c:pt idx="143">
                  <c:v>37.5</c:v>
                </c:pt>
                <c:pt idx="144">
                  <c:v>28.04</c:v>
                </c:pt>
                <c:pt idx="145">
                  <c:v>31.8</c:v>
                </c:pt>
                <c:pt idx="146">
                  <c:v>26.66</c:v>
                </c:pt>
                <c:pt idx="147">
                  <c:v>24.83</c:v>
                </c:pt>
                <c:pt idx="148">
                  <c:v>25.19</c:v>
                </c:pt>
                <c:pt idx="149">
                  <c:v>28.09</c:v>
                </c:pt>
                <c:pt idx="150">
                  <c:v>29.17</c:v>
                </c:pt>
                <c:pt idx="151">
                  <c:v>24.39</c:v>
                </c:pt>
                <c:pt idx="152">
                  <c:v>20.37</c:v>
                </c:pt>
                <c:pt idx="153">
                  <c:v>21.27</c:v>
                </c:pt>
                <c:pt idx="154">
                  <c:v>23.09</c:v>
                </c:pt>
                <c:pt idx="155">
                  <c:v>24.09</c:v>
                </c:pt>
                <c:pt idx="156">
                  <c:v>23.77</c:v>
                </c:pt>
                <c:pt idx="157">
                  <c:v>22.63</c:v>
                </c:pt>
                <c:pt idx="158">
                  <c:v>21.56</c:v>
                </c:pt>
                <c:pt idx="159">
                  <c:v>24.57</c:v>
                </c:pt>
                <c:pt idx="160">
                  <c:v>28.36</c:v>
                </c:pt>
                <c:pt idx="161">
                  <c:v>30.27</c:v>
                </c:pt>
                <c:pt idx="162">
                  <c:v>32.19</c:v>
                </c:pt>
                <c:pt idx="163">
                  <c:v>29.35</c:v>
                </c:pt>
                <c:pt idx="164">
                  <c:v>32.29</c:v>
                </c:pt>
                <c:pt idx="165">
                  <c:v>28.2</c:v>
                </c:pt>
                <c:pt idx="166">
                  <c:v>25.38</c:v>
                </c:pt>
                <c:pt idx="167">
                  <c:v>23.46</c:v>
                </c:pt>
                <c:pt idx="168">
                  <c:v>23.12</c:v>
                </c:pt>
                <c:pt idx="169">
                  <c:v>21.18</c:v>
                </c:pt>
                <c:pt idx="170">
                  <c:v>20.11</c:v>
                </c:pt>
                <c:pt idx="171">
                  <c:v>18.059999999999999</c:v>
                </c:pt>
                <c:pt idx="172">
                  <c:v>18.170000000000002</c:v>
                </c:pt>
                <c:pt idx="173">
                  <c:v>19.62</c:v>
                </c:pt>
                <c:pt idx="174">
                  <c:v>19.579999999999998</c:v>
                </c:pt>
                <c:pt idx="175">
                  <c:v>19.850000000000001</c:v>
                </c:pt>
                <c:pt idx="176">
                  <c:v>20.29</c:v>
                </c:pt>
                <c:pt idx="177">
                  <c:v>17.07</c:v>
                </c:pt>
                <c:pt idx="178">
                  <c:v>16.57</c:v>
                </c:pt>
                <c:pt idx="179">
                  <c:v>17.600000000000001</c:v>
                </c:pt>
                <c:pt idx="180">
                  <c:v>17.63</c:v>
                </c:pt>
                <c:pt idx="181">
                  <c:v>17.3</c:v>
                </c:pt>
                <c:pt idx="182">
                  <c:v>17.63</c:v>
                </c:pt>
                <c:pt idx="183">
                  <c:v>17.78</c:v>
                </c:pt>
                <c:pt idx="184">
                  <c:v>19.37</c:v>
                </c:pt>
                <c:pt idx="185">
                  <c:v>17.96</c:v>
                </c:pt>
                <c:pt idx="186">
                  <c:v>18.809999999999999</c:v>
                </c:pt>
                <c:pt idx="187">
                  <c:v>21.04</c:v>
                </c:pt>
                <c:pt idx="188">
                  <c:v>22.28</c:v>
                </c:pt>
                <c:pt idx="189">
                  <c:v>25.89</c:v>
                </c:pt>
                <c:pt idx="190">
                  <c:v>20.7</c:v>
                </c:pt>
                <c:pt idx="191">
                  <c:v>18.559999999999999</c:v>
                </c:pt>
                <c:pt idx="192">
                  <c:v>21.6</c:v>
                </c:pt>
                <c:pt idx="193">
                  <c:v>19.670000000000002</c:v>
                </c:pt>
                <c:pt idx="194">
                  <c:v>19.29</c:v>
                </c:pt>
                <c:pt idx="195">
                  <c:v>21.27</c:v>
                </c:pt>
                <c:pt idx="196">
                  <c:v>20.309999999999999</c:v>
                </c:pt>
                <c:pt idx="197">
                  <c:v>21.74</c:v>
                </c:pt>
                <c:pt idx="198">
                  <c:v>24.58</c:v>
                </c:pt>
                <c:pt idx="199">
                  <c:v>28.99</c:v>
                </c:pt>
                <c:pt idx="200">
                  <c:v>26.95</c:v>
                </c:pt>
                <c:pt idx="201">
                  <c:v>29.44</c:v>
                </c:pt>
                <c:pt idx="202">
                  <c:v>24.92</c:v>
                </c:pt>
                <c:pt idx="203">
                  <c:v>26.23</c:v>
                </c:pt>
                <c:pt idx="204">
                  <c:v>25.31</c:v>
                </c:pt>
                <c:pt idx="205">
                  <c:v>26.62</c:v>
                </c:pt>
                <c:pt idx="206">
                  <c:v>18.579999999999998</c:v>
                </c:pt>
                <c:pt idx="207">
                  <c:v>19.170000000000002</c:v>
                </c:pt>
                <c:pt idx="208">
                  <c:v>20.239999999999998</c:v>
                </c:pt>
                <c:pt idx="209">
                  <c:v>18.2</c:v>
                </c:pt>
                <c:pt idx="210">
                  <c:v>17.36</c:v>
                </c:pt>
                <c:pt idx="211">
                  <c:v>16.809999999999999</c:v>
                </c:pt>
                <c:pt idx="212">
                  <c:v>16.36</c:v>
                </c:pt>
                <c:pt idx="213">
                  <c:v>16.86</c:v>
                </c:pt>
                <c:pt idx="214">
                  <c:v>17.03</c:v>
                </c:pt>
                <c:pt idx="215">
                  <c:v>17.489999999999998</c:v>
                </c:pt>
                <c:pt idx="216">
                  <c:v>18.34</c:v>
                </c:pt>
                <c:pt idx="217">
                  <c:v>17.739999999999998</c:v>
                </c:pt>
                <c:pt idx="218">
                  <c:v>17.43</c:v>
                </c:pt>
                <c:pt idx="219">
                  <c:v>17.23</c:v>
                </c:pt>
                <c:pt idx="220">
                  <c:v>15.59</c:v>
                </c:pt>
                <c:pt idx="221">
                  <c:v>15.06</c:v>
                </c:pt>
                <c:pt idx="222">
                  <c:v>16.11</c:v>
                </c:pt>
                <c:pt idx="223">
                  <c:v>16.54</c:v>
                </c:pt>
                <c:pt idx="224">
                  <c:v>16.850000000000001</c:v>
                </c:pt>
                <c:pt idx="225">
                  <c:v>17.399999999999999</c:v>
                </c:pt>
                <c:pt idx="226">
                  <c:v>17.059999999999999</c:v>
                </c:pt>
                <c:pt idx="227">
                  <c:v>15.79</c:v>
                </c:pt>
                <c:pt idx="228">
                  <c:v>15.02</c:v>
                </c:pt>
                <c:pt idx="229">
                  <c:v>16.14</c:v>
                </c:pt>
                <c:pt idx="230">
                  <c:v>15.35</c:v>
                </c:pt>
                <c:pt idx="231">
                  <c:v>16.059999999999999</c:v>
                </c:pt>
                <c:pt idx="232">
                  <c:v>15.82</c:v>
                </c:pt>
                <c:pt idx="233">
                  <c:v>16.09</c:v>
                </c:pt>
                <c:pt idx="234">
                  <c:v>17.29</c:v>
                </c:pt>
                <c:pt idx="235">
                  <c:v>16.64</c:v>
                </c:pt>
                <c:pt idx="236">
                  <c:v>18.010000000000002</c:v>
                </c:pt>
                <c:pt idx="237">
                  <c:v>20.14</c:v>
                </c:pt>
                <c:pt idx="238">
                  <c:v>20.62</c:v>
                </c:pt>
                <c:pt idx="239">
                  <c:v>19.93</c:v>
                </c:pt>
                <c:pt idx="240">
                  <c:v>19.46</c:v>
                </c:pt>
                <c:pt idx="241">
                  <c:v>20.54</c:v>
                </c:pt>
                <c:pt idx="242">
                  <c:v>22.95</c:v>
                </c:pt>
                <c:pt idx="243">
                  <c:v>22.92</c:v>
                </c:pt>
                <c:pt idx="244">
                  <c:v>22.9</c:v>
                </c:pt>
                <c:pt idx="245">
                  <c:v>24.78</c:v>
                </c:pt>
                <c:pt idx="246">
                  <c:v>21.48</c:v>
                </c:pt>
                <c:pt idx="247">
                  <c:v>22.07</c:v>
                </c:pt>
                <c:pt idx="248">
                  <c:v>19.739999999999998</c:v>
                </c:pt>
                <c:pt idx="249">
                  <c:v>17.78</c:v>
                </c:pt>
                <c:pt idx="250">
                  <c:v>19.329999999999998</c:v>
                </c:pt>
                <c:pt idx="251">
                  <c:v>19.91</c:v>
                </c:pt>
                <c:pt idx="252">
                  <c:v>22.72</c:v>
                </c:pt>
                <c:pt idx="253">
                  <c:v>23.41</c:v>
                </c:pt>
                <c:pt idx="254">
                  <c:v>24.25</c:v>
                </c:pt>
                <c:pt idx="255">
                  <c:v>18.37</c:v>
                </c:pt>
                <c:pt idx="256">
                  <c:v>18.41</c:v>
                </c:pt>
                <c:pt idx="257">
                  <c:v>19.3</c:v>
                </c:pt>
                <c:pt idx="258">
                  <c:v>19.579999999999998</c:v>
                </c:pt>
                <c:pt idx="259">
                  <c:v>19.64</c:v>
                </c:pt>
                <c:pt idx="260">
                  <c:v>17.940000000000001</c:v>
                </c:pt>
                <c:pt idx="261">
                  <c:v>19.440000000000001</c:v>
                </c:pt>
                <c:pt idx="262">
                  <c:v>18.97</c:v>
                </c:pt>
                <c:pt idx="263">
                  <c:v>16.940000000000001</c:v>
                </c:pt>
                <c:pt idx="264">
                  <c:v>16.27</c:v>
                </c:pt>
                <c:pt idx="265">
                  <c:v>16.27</c:v>
                </c:pt>
                <c:pt idx="266">
                  <c:v>16.059999999999999</c:v>
                </c:pt>
                <c:pt idx="267">
                  <c:v>15.98</c:v>
                </c:pt>
                <c:pt idx="268">
                  <c:v>16.77</c:v>
                </c:pt>
                <c:pt idx="269">
                  <c:v>17.95</c:v>
                </c:pt>
                <c:pt idx="270">
                  <c:v>17.46</c:v>
                </c:pt>
                <c:pt idx="271">
                  <c:v>17.420000000000002</c:v>
                </c:pt>
                <c:pt idx="272">
                  <c:v>16.96</c:v>
                </c:pt>
                <c:pt idx="273">
                  <c:v>18.829999999999998</c:v>
                </c:pt>
                <c:pt idx="274">
                  <c:v>22.74</c:v>
                </c:pt>
                <c:pt idx="275">
                  <c:v>23.12</c:v>
                </c:pt>
                <c:pt idx="276">
                  <c:v>17.559999999999999</c:v>
                </c:pt>
                <c:pt idx="277">
                  <c:v>17.309999999999999</c:v>
                </c:pt>
                <c:pt idx="278">
                  <c:v>17.05</c:v>
                </c:pt>
                <c:pt idx="279">
                  <c:v>15.68</c:v>
                </c:pt>
                <c:pt idx="280">
                  <c:v>16.329999999999998</c:v>
                </c:pt>
                <c:pt idx="281">
                  <c:v>16.809999999999999</c:v>
                </c:pt>
                <c:pt idx="282">
                  <c:v>16.82</c:v>
                </c:pt>
                <c:pt idx="283">
                  <c:v>17.12</c:v>
                </c:pt>
                <c:pt idx="284">
                  <c:v>17.46</c:v>
                </c:pt>
                <c:pt idx="285">
                  <c:v>17.73</c:v>
                </c:pt>
                <c:pt idx="286">
                  <c:v>18.23</c:v>
                </c:pt>
                <c:pt idx="287">
                  <c:v>19.170000000000002</c:v>
                </c:pt>
                <c:pt idx="288">
                  <c:v>18.16</c:v>
                </c:pt>
                <c:pt idx="289">
                  <c:v>19.690000000000001</c:v>
                </c:pt>
                <c:pt idx="290">
                  <c:v>17.91</c:v>
                </c:pt>
                <c:pt idx="291">
                  <c:v>19.41</c:v>
                </c:pt>
                <c:pt idx="292">
                  <c:v>18.62</c:v>
                </c:pt>
                <c:pt idx="293">
                  <c:v>18.670000000000002</c:v>
                </c:pt>
                <c:pt idx="294">
                  <c:v>16.98</c:v>
                </c:pt>
                <c:pt idx="295">
                  <c:v>17.59</c:v>
                </c:pt>
                <c:pt idx="296">
                  <c:v>19.73</c:v>
                </c:pt>
                <c:pt idx="297">
                  <c:v>20.89</c:v>
                </c:pt>
                <c:pt idx="298">
                  <c:v>19.61</c:v>
                </c:pt>
                <c:pt idx="299">
                  <c:v>16.8</c:v>
                </c:pt>
                <c:pt idx="300">
                  <c:v>16.7</c:v>
                </c:pt>
                <c:pt idx="301">
                  <c:v>17.34</c:v>
                </c:pt>
                <c:pt idx="302">
                  <c:v>16.39</c:v>
                </c:pt>
                <c:pt idx="303">
                  <c:v>16.850000000000001</c:v>
                </c:pt>
                <c:pt idx="304">
                  <c:v>17.88</c:v>
                </c:pt>
                <c:pt idx="305">
                  <c:v>17.739999999999998</c:v>
                </c:pt>
                <c:pt idx="306">
                  <c:v>16.43</c:v>
                </c:pt>
                <c:pt idx="307">
                  <c:v>15.77</c:v>
                </c:pt>
                <c:pt idx="308">
                  <c:v>15.53</c:v>
                </c:pt>
                <c:pt idx="309">
                  <c:v>15.62</c:v>
                </c:pt>
                <c:pt idx="310">
                  <c:v>16.18</c:v>
                </c:pt>
                <c:pt idx="311">
                  <c:v>15.69</c:v>
                </c:pt>
                <c:pt idx="312">
                  <c:v>16.07</c:v>
                </c:pt>
                <c:pt idx="313">
                  <c:v>16.04</c:v>
                </c:pt>
                <c:pt idx="314">
                  <c:v>15.99</c:v>
                </c:pt>
                <c:pt idx="315">
                  <c:v>16.25</c:v>
                </c:pt>
                <c:pt idx="316">
                  <c:v>17.91</c:v>
                </c:pt>
                <c:pt idx="317">
                  <c:v>21.74</c:v>
                </c:pt>
                <c:pt idx="318">
                  <c:v>16.96</c:v>
                </c:pt>
                <c:pt idx="319">
                  <c:v>18.489999999999998</c:v>
                </c:pt>
                <c:pt idx="320">
                  <c:v>16.989999999999998</c:v>
                </c:pt>
                <c:pt idx="321">
                  <c:v>16.27</c:v>
                </c:pt>
                <c:pt idx="322">
                  <c:v>16.04</c:v>
                </c:pt>
                <c:pt idx="323">
                  <c:v>16.18</c:v>
                </c:pt>
                <c:pt idx="324">
                  <c:v>18.18</c:v>
                </c:pt>
                <c:pt idx="325">
                  <c:v>17.18</c:v>
                </c:pt>
                <c:pt idx="326">
                  <c:v>16.579999999999998</c:v>
                </c:pt>
                <c:pt idx="327">
                  <c:v>17.34</c:v>
                </c:pt>
                <c:pt idx="328">
                  <c:v>18.09</c:v>
                </c:pt>
                <c:pt idx="329">
                  <c:v>17.73</c:v>
                </c:pt>
                <c:pt idx="330">
                  <c:v>17.86</c:v>
                </c:pt>
                <c:pt idx="331">
                  <c:v>17.239999999999998</c:v>
                </c:pt>
                <c:pt idx="332">
                  <c:v>16.8</c:v>
                </c:pt>
                <c:pt idx="333">
                  <c:v>18.03</c:v>
                </c:pt>
                <c:pt idx="334">
                  <c:v>18.37</c:v>
                </c:pt>
                <c:pt idx="335">
                  <c:v>18.350000000000001</c:v>
                </c:pt>
                <c:pt idx="336">
                  <c:v>20.5</c:v>
                </c:pt>
                <c:pt idx="337">
                  <c:v>20.420000000000002</c:v>
                </c:pt>
                <c:pt idx="338">
                  <c:v>22.33</c:v>
                </c:pt>
                <c:pt idx="339">
                  <c:v>22.46</c:v>
                </c:pt>
                <c:pt idx="340">
                  <c:v>18.89</c:v>
                </c:pt>
                <c:pt idx="341">
                  <c:v>19.89</c:v>
                </c:pt>
                <c:pt idx="342">
                  <c:v>21.77</c:v>
                </c:pt>
                <c:pt idx="343">
                  <c:v>26.03</c:v>
                </c:pt>
                <c:pt idx="344">
                  <c:v>22.42</c:v>
                </c:pt>
                <c:pt idx="345">
                  <c:v>21.17</c:v>
                </c:pt>
                <c:pt idx="346">
                  <c:v>17.34</c:v>
                </c:pt>
                <c:pt idx="347">
                  <c:v>18.45</c:v>
                </c:pt>
                <c:pt idx="348">
                  <c:v>18.41</c:v>
                </c:pt>
                <c:pt idx="349">
                  <c:v>18.84</c:v>
                </c:pt>
                <c:pt idx="350">
                  <c:v>18.16</c:v>
                </c:pt>
                <c:pt idx="351">
                  <c:v>18.649999999999999</c:v>
                </c:pt>
                <c:pt idx="352">
                  <c:v>17.670000000000002</c:v>
                </c:pt>
                <c:pt idx="353">
                  <c:v>16.88</c:v>
                </c:pt>
                <c:pt idx="354">
                  <c:v>17.47</c:v>
                </c:pt>
                <c:pt idx="355">
                  <c:v>17.62</c:v>
                </c:pt>
                <c:pt idx="356">
                  <c:v>17.940000000000001</c:v>
                </c:pt>
                <c:pt idx="357">
                  <c:v>18.559999999999999</c:v>
                </c:pt>
                <c:pt idx="358">
                  <c:v>17.28</c:v>
                </c:pt>
                <c:pt idx="359">
                  <c:v>18.48</c:v>
                </c:pt>
                <c:pt idx="360">
                  <c:v>17.36</c:v>
                </c:pt>
                <c:pt idx="361">
                  <c:v>17.04</c:v>
                </c:pt>
                <c:pt idx="362">
                  <c:v>16.649999999999999</c:v>
                </c:pt>
                <c:pt idx="363">
                  <c:v>16.78</c:v>
                </c:pt>
                <c:pt idx="364">
                  <c:v>16.71</c:v>
                </c:pt>
                <c:pt idx="365">
                  <c:v>16.989999999999998</c:v>
                </c:pt>
                <c:pt idx="366">
                  <c:v>17.43</c:v>
                </c:pt>
                <c:pt idx="367">
                  <c:v>17.05</c:v>
                </c:pt>
                <c:pt idx="368">
                  <c:v>16.920000000000002</c:v>
                </c:pt>
                <c:pt idx="369">
                  <c:v>17.989999999999998</c:v>
                </c:pt>
                <c:pt idx="370">
                  <c:v>18.07</c:v>
                </c:pt>
                <c:pt idx="371">
                  <c:v>18.16</c:v>
                </c:pt>
                <c:pt idx="372">
                  <c:v>17.329999999999998</c:v>
                </c:pt>
                <c:pt idx="373">
                  <c:v>18.600000000000001</c:v>
                </c:pt>
                <c:pt idx="374">
                  <c:v>19.8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A4-4017-9033-47F042E19E7E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Analysis!$C$2:$C$376</c:f>
              <c:numCache>
                <c:formatCode>d\-mmm\-yy</c:formatCode>
                <c:ptCount val="375"/>
                <c:pt idx="0">
                  <c:v>44817</c:v>
                </c:pt>
                <c:pt idx="1">
                  <c:v>44816</c:v>
                </c:pt>
                <c:pt idx="2">
                  <c:v>44813</c:v>
                </c:pt>
                <c:pt idx="3">
                  <c:v>44812</c:v>
                </c:pt>
                <c:pt idx="4">
                  <c:v>44811</c:v>
                </c:pt>
                <c:pt idx="5">
                  <c:v>44810</c:v>
                </c:pt>
                <c:pt idx="6">
                  <c:v>44809</c:v>
                </c:pt>
                <c:pt idx="7">
                  <c:v>44806</c:v>
                </c:pt>
                <c:pt idx="8">
                  <c:v>44805</c:v>
                </c:pt>
                <c:pt idx="9">
                  <c:v>44804</c:v>
                </c:pt>
                <c:pt idx="10">
                  <c:v>44803</c:v>
                </c:pt>
                <c:pt idx="11">
                  <c:v>44802</c:v>
                </c:pt>
                <c:pt idx="12">
                  <c:v>44799</c:v>
                </c:pt>
                <c:pt idx="13">
                  <c:v>44798</c:v>
                </c:pt>
                <c:pt idx="14">
                  <c:v>44797</c:v>
                </c:pt>
                <c:pt idx="15">
                  <c:v>44796</c:v>
                </c:pt>
                <c:pt idx="16">
                  <c:v>44795</c:v>
                </c:pt>
                <c:pt idx="17">
                  <c:v>44792</c:v>
                </c:pt>
                <c:pt idx="18">
                  <c:v>44791</c:v>
                </c:pt>
                <c:pt idx="19">
                  <c:v>44790</c:v>
                </c:pt>
                <c:pt idx="20">
                  <c:v>44789</c:v>
                </c:pt>
                <c:pt idx="21">
                  <c:v>44788</c:v>
                </c:pt>
                <c:pt idx="22">
                  <c:v>44785</c:v>
                </c:pt>
                <c:pt idx="23">
                  <c:v>44784</c:v>
                </c:pt>
                <c:pt idx="24">
                  <c:v>44783</c:v>
                </c:pt>
                <c:pt idx="25">
                  <c:v>44782</c:v>
                </c:pt>
                <c:pt idx="26">
                  <c:v>44781</c:v>
                </c:pt>
                <c:pt idx="27">
                  <c:v>44778</c:v>
                </c:pt>
                <c:pt idx="28">
                  <c:v>44777</c:v>
                </c:pt>
                <c:pt idx="29">
                  <c:v>44776</c:v>
                </c:pt>
                <c:pt idx="30">
                  <c:v>44775</c:v>
                </c:pt>
                <c:pt idx="31">
                  <c:v>44774</c:v>
                </c:pt>
                <c:pt idx="32">
                  <c:v>44771</c:v>
                </c:pt>
                <c:pt idx="33">
                  <c:v>44770</c:v>
                </c:pt>
                <c:pt idx="34">
                  <c:v>44769</c:v>
                </c:pt>
                <c:pt idx="35">
                  <c:v>44768</c:v>
                </c:pt>
                <c:pt idx="36">
                  <c:v>44767</c:v>
                </c:pt>
                <c:pt idx="37">
                  <c:v>44764</c:v>
                </c:pt>
                <c:pt idx="38">
                  <c:v>44763</c:v>
                </c:pt>
                <c:pt idx="39">
                  <c:v>44762</c:v>
                </c:pt>
                <c:pt idx="40">
                  <c:v>44761</c:v>
                </c:pt>
                <c:pt idx="41">
                  <c:v>44760</c:v>
                </c:pt>
                <c:pt idx="42">
                  <c:v>44757</c:v>
                </c:pt>
                <c:pt idx="43">
                  <c:v>44756</c:v>
                </c:pt>
                <c:pt idx="44">
                  <c:v>44755</c:v>
                </c:pt>
                <c:pt idx="45">
                  <c:v>44754</c:v>
                </c:pt>
                <c:pt idx="46">
                  <c:v>44753</c:v>
                </c:pt>
                <c:pt idx="47">
                  <c:v>44750</c:v>
                </c:pt>
                <c:pt idx="48">
                  <c:v>44749</c:v>
                </c:pt>
                <c:pt idx="49">
                  <c:v>44748</c:v>
                </c:pt>
                <c:pt idx="50">
                  <c:v>44747</c:v>
                </c:pt>
                <c:pt idx="51">
                  <c:v>44746</c:v>
                </c:pt>
                <c:pt idx="52">
                  <c:v>44743</c:v>
                </c:pt>
                <c:pt idx="53">
                  <c:v>44742</c:v>
                </c:pt>
                <c:pt idx="54">
                  <c:v>44741</c:v>
                </c:pt>
                <c:pt idx="55">
                  <c:v>44740</c:v>
                </c:pt>
                <c:pt idx="56">
                  <c:v>44739</c:v>
                </c:pt>
                <c:pt idx="57">
                  <c:v>44736</c:v>
                </c:pt>
                <c:pt idx="58">
                  <c:v>44735</c:v>
                </c:pt>
                <c:pt idx="59">
                  <c:v>44734</c:v>
                </c:pt>
                <c:pt idx="60">
                  <c:v>44733</c:v>
                </c:pt>
                <c:pt idx="61">
                  <c:v>44732</c:v>
                </c:pt>
                <c:pt idx="62">
                  <c:v>44729</c:v>
                </c:pt>
                <c:pt idx="63">
                  <c:v>44728</c:v>
                </c:pt>
                <c:pt idx="64">
                  <c:v>44727</c:v>
                </c:pt>
                <c:pt idx="65">
                  <c:v>44726</c:v>
                </c:pt>
                <c:pt idx="66">
                  <c:v>44725</c:v>
                </c:pt>
                <c:pt idx="67">
                  <c:v>44722</c:v>
                </c:pt>
                <c:pt idx="68">
                  <c:v>44721</c:v>
                </c:pt>
                <c:pt idx="69">
                  <c:v>44720</c:v>
                </c:pt>
                <c:pt idx="70">
                  <c:v>44719</c:v>
                </c:pt>
                <c:pt idx="71">
                  <c:v>44718</c:v>
                </c:pt>
                <c:pt idx="72">
                  <c:v>44715</c:v>
                </c:pt>
                <c:pt idx="73">
                  <c:v>44714</c:v>
                </c:pt>
                <c:pt idx="74">
                  <c:v>44713</c:v>
                </c:pt>
                <c:pt idx="75">
                  <c:v>44712</c:v>
                </c:pt>
                <c:pt idx="76">
                  <c:v>44711</c:v>
                </c:pt>
                <c:pt idx="77">
                  <c:v>44708</c:v>
                </c:pt>
                <c:pt idx="78">
                  <c:v>44707</c:v>
                </c:pt>
                <c:pt idx="79">
                  <c:v>44706</c:v>
                </c:pt>
                <c:pt idx="80">
                  <c:v>44705</c:v>
                </c:pt>
                <c:pt idx="81">
                  <c:v>44704</c:v>
                </c:pt>
                <c:pt idx="82">
                  <c:v>44701</c:v>
                </c:pt>
                <c:pt idx="83">
                  <c:v>44700</c:v>
                </c:pt>
                <c:pt idx="84">
                  <c:v>44699</c:v>
                </c:pt>
                <c:pt idx="85">
                  <c:v>44698</c:v>
                </c:pt>
                <c:pt idx="86">
                  <c:v>44697</c:v>
                </c:pt>
                <c:pt idx="87">
                  <c:v>44694</c:v>
                </c:pt>
                <c:pt idx="88">
                  <c:v>44693</c:v>
                </c:pt>
                <c:pt idx="89">
                  <c:v>44692</c:v>
                </c:pt>
                <c:pt idx="90">
                  <c:v>44691</c:v>
                </c:pt>
                <c:pt idx="91">
                  <c:v>44690</c:v>
                </c:pt>
                <c:pt idx="92">
                  <c:v>44687</c:v>
                </c:pt>
                <c:pt idx="93">
                  <c:v>44686</c:v>
                </c:pt>
                <c:pt idx="94">
                  <c:v>44685</c:v>
                </c:pt>
                <c:pt idx="95">
                  <c:v>44684</c:v>
                </c:pt>
                <c:pt idx="96">
                  <c:v>44683</c:v>
                </c:pt>
                <c:pt idx="97">
                  <c:v>44680</c:v>
                </c:pt>
                <c:pt idx="98">
                  <c:v>44679</c:v>
                </c:pt>
                <c:pt idx="99">
                  <c:v>44678</c:v>
                </c:pt>
                <c:pt idx="100">
                  <c:v>44677</c:v>
                </c:pt>
                <c:pt idx="101">
                  <c:v>44676</c:v>
                </c:pt>
                <c:pt idx="102">
                  <c:v>44673</c:v>
                </c:pt>
                <c:pt idx="103">
                  <c:v>44672</c:v>
                </c:pt>
                <c:pt idx="104">
                  <c:v>44671</c:v>
                </c:pt>
                <c:pt idx="105">
                  <c:v>44670</c:v>
                </c:pt>
                <c:pt idx="106">
                  <c:v>44669</c:v>
                </c:pt>
                <c:pt idx="107">
                  <c:v>44666</c:v>
                </c:pt>
                <c:pt idx="108">
                  <c:v>44665</c:v>
                </c:pt>
                <c:pt idx="109">
                  <c:v>44664</c:v>
                </c:pt>
                <c:pt idx="110">
                  <c:v>44663</c:v>
                </c:pt>
                <c:pt idx="111">
                  <c:v>44662</c:v>
                </c:pt>
                <c:pt idx="112">
                  <c:v>44659</c:v>
                </c:pt>
                <c:pt idx="113">
                  <c:v>44658</c:v>
                </c:pt>
                <c:pt idx="114">
                  <c:v>44657</c:v>
                </c:pt>
                <c:pt idx="115">
                  <c:v>44656</c:v>
                </c:pt>
                <c:pt idx="116">
                  <c:v>44655</c:v>
                </c:pt>
                <c:pt idx="117">
                  <c:v>44652</c:v>
                </c:pt>
                <c:pt idx="118">
                  <c:v>44651</c:v>
                </c:pt>
                <c:pt idx="119">
                  <c:v>44650</c:v>
                </c:pt>
                <c:pt idx="120">
                  <c:v>44649</c:v>
                </c:pt>
                <c:pt idx="121">
                  <c:v>44648</c:v>
                </c:pt>
                <c:pt idx="122">
                  <c:v>44645</c:v>
                </c:pt>
                <c:pt idx="123">
                  <c:v>44644</c:v>
                </c:pt>
                <c:pt idx="124">
                  <c:v>44643</c:v>
                </c:pt>
                <c:pt idx="125">
                  <c:v>44642</c:v>
                </c:pt>
                <c:pt idx="126">
                  <c:v>44641</c:v>
                </c:pt>
                <c:pt idx="127">
                  <c:v>44638</c:v>
                </c:pt>
                <c:pt idx="128">
                  <c:v>44637</c:v>
                </c:pt>
                <c:pt idx="129">
                  <c:v>44636</c:v>
                </c:pt>
                <c:pt idx="130">
                  <c:v>44635</c:v>
                </c:pt>
                <c:pt idx="131">
                  <c:v>44634</c:v>
                </c:pt>
                <c:pt idx="132">
                  <c:v>44631</c:v>
                </c:pt>
                <c:pt idx="133">
                  <c:v>44630</c:v>
                </c:pt>
                <c:pt idx="134">
                  <c:v>44629</c:v>
                </c:pt>
                <c:pt idx="135">
                  <c:v>44628</c:v>
                </c:pt>
                <c:pt idx="136">
                  <c:v>44627</c:v>
                </c:pt>
                <c:pt idx="137">
                  <c:v>44624</c:v>
                </c:pt>
                <c:pt idx="138">
                  <c:v>44623</c:v>
                </c:pt>
                <c:pt idx="139">
                  <c:v>44622</c:v>
                </c:pt>
                <c:pt idx="140">
                  <c:v>44621</c:v>
                </c:pt>
                <c:pt idx="141">
                  <c:v>44620</c:v>
                </c:pt>
                <c:pt idx="142">
                  <c:v>44617</c:v>
                </c:pt>
                <c:pt idx="143">
                  <c:v>44616</c:v>
                </c:pt>
                <c:pt idx="144">
                  <c:v>44615</c:v>
                </c:pt>
                <c:pt idx="145">
                  <c:v>44614</c:v>
                </c:pt>
                <c:pt idx="146">
                  <c:v>44610</c:v>
                </c:pt>
                <c:pt idx="147">
                  <c:v>44609</c:v>
                </c:pt>
                <c:pt idx="148">
                  <c:v>44608</c:v>
                </c:pt>
                <c:pt idx="149">
                  <c:v>44607</c:v>
                </c:pt>
                <c:pt idx="150">
                  <c:v>44606</c:v>
                </c:pt>
                <c:pt idx="151">
                  <c:v>44603</c:v>
                </c:pt>
                <c:pt idx="152">
                  <c:v>44602</c:v>
                </c:pt>
                <c:pt idx="153">
                  <c:v>44601</c:v>
                </c:pt>
                <c:pt idx="154">
                  <c:v>44600</c:v>
                </c:pt>
                <c:pt idx="155">
                  <c:v>44599</c:v>
                </c:pt>
                <c:pt idx="156">
                  <c:v>44596</c:v>
                </c:pt>
                <c:pt idx="157">
                  <c:v>44595</c:v>
                </c:pt>
                <c:pt idx="158">
                  <c:v>44594</c:v>
                </c:pt>
                <c:pt idx="159">
                  <c:v>44593</c:v>
                </c:pt>
                <c:pt idx="160">
                  <c:v>44592</c:v>
                </c:pt>
                <c:pt idx="161">
                  <c:v>44589</c:v>
                </c:pt>
                <c:pt idx="162">
                  <c:v>44588</c:v>
                </c:pt>
                <c:pt idx="163">
                  <c:v>44587</c:v>
                </c:pt>
                <c:pt idx="164">
                  <c:v>44586</c:v>
                </c:pt>
                <c:pt idx="165">
                  <c:v>44585</c:v>
                </c:pt>
                <c:pt idx="166">
                  <c:v>44582</c:v>
                </c:pt>
                <c:pt idx="167">
                  <c:v>44581</c:v>
                </c:pt>
                <c:pt idx="168">
                  <c:v>44580</c:v>
                </c:pt>
                <c:pt idx="169">
                  <c:v>44579</c:v>
                </c:pt>
                <c:pt idx="170">
                  <c:v>44575</c:v>
                </c:pt>
                <c:pt idx="171">
                  <c:v>44574</c:v>
                </c:pt>
                <c:pt idx="172">
                  <c:v>44573</c:v>
                </c:pt>
                <c:pt idx="173">
                  <c:v>44572</c:v>
                </c:pt>
                <c:pt idx="174">
                  <c:v>44571</c:v>
                </c:pt>
                <c:pt idx="175">
                  <c:v>44568</c:v>
                </c:pt>
                <c:pt idx="176">
                  <c:v>44567</c:v>
                </c:pt>
                <c:pt idx="177">
                  <c:v>44566</c:v>
                </c:pt>
                <c:pt idx="178">
                  <c:v>44565</c:v>
                </c:pt>
                <c:pt idx="179">
                  <c:v>44564</c:v>
                </c:pt>
                <c:pt idx="180">
                  <c:v>44561</c:v>
                </c:pt>
                <c:pt idx="181">
                  <c:v>44560</c:v>
                </c:pt>
                <c:pt idx="182">
                  <c:v>44559</c:v>
                </c:pt>
                <c:pt idx="183">
                  <c:v>44558</c:v>
                </c:pt>
                <c:pt idx="184">
                  <c:v>44557</c:v>
                </c:pt>
                <c:pt idx="185">
                  <c:v>44554</c:v>
                </c:pt>
                <c:pt idx="186">
                  <c:v>44553</c:v>
                </c:pt>
                <c:pt idx="187">
                  <c:v>44552</c:v>
                </c:pt>
                <c:pt idx="188">
                  <c:v>44551</c:v>
                </c:pt>
                <c:pt idx="189">
                  <c:v>44550</c:v>
                </c:pt>
                <c:pt idx="190">
                  <c:v>44547</c:v>
                </c:pt>
                <c:pt idx="191">
                  <c:v>44546</c:v>
                </c:pt>
                <c:pt idx="192">
                  <c:v>44545</c:v>
                </c:pt>
                <c:pt idx="193">
                  <c:v>44544</c:v>
                </c:pt>
                <c:pt idx="194">
                  <c:v>44543</c:v>
                </c:pt>
                <c:pt idx="195">
                  <c:v>44540</c:v>
                </c:pt>
                <c:pt idx="196">
                  <c:v>44539</c:v>
                </c:pt>
                <c:pt idx="197">
                  <c:v>44538</c:v>
                </c:pt>
                <c:pt idx="198">
                  <c:v>44537</c:v>
                </c:pt>
                <c:pt idx="199">
                  <c:v>44536</c:v>
                </c:pt>
                <c:pt idx="200">
                  <c:v>44533</c:v>
                </c:pt>
                <c:pt idx="201">
                  <c:v>44532</c:v>
                </c:pt>
                <c:pt idx="202">
                  <c:v>44531</c:v>
                </c:pt>
                <c:pt idx="203">
                  <c:v>44530</c:v>
                </c:pt>
                <c:pt idx="204">
                  <c:v>44529</c:v>
                </c:pt>
                <c:pt idx="205">
                  <c:v>44526</c:v>
                </c:pt>
                <c:pt idx="206">
                  <c:v>44525</c:v>
                </c:pt>
                <c:pt idx="207">
                  <c:v>44524</c:v>
                </c:pt>
                <c:pt idx="208">
                  <c:v>44523</c:v>
                </c:pt>
                <c:pt idx="209">
                  <c:v>44522</c:v>
                </c:pt>
                <c:pt idx="210">
                  <c:v>44519</c:v>
                </c:pt>
                <c:pt idx="211">
                  <c:v>44518</c:v>
                </c:pt>
                <c:pt idx="212">
                  <c:v>44517</c:v>
                </c:pt>
                <c:pt idx="213">
                  <c:v>44516</c:v>
                </c:pt>
                <c:pt idx="214">
                  <c:v>44515</c:v>
                </c:pt>
                <c:pt idx="215">
                  <c:v>44512</c:v>
                </c:pt>
                <c:pt idx="216">
                  <c:v>44511</c:v>
                </c:pt>
                <c:pt idx="217">
                  <c:v>44510</c:v>
                </c:pt>
                <c:pt idx="218">
                  <c:v>44509</c:v>
                </c:pt>
                <c:pt idx="219">
                  <c:v>44508</c:v>
                </c:pt>
                <c:pt idx="220">
                  <c:v>44505</c:v>
                </c:pt>
                <c:pt idx="221">
                  <c:v>44504</c:v>
                </c:pt>
                <c:pt idx="222">
                  <c:v>44503</c:v>
                </c:pt>
                <c:pt idx="223">
                  <c:v>44502</c:v>
                </c:pt>
                <c:pt idx="224">
                  <c:v>44501</c:v>
                </c:pt>
                <c:pt idx="225">
                  <c:v>44498</c:v>
                </c:pt>
                <c:pt idx="226">
                  <c:v>44497</c:v>
                </c:pt>
                <c:pt idx="227">
                  <c:v>44496</c:v>
                </c:pt>
                <c:pt idx="228">
                  <c:v>44495</c:v>
                </c:pt>
                <c:pt idx="229">
                  <c:v>44494</c:v>
                </c:pt>
                <c:pt idx="230">
                  <c:v>44491</c:v>
                </c:pt>
                <c:pt idx="231">
                  <c:v>44490</c:v>
                </c:pt>
                <c:pt idx="232">
                  <c:v>44489</c:v>
                </c:pt>
                <c:pt idx="233">
                  <c:v>44488</c:v>
                </c:pt>
                <c:pt idx="234">
                  <c:v>44487</c:v>
                </c:pt>
                <c:pt idx="235">
                  <c:v>44484</c:v>
                </c:pt>
                <c:pt idx="236">
                  <c:v>44483</c:v>
                </c:pt>
                <c:pt idx="237">
                  <c:v>44482</c:v>
                </c:pt>
                <c:pt idx="238">
                  <c:v>44481</c:v>
                </c:pt>
                <c:pt idx="239">
                  <c:v>44480</c:v>
                </c:pt>
                <c:pt idx="240">
                  <c:v>44477</c:v>
                </c:pt>
                <c:pt idx="241">
                  <c:v>44476</c:v>
                </c:pt>
                <c:pt idx="242">
                  <c:v>44475</c:v>
                </c:pt>
                <c:pt idx="243">
                  <c:v>44474</c:v>
                </c:pt>
                <c:pt idx="244">
                  <c:v>44473</c:v>
                </c:pt>
                <c:pt idx="245">
                  <c:v>44470</c:v>
                </c:pt>
                <c:pt idx="246">
                  <c:v>44469</c:v>
                </c:pt>
                <c:pt idx="247">
                  <c:v>44468</c:v>
                </c:pt>
                <c:pt idx="248">
                  <c:v>44467</c:v>
                </c:pt>
                <c:pt idx="249">
                  <c:v>44466</c:v>
                </c:pt>
                <c:pt idx="250">
                  <c:v>44463</c:v>
                </c:pt>
                <c:pt idx="251">
                  <c:v>44462</c:v>
                </c:pt>
                <c:pt idx="252">
                  <c:v>44461</c:v>
                </c:pt>
                <c:pt idx="253">
                  <c:v>44460</c:v>
                </c:pt>
                <c:pt idx="254">
                  <c:v>44459</c:v>
                </c:pt>
                <c:pt idx="255">
                  <c:v>44456</c:v>
                </c:pt>
                <c:pt idx="256">
                  <c:v>44455</c:v>
                </c:pt>
                <c:pt idx="257">
                  <c:v>44454</c:v>
                </c:pt>
                <c:pt idx="258">
                  <c:v>44453</c:v>
                </c:pt>
                <c:pt idx="259">
                  <c:v>44452</c:v>
                </c:pt>
                <c:pt idx="260">
                  <c:v>44449</c:v>
                </c:pt>
                <c:pt idx="261">
                  <c:v>44448</c:v>
                </c:pt>
                <c:pt idx="262">
                  <c:v>44447</c:v>
                </c:pt>
                <c:pt idx="263">
                  <c:v>44446</c:v>
                </c:pt>
                <c:pt idx="264">
                  <c:v>44442</c:v>
                </c:pt>
                <c:pt idx="265">
                  <c:v>44441</c:v>
                </c:pt>
                <c:pt idx="266">
                  <c:v>44440</c:v>
                </c:pt>
                <c:pt idx="267">
                  <c:v>44439</c:v>
                </c:pt>
                <c:pt idx="268">
                  <c:v>44438</c:v>
                </c:pt>
                <c:pt idx="269">
                  <c:v>44435</c:v>
                </c:pt>
                <c:pt idx="270">
                  <c:v>44434</c:v>
                </c:pt>
                <c:pt idx="271">
                  <c:v>44433</c:v>
                </c:pt>
                <c:pt idx="272">
                  <c:v>44432</c:v>
                </c:pt>
                <c:pt idx="273">
                  <c:v>44431</c:v>
                </c:pt>
                <c:pt idx="274">
                  <c:v>44428</c:v>
                </c:pt>
                <c:pt idx="275">
                  <c:v>44427</c:v>
                </c:pt>
                <c:pt idx="276">
                  <c:v>44426</c:v>
                </c:pt>
                <c:pt idx="277">
                  <c:v>44425</c:v>
                </c:pt>
                <c:pt idx="278">
                  <c:v>44424</c:v>
                </c:pt>
                <c:pt idx="279">
                  <c:v>44421</c:v>
                </c:pt>
                <c:pt idx="280">
                  <c:v>44420</c:v>
                </c:pt>
                <c:pt idx="281">
                  <c:v>44419</c:v>
                </c:pt>
                <c:pt idx="282">
                  <c:v>44418</c:v>
                </c:pt>
                <c:pt idx="283">
                  <c:v>44417</c:v>
                </c:pt>
                <c:pt idx="284">
                  <c:v>44414</c:v>
                </c:pt>
                <c:pt idx="285">
                  <c:v>44413</c:v>
                </c:pt>
                <c:pt idx="286">
                  <c:v>44412</c:v>
                </c:pt>
                <c:pt idx="287">
                  <c:v>44411</c:v>
                </c:pt>
                <c:pt idx="288">
                  <c:v>44410</c:v>
                </c:pt>
                <c:pt idx="289">
                  <c:v>44407</c:v>
                </c:pt>
                <c:pt idx="290">
                  <c:v>44406</c:v>
                </c:pt>
                <c:pt idx="291">
                  <c:v>44405</c:v>
                </c:pt>
                <c:pt idx="292">
                  <c:v>44404</c:v>
                </c:pt>
                <c:pt idx="293">
                  <c:v>44403</c:v>
                </c:pt>
                <c:pt idx="294">
                  <c:v>44400</c:v>
                </c:pt>
                <c:pt idx="295">
                  <c:v>44399</c:v>
                </c:pt>
                <c:pt idx="296">
                  <c:v>44398</c:v>
                </c:pt>
                <c:pt idx="297">
                  <c:v>44397</c:v>
                </c:pt>
                <c:pt idx="298">
                  <c:v>44396</c:v>
                </c:pt>
                <c:pt idx="299">
                  <c:v>44393</c:v>
                </c:pt>
                <c:pt idx="300">
                  <c:v>44392</c:v>
                </c:pt>
                <c:pt idx="301">
                  <c:v>44391</c:v>
                </c:pt>
                <c:pt idx="302">
                  <c:v>44390</c:v>
                </c:pt>
                <c:pt idx="303">
                  <c:v>44389</c:v>
                </c:pt>
                <c:pt idx="304">
                  <c:v>44386</c:v>
                </c:pt>
                <c:pt idx="305">
                  <c:v>44385</c:v>
                </c:pt>
                <c:pt idx="306">
                  <c:v>44384</c:v>
                </c:pt>
                <c:pt idx="307">
                  <c:v>44383</c:v>
                </c:pt>
                <c:pt idx="308">
                  <c:v>44379</c:v>
                </c:pt>
                <c:pt idx="309">
                  <c:v>44378</c:v>
                </c:pt>
                <c:pt idx="310">
                  <c:v>44377</c:v>
                </c:pt>
                <c:pt idx="311">
                  <c:v>44376</c:v>
                </c:pt>
                <c:pt idx="312">
                  <c:v>44375</c:v>
                </c:pt>
                <c:pt idx="313">
                  <c:v>44372</c:v>
                </c:pt>
                <c:pt idx="314">
                  <c:v>44371</c:v>
                </c:pt>
                <c:pt idx="315">
                  <c:v>44370</c:v>
                </c:pt>
                <c:pt idx="316">
                  <c:v>44369</c:v>
                </c:pt>
                <c:pt idx="317">
                  <c:v>44368</c:v>
                </c:pt>
                <c:pt idx="318">
                  <c:v>44365</c:v>
                </c:pt>
                <c:pt idx="319">
                  <c:v>44364</c:v>
                </c:pt>
                <c:pt idx="320">
                  <c:v>44363</c:v>
                </c:pt>
                <c:pt idx="321">
                  <c:v>44362</c:v>
                </c:pt>
                <c:pt idx="322">
                  <c:v>44361</c:v>
                </c:pt>
                <c:pt idx="323">
                  <c:v>44358</c:v>
                </c:pt>
                <c:pt idx="324">
                  <c:v>44357</c:v>
                </c:pt>
                <c:pt idx="325">
                  <c:v>44356</c:v>
                </c:pt>
                <c:pt idx="326">
                  <c:v>44355</c:v>
                </c:pt>
                <c:pt idx="327">
                  <c:v>44354</c:v>
                </c:pt>
                <c:pt idx="328">
                  <c:v>44351</c:v>
                </c:pt>
                <c:pt idx="329">
                  <c:v>44350</c:v>
                </c:pt>
                <c:pt idx="330">
                  <c:v>44349</c:v>
                </c:pt>
                <c:pt idx="331">
                  <c:v>44348</c:v>
                </c:pt>
                <c:pt idx="332">
                  <c:v>44344</c:v>
                </c:pt>
                <c:pt idx="333">
                  <c:v>44343</c:v>
                </c:pt>
                <c:pt idx="334">
                  <c:v>44342</c:v>
                </c:pt>
                <c:pt idx="335">
                  <c:v>44341</c:v>
                </c:pt>
                <c:pt idx="336">
                  <c:v>44340</c:v>
                </c:pt>
                <c:pt idx="337">
                  <c:v>44337</c:v>
                </c:pt>
                <c:pt idx="338">
                  <c:v>44336</c:v>
                </c:pt>
                <c:pt idx="339">
                  <c:v>44335</c:v>
                </c:pt>
                <c:pt idx="340">
                  <c:v>44334</c:v>
                </c:pt>
                <c:pt idx="341">
                  <c:v>44333</c:v>
                </c:pt>
                <c:pt idx="342">
                  <c:v>44330</c:v>
                </c:pt>
                <c:pt idx="343">
                  <c:v>44329</c:v>
                </c:pt>
                <c:pt idx="344">
                  <c:v>44328</c:v>
                </c:pt>
                <c:pt idx="345">
                  <c:v>44327</c:v>
                </c:pt>
                <c:pt idx="346">
                  <c:v>44326</c:v>
                </c:pt>
                <c:pt idx="347">
                  <c:v>44323</c:v>
                </c:pt>
                <c:pt idx="348">
                  <c:v>44322</c:v>
                </c:pt>
                <c:pt idx="349">
                  <c:v>44321</c:v>
                </c:pt>
                <c:pt idx="350">
                  <c:v>44320</c:v>
                </c:pt>
                <c:pt idx="351">
                  <c:v>44319</c:v>
                </c:pt>
                <c:pt idx="352">
                  <c:v>44316</c:v>
                </c:pt>
                <c:pt idx="353">
                  <c:v>44315</c:v>
                </c:pt>
                <c:pt idx="354">
                  <c:v>44314</c:v>
                </c:pt>
                <c:pt idx="355">
                  <c:v>44313</c:v>
                </c:pt>
                <c:pt idx="356">
                  <c:v>44312</c:v>
                </c:pt>
                <c:pt idx="357">
                  <c:v>44309</c:v>
                </c:pt>
                <c:pt idx="358">
                  <c:v>44308</c:v>
                </c:pt>
                <c:pt idx="359">
                  <c:v>44307</c:v>
                </c:pt>
                <c:pt idx="360">
                  <c:v>44306</c:v>
                </c:pt>
                <c:pt idx="361">
                  <c:v>44305</c:v>
                </c:pt>
                <c:pt idx="362">
                  <c:v>44302</c:v>
                </c:pt>
                <c:pt idx="363">
                  <c:v>44301</c:v>
                </c:pt>
                <c:pt idx="364">
                  <c:v>44300</c:v>
                </c:pt>
                <c:pt idx="365">
                  <c:v>44299</c:v>
                </c:pt>
                <c:pt idx="366">
                  <c:v>44298</c:v>
                </c:pt>
                <c:pt idx="367">
                  <c:v>44295</c:v>
                </c:pt>
                <c:pt idx="368">
                  <c:v>44294</c:v>
                </c:pt>
                <c:pt idx="369">
                  <c:v>44293</c:v>
                </c:pt>
                <c:pt idx="370">
                  <c:v>44292</c:v>
                </c:pt>
                <c:pt idx="371">
                  <c:v>44291</c:v>
                </c:pt>
                <c:pt idx="372">
                  <c:v>44288</c:v>
                </c:pt>
                <c:pt idx="373">
                  <c:v>44287</c:v>
                </c:pt>
                <c:pt idx="374">
                  <c:v>44286</c:v>
                </c:pt>
              </c:numCache>
            </c:numRef>
          </c:cat>
          <c:val>
            <c:numRef>
              <c:f>Analysis!$F$2:$F$376</c:f>
              <c:numCache>
                <c:formatCode>General</c:formatCode>
                <c:ptCount val="375"/>
                <c:pt idx="0">
                  <c:v>23.87</c:v>
                </c:pt>
                <c:pt idx="1">
                  <c:v>24.23</c:v>
                </c:pt>
                <c:pt idx="2">
                  <c:v>23.57</c:v>
                </c:pt>
                <c:pt idx="3">
                  <c:v>25.9</c:v>
                </c:pt>
                <c:pt idx="4">
                  <c:v>27.15</c:v>
                </c:pt>
                <c:pt idx="5">
                  <c:v>27.8</c:v>
                </c:pt>
                <c:pt idx="6">
                  <c:v>26.85</c:v>
                </c:pt>
                <c:pt idx="7">
                  <c:v>26.28</c:v>
                </c:pt>
                <c:pt idx="8">
                  <c:v>27.45</c:v>
                </c:pt>
                <c:pt idx="9">
                  <c:v>26.62</c:v>
                </c:pt>
                <c:pt idx="10">
                  <c:v>27.69</c:v>
                </c:pt>
                <c:pt idx="11">
                  <c:v>27.67</c:v>
                </c:pt>
                <c:pt idx="12">
                  <c:v>25.9</c:v>
                </c:pt>
                <c:pt idx="13">
                  <c:v>23.13</c:v>
                </c:pt>
                <c:pt idx="14">
                  <c:v>24.86</c:v>
                </c:pt>
                <c:pt idx="15">
                  <c:v>24.21</c:v>
                </c:pt>
                <c:pt idx="16">
                  <c:v>24.62</c:v>
                </c:pt>
                <c:pt idx="17">
                  <c:v>21.27</c:v>
                </c:pt>
                <c:pt idx="18">
                  <c:v>20.61</c:v>
                </c:pt>
                <c:pt idx="19">
                  <c:v>20.63</c:v>
                </c:pt>
                <c:pt idx="20">
                  <c:v>20.39</c:v>
                </c:pt>
                <c:pt idx="21">
                  <c:v>21.16</c:v>
                </c:pt>
                <c:pt idx="22">
                  <c:v>20.350000000000001</c:v>
                </c:pt>
                <c:pt idx="23">
                  <c:v>20.85</c:v>
                </c:pt>
                <c:pt idx="24">
                  <c:v>22.34</c:v>
                </c:pt>
                <c:pt idx="25">
                  <c:v>22.23</c:v>
                </c:pt>
                <c:pt idx="26">
                  <c:v>22.01</c:v>
                </c:pt>
                <c:pt idx="27">
                  <c:v>22.58</c:v>
                </c:pt>
                <c:pt idx="28">
                  <c:v>22.66</c:v>
                </c:pt>
                <c:pt idx="29">
                  <c:v>23.92</c:v>
                </c:pt>
                <c:pt idx="30">
                  <c:v>24.68</c:v>
                </c:pt>
                <c:pt idx="31">
                  <c:v>23.27</c:v>
                </c:pt>
                <c:pt idx="32">
                  <c:v>22.16</c:v>
                </c:pt>
                <c:pt idx="33">
                  <c:v>23.54</c:v>
                </c:pt>
                <c:pt idx="34">
                  <c:v>24.41</c:v>
                </c:pt>
                <c:pt idx="35">
                  <c:v>25.31</c:v>
                </c:pt>
                <c:pt idx="36">
                  <c:v>24.57</c:v>
                </c:pt>
                <c:pt idx="37">
                  <c:v>23.81</c:v>
                </c:pt>
                <c:pt idx="38">
                  <c:v>24.67</c:v>
                </c:pt>
                <c:pt idx="39">
                  <c:v>24.73</c:v>
                </c:pt>
                <c:pt idx="40">
                  <c:v>25.41</c:v>
                </c:pt>
                <c:pt idx="41">
                  <c:v>25.91</c:v>
                </c:pt>
                <c:pt idx="42">
                  <c:v>26.72</c:v>
                </c:pt>
                <c:pt idx="43">
                  <c:v>28.45</c:v>
                </c:pt>
                <c:pt idx="44">
                  <c:v>29.06</c:v>
                </c:pt>
                <c:pt idx="45">
                  <c:v>27.75</c:v>
                </c:pt>
                <c:pt idx="46">
                  <c:v>26.74</c:v>
                </c:pt>
                <c:pt idx="47">
                  <c:v>26.61</c:v>
                </c:pt>
                <c:pt idx="48">
                  <c:v>26.79</c:v>
                </c:pt>
                <c:pt idx="49">
                  <c:v>28.07</c:v>
                </c:pt>
                <c:pt idx="50">
                  <c:v>29.82</c:v>
                </c:pt>
                <c:pt idx="51">
                  <c:v>28.1</c:v>
                </c:pt>
                <c:pt idx="52">
                  <c:v>29.59</c:v>
                </c:pt>
                <c:pt idx="53">
                  <c:v>30.22</c:v>
                </c:pt>
                <c:pt idx="54">
                  <c:v>29.36</c:v>
                </c:pt>
                <c:pt idx="55">
                  <c:v>28.68</c:v>
                </c:pt>
                <c:pt idx="56">
                  <c:v>28.66</c:v>
                </c:pt>
                <c:pt idx="57">
                  <c:v>29.72</c:v>
                </c:pt>
                <c:pt idx="58">
                  <c:v>29.77</c:v>
                </c:pt>
                <c:pt idx="59">
                  <c:v>31.57</c:v>
                </c:pt>
                <c:pt idx="60">
                  <c:v>30.65</c:v>
                </c:pt>
                <c:pt idx="61">
                  <c:v>32.159999999999997</c:v>
                </c:pt>
                <c:pt idx="62">
                  <c:v>33.31</c:v>
                </c:pt>
                <c:pt idx="63">
                  <c:v>34.82</c:v>
                </c:pt>
                <c:pt idx="64">
                  <c:v>32.770000000000003</c:v>
                </c:pt>
                <c:pt idx="65">
                  <c:v>34</c:v>
                </c:pt>
                <c:pt idx="66">
                  <c:v>35.049999999999997</c:v>
                </c:pt>
                <c:pt idx="67">
                  <c:v>29.63</c:v>
                </c:pt>
                <c:pt idx="68">
                  <c:v>26.24</c:v>
                </c:pt>
                <c:pt idx="69">
                  <c:v>24.78</c:v>
                </c:pt>
                <c:pt idx="70">
                  <c:v>26.24</c:v>
                </c:pt>
                <c:pt idx="71">
                  <c:v>25.81</c:v>
                </c:pt>
                <c:pt idx="72">
                  <c:v>25.96</c:v>
                </c:pt>
                <c:pt idx="73">
                  <c:v>26.5</c:v>
                </c:pt>
                <c:pt idx="74">
                  <c:v>27.73</c:v>
                </c:pt>
                <c:pt idx="75">
                  <c:v>28.35</c:v>
                </c:pt>
                <c:pt idx="76">
                  <c:v>26.81</c:v>
                </c:pt>
                <c:pt idx="77">
                  <c:v>27.54</c:v>
                </c:pt>
                <c:pt idx="78">
                  <c:v>28.46</c:v>
                </c:pt>
                <c:pt idx="79">
                  <c:v>30.23</c:v>
                </c:pt>
                <c:pt idx="80">
                  <c:v>31.07</c:v>
                </c:pt>
                <c:pt idx="81">
                  <c:v>30.39</c:v>
                </c:pt>
                <c:pt idx="82">
                  <c:v>32.909999999999997</c:v>
                </c:pt>
                <c:pt idx="83">
                  <c:v>33.11</c:v>
                </c:pt>
                <c:pt idx="84">
                  <c:v>31.49</c:v>
                </c:pt>
                <c:pt idx="85">
                  <c:v>27.17</c:v>
                </c:pt>
                <c:pt idx="86">
                  <c:v>30.23</c:v>
                </c:pt>
                <c:pt idx="87">
                  <c:v>31.2</c:v>
                </c:pt>
                <c:pt idx="88">
                  <c:v>34.76</c:v>
                </c:pt>
                <c:pt idx="89">
                  <c:v>34.39</c:v>
                </c:pt>
                <c:pt idx="90">
                  <c:v>34.840000000000003</c:v>
                </c:pt>
                <c:pt idx="91">
                  <c:v>35.479999999999997</c:v>
                </c:pt>
                <c:pt idx="92">
                  <c:v>35.340000000000003</c:v>
                </c:pt>
                <c:pt idx="93">
                  <c:v>33.200000000000003</c:v>
                </c:pt>
                <c:pt idx="94">
                  <c:v>29.42</c:v>
                </c:pt>
                <c:pt idx="95">
                  <c:v>32.82</c:v>
                </c:pt>
                <c:pt idx="96">
                  <c:v>36.64</c:v>
                </c:pt>
                <c:pt idx="97">
                  <c:v>34.340000000000003</c:v>
                </c:pt>
                <c:pt idx="98">
                  <c:v>32</c:v>
                </c:pt>
                <c:pt idx="99">
                  <c:v>32.770000000000003</c:v>
                </c:pt>
                <c:pt idx="100">
                  <c:v>33.81</c:v>
                </c:pt>
                <c:pt idx="101">
                  <c:v>31.6</c:v>
                </c:pt>
                <c:pt idx="102">
                  <c:v>28.27</c:v>
                </c:pt>
                <c:pt idx="103">
                  <c:v>23.28</c:v>
                </c:pt>
                <c:pt idx="104">
                  <c:v>21.32</c:v>
                </c:pt>
                <c:pt idx="105">
                  <c:v>22.92</c:v>
                </c:pt>
                <c:pt idx="106">
                  <c:v>24.6</c:v>
                </c:pt>
                <c:pt idx="107">
                  <c:v>22.7</c:v>
                </c:pt>
                <c:pt idx="108">
                  <c:v>22.7</c:v>
                </c:pt>
                <c:pt idx="109">
                  <c:v>24.45</c:v>
                </c:pt>
                <c:pt idx="110">
                  <c:v>25.38</c:v>
                </c:pt>
                <c:pt idx="111">
                  <c:v>24.42</c:v>
                </c:pt>
                <c:pt idx="112">
                  <c:v>22.34</c:v>
                </c:pt>
                <c:pt idx="113">
                  <c:v>23.82</c:v>
                </c:pt>
                <c:pt idx="114">
                  <c:v>24.78</c:v>
                </c:pt>
                <c:pt idx="115">
                  <c:v>21.57</c:v>
                </c:pt>
                <c:pt idx="116">
                  <c:v>20.78</c:v>
                </c:pt>
                <c:pt idx="117">
                  <c:v>20.86</c:v>
                </c:pt>
                <c:pt idx="118">
                  <c:v>21.48</c:v>
                </c:pt>
                <c:pt idx="119">
                  <c:v>20.51</c:v>
                </c:pt>
                <c:pt idx="120">
                  <c:v>19.73</c:v>
                </c:pt>
                <c:pt idx="121">
                  <c:v>23.33</c:v>
                </c:pt>
                <c:pt idx="122">
                  <c:v>22.86</c:v>
                </c:pt>
                <c:pt idx="123">
                  <c:v>23.79</c:v>
                </c:pt>
                <c:pt idx="124">
                  <c:v>24.03</c:v>
                </c:pt>
                <c:pt idx="125">
                  <c:v>24.02</c:v>
                </c:pt>
                <c:pt idx="126">
                  <c:v>25.36</c:v>
                </c:pt>
                <c:pt idx="127">
                  <c:v>26.82</c:v>
                </c:pt>
                <c:pt idx="128">
                  <c:v>27.47</c:v>
                </c:pt>
                <c:pt idx="129">
                  <c:v>29.8</c:v>
                </c:pt>
                <c:pt idx="130">
                  <c:v>33.83</c:v>
                </c:pt>
                <c:pt idx="131">
                  <c:v>33.18</c:v>
                </c:pt>
                <c:pt idx="132">
                  <c:v>31.04</c:v>
                </c:pt>
                <c:pt idx="133">
                  <c:v>34.03</c:v>
                </c:pt>
                <c:pt idx="134">
                  <c:v>34.119999999999997</c:v>
                </c:pt>
                <c:pt idx="135">
                  <c:v>37.520000000000003</c:v>
                </c:pt>
                <c:pt idx="136">
                  <c:v>36.549999999999997</c:v>
                </c:pt>
                <c:pt idx="137">
                  <c:v>34.65</c:v>
                </c:pt>
                <c:pt idx="138">
                  <c:v>32.01</c:v>
                </c:pt>
                <c:pt idx="139">
                  <c:v>34.409999999999997</c:v>
                </c:pt>
                <c:pt idx="140">
                  <c:v>35.19</c:v>
                </c:pt>
                <c:pt idx="141">
                  <c:v>33.51</c:v>
                </c:pt>
                <c:pt idx="142">
                  <c:v>32</c:v>
                </c:pt>
                <c:pt idx="143">
                  <c:v>37.79</c:v>
                </c:pt>
                <c:pt idx="144">
                  <c:v>31.07</c:v>
                </c:pt>
                <c:pt idx="145">
                  <c:v>32.04</c:v>
                </c:pt>
                <c:pt idx="146">
                  <c:v>29.71</c:v>
                </c:pt>
                <c:pt idx="147">
                  <c:v>28.37</c:v>
                </c:pt>
                <c:pt idx="148">
                  <c:v>27.09</c:v>
                </c:pt>
                <c:pt idx="149">
                  <c:v>28.09</c:v>
                </c:pt>
                <c:pt idx="150">
                  <c:v>32.04</c:v>
                </c:pt>
                <c:pt idx="151">
                  <c:v>30.99</c:v>
                </c:pt>
                <c:pt idx="152">
                  <c:v>24.77</c:v>
                </c:pt>
                <c:pt idx="153">
                  <c:v>21.3</c:v>
                </c:pt>
                <c:pt idx="154">
                  <c:v>23.48</c:v>
                </c:pt>
                <c:pt idx="155">
                  <c:v>24.82</c:v>
                </c:pt>
                <c:pt idx="156">
                  <c:v>26.26</c:v>
                </c:pt>
                <c:pt idx="157">
                  <c:v>25.81</c:v>
                </c:pt>
                <c:pt idx="158">
                  <c:v>22.73</c:v>
                </c:pt>
                <c:pt idx="159">
                  <c:v>25.33</c:v>
                </c:pt>
                <c:pt idx="160">
                  <c:v>29.41</c:v>
                </c:pt>
                <c:pt idx="161">
                  <c:v>32.82</c:v>
                </c:pt>
                <c:pt idx="162">
                  <c:v>33</c:v>
                </c:pt>
                <c:pt idx="163">
                  <c:v>33.04</c:v>
                </c:pt>
                <c:pt idx="164">
                  <c:v>35.85</c:v>
                </c:pt>
                <c:pt idx="165">
                  <c:v>38.94</c:v>
                </c:pt>
                <c:pt idx="166">
                  <c:v>29.79</c:v>
                </c:pt>
                <c:pt idx="167">
                  <c:v>25.89</c:v>
                </c:pt>
                <c:pt idx="168">
                  <c:v>23.99</c:v>
                </c:pt>
                <c:pt idx="169">
                  <c:v>23.2</c:v>
                </c:pt>
                <c:pt idx="170">
                  <c:v>22.07</c:v>
                </c:pt>
                <c:pt idx="171">
                  <c:v>20.61</c:v>
                </c:pt>
                <c:pt idx="172">
                  <c:v>18.690000000000001</c:v>
                </c:pt>
                <c:pt idx="173">
                  <c:v>21</c:v>
                </c:pt>
                <c:pt idx="174">
                  <c:v>23.33</c:v>
                </c:pt>
                <c:pt idx="175">
                  <c:v>20.8</c:v>
                </c:pt>
                <c:pt idx="176">
                  <c:v>21.06</c:v>
                </c:pt>
                <c:pt idx="177">
                  <c:v>20.170000000000002</c:v>
                </c:pt>
                <c:pt idx="178">
                  <c:v>17.809999999999999</c:v>
                </c:pt>
                <c:pt idx="179">
                  <c:v>18.54</c:v>
                </c:pt>
                <c:pt idx="180">
                  <c:v>18.27</c:v>
                </c:pt>
                <c:pt idx="181">
                  <c:v>17.79</c:v>
                </c:pt>
                <c:pt idx="182">
                  <c:v>18</c:v>
                </c:pt>
                <c:pt idx="183">
                  <c:v>18.47</c:v>
                </c:pt>
                <c:pt idx="184">
                  <c:v>19.41</c:v>
                </c:pt>
                <c:pt idx="185">
                  <c:v>17.96</c:v>
                </c:pt>
                <c:pt idx="186">
                  <c:v>18.93</c:v>
                </c:pt>
                <c:pt idx="187">
                  <c:v>21.36</c:v>
                </c:pt>
                <c:pt idx="188">
                  <c:v>22.68</c:v>
                </c:pt>
                <c:pt idx="189">
                  <c:v>27.39</c:v>
                </c:pt>
                <c:pt idx="190">
                  <c:v>23.26</c:v>
                </c:pt>
                <c:pt idx="191">
                  <c:v>22.13</c:v>
                </c:pt>
                <c:pt idx="192">
                  <c:v>23.47</c:v>
                </c:pt>
                <c:pt idx="193">
                  <c:v>23</c:v>
                </c:pt>
                <c:pt idx="194">
                  <c:v>21.18</c:v>
                </c:pt>
                <c:pt idx="195">
                  <c:v>21.3</c:v>
                </c:pt>
                <c:pt idx="196">
                  <c:v>22.12</c:v>
                </c:pt>
                <c:pt idx="197">
                  <c:v>23.11</c:v>
                </c:pt>
                <c:pt idx="198">
                  <c:v>24.69</c:v>
                </c:pt>
                <c:pt idx="199">
                  <c:v>30.82</c:v>
                </c:pt>
                <c:pt idx="200">
                  <c:v>35.32</c:v>
                </c:pt>
                <c:pt idx="201">
                  <c:v>30.68</c:v>
                </c:pt>
                <c:pt idx="202">
                  <c:v>32.61</c:v>
                </c:pt>
                <c:pt idx="203">
                  <c:v>28.56</c:v>
                </c:pt>
                <c:pt idx="204">
                  <c:v>25.69</c:v>
                </c:pt>
                <c:pt idx="205">
                  <c:v>28.99</c:v>
                </c:pt>
                <c:pt idx="206">
                  <c:v>18.579999999999998</c:v>
                </c:pt>
                <c:pt idx="207">
                  <c:v>20.96</c:v>
                </c:pt>
                <c:pt idx="208">
                  <c:v>20.91</c:v>
                </c:pt>
                <c:pt idx="209">
                  <c:v>19.59</c:v>
                </c:pt>
                <c:pt idx="210">
                  <c:v>19.010000000000002</c:v>
                </c:pt>
                <c:pt idx="211">
                  <c:v>18.149999999999999</c:v>
                </c:pt>
                <c:pt idx="212">
                  <c:v>17.190000000000001</c:v>
                </c:pt>
                <c:pt idx="213">
                  <c:v>17.079999999999998</c:v>
                </c:pt>
                <c:pt idx="214">
                  <c:v>17.46</c:v>
                </c:pt>
                <c:pt idx="215">
                  <c:v>17.690000000000001</c:v>
                </c:pt>
                <c:pt idx="216">
                  <c:v>18.39</c:v>
                </c:pt>
                <c:pt idx="217">
                  <c:v>19.899999999999999</c:v>
                </c:pt>
                <c:pt idx="218">
                  <c:v>18.57</c:v>
                </c:pt>
                <c:pt idx="219">
                  <c:v>17.690000000000001</c:v>
                </c:pt>
                <c:pt idx="220">
                  <c:v>17.02</c:v>
                </c:pt>
                <c:pt idx="221">
                  <c:v>16.14</c:v>
                </c:pt>
                <c:pt idx="222">
                  <c:v>16.39</c:v>
                </c:pt>
                <c:pt idx="223">
                  <c:v>16.649999999999999</c:v>
                </c:pt>
                <c:pt idx="224">
                  <c:v>17.7</c:v>
                </c:pt>
                <c:pt idx="225">
                  <c:v>18.059999999999999</c:v>
                </c:pt>
                <c:pt idx="226">
                  <c:v>17.16</c:v>
                </c:pt>
                <c:pt idx="227">
                  <c:v>17.29</c:v>
                </c:pt>
                <c:pt idx="228">
                  <c:v>16.71</c:v>
                </c:pt>
                <c:pt idx="229">
                  <c:v>16.329999999999998</c:v>
                </c:pt>
                <c:pt idx="230">
                  <c:v>16.39</c:v>
                </c:pt>
                <c:pt idx="231">
                  <c:v>16.11</c:v>
                </c:pt>
                <c:pt idx="232">
                  <c:v>15.89</c:v>
                </c:pt>
                <c:pt idx="233">
                  <c:v>16.309999999999999</c:v>
                </c:pt>
                <c:pt idx="234">
                  <c:v>17.93</c:v>
                </c:pt>
                <c:pt idx="235">
                  <c:v>16.850000000000001</c:v>
                </c:pt>
                <c:pt idx="236">
                  <c:v>18.079999999999998</c:v>
                </c:pt>
                <c:pt idx="237">
                  <c:v>20.23</c:v>
                </c:pt>
                <c:pt idx="238">
                  <c:v>20.81</c:v>
                </c:pt>
                <c:pt idx="239">
                  <c:v>20.45</c:v>
                </c:pt>
                <c:pt idx="240">
                  <c:v>19.940000000000001</c:v>
                </c:pt>
                <c:pt idx="241">
                  <c:v>20.76</c:v>
                </c:pt>
                <c:pt idx="242">
                  <c:v>24.4</c:v>
                </c:pt>
                <c:pt idx="243">
                  <c:v>23.17</c:v>
                </c:pt>
                <c:pt idx="244">
                  <c:v>24.58</c:v>
                </c:pt>
                <c:pt idx="245">
                  <c:v>24.89</c:v>
                </c:pt>
                <c:pt idx="246">
                  <c:v>24.71</c:v>
                </c:pt>
                <c:pt idx="247">
                  <c:v>23.79</c:v>
                </c:pt>
                <c:pt idx="248">
                  <c:v>24.82</c:v>
                </c:pt>
                <c:pt idx="249">
                  <c:v>19.32</c:v>
                </c:pt>
                <c:pt idx="250">
                  <c:v>20.41</c:v>
                </c:pt>
                <c:pt idx="251">
                  <c:v>20.21</c:v>
                </c:pt>
                <c:pt idx="252">
                  <c:v>23.4</c:v>
                </c:pt>
                <c:pt idx="253">
                  <c:v>25.6</c:v>
                </c:pt>
                <c:pt idx="254">
                  <c:v>28.79</c:v>
                </c:pt>
                <c:pt idx="255">
                  <c:v>21.51</c:v>
                </c:pt>
                <c:pt idx="256">
                  <c:v>19.760000000000002</c:v>
                </c:pt>
                <c:pt idx="257">
                  <c:v>20.27</c:v>
                </c:pt>
                <c:pt idx="258">
                  <c:v>20.47</c:v>
                </c:pt>
                <c:pt idx="259">
                  <c:v>21.18</c:v>
                </c:pt>
                <c:pt idx="260">
                  <c:v>21.13</c:v>
                </c:pt>
                <c:pt idx="261">
                  <c:v>19.54</c:v>
                </c:pt>
                <c:pt idx="262">
                  <c:v>19.64</c:v>
                </c:pt>
                <c:pt idx="263">
                  <c:v>18.39</c:v>
                </c:pt>
                <c:pt idx="264">
                  <c:v>17.059999999999999</c:v>
                </c:pt>
                <c:pt idx="265">
                  <c:v>16.98</c:v>
                </c:pt>
                <c:pt idx="266">
                  <c:v>16.71</c:v>
                </c:pt>
                <c:pt idx="267">
                  <c:v>17.07</c:v>
                </c:pt>
                <c:pt idx="268">
                  <c:v>16.8</c:v>
                </c:pt>
                <c:pt idx="269">
                  <c:v>18.22</c:v>
                </c:pt>
                <c:pt idx="270">
                  <c:v>19.27</c:v>
                </c:pt>
                <c:pt idx="271">
                  <c:v>17.5</c:v>
                </c:pt>
                <c:pt idx="272">
                  <c:v>17.510000000000002</c:v>
                </c:pt>
                <c:pt idx="273">
                  <c:v>18.95</c:v>
                </c:pt>
                <c:pt idx="274">
                  <c:v>23.9</c:v>
                </c:pt>
                <c:pt idx="275">
                  <c:v>24.74</c:v>
                </c:pt>
                <c:pt idx="276">
                  <c:v>21.64</c:v>
                </c:pt>
                <c:pt idx="277">
                  <c:v>19.559999999999999</c:v>
                </c:pt>
                <c:pt idx="278">
                  <c:v>17.71</c:v>
                </c:pt>
                <c:pt idx="279">
                  <c:v>15.72</c:v>
                </c:pt>
                <c:pt idx="280">
                  <c:v>16.420000000000002</c:v>
                </c:pt>
                <c:pt idx="281">
                  <c:v>17.09</c:v>
                </c:pt>
                <c:pt idx="282">
                  <c:v>17.05</c:v>
                </c:pt>
                <c:pt idx="283">
                  <c:v>17.39</c:v>
                </c:pt>
                <c:pt idx="284">
                  <c:v>17.5</c:v>
                </c:pt>
                <c:pt idx="285">
                  <c:v>17.84</c:v>
                </c:pt>
                <c:pt idx="286">
                  <c:v>18.899999999999999</c:v>
                </c:pt>
                <c:pt idx="287">
                  <c:v>20.440000000000001</c:v>
                </c:pt>
                <c:pt idx="288">
                  <c:v>19.87</c:v>
                </c:pt>
                <c:pt idx="289">
                  <c:v>19.72</c:v>
                </c:pt>
                <c:pt idx="290">
                  <c:v>18.010000000000002</c:v>
                </c:pt>
                <c:pt idx="291">
                  <c:v>19.62</c:v>
                </c:pt>
                <c:pt idx="292">
                  <c:v>20.440000000000001</c:v>
                </c:pt>
                <c:pt idx="293">
                  <c:v>19.39</c:v>
                </c:pt>
                <c:pt idx="294">
                  <c:v>17.48</c:v>
                </c:pt>
                <c:pt idx="295">
                  <c:v>18.45</c:v>
                </c:pt>
                <c:pt idx="296">
                  <c:v>19.82</c:v>
                </c:pt>
                <c:pt idx="297">
                  <c:v>22.97</c:v>
                </c:pt>
                <c:pt idx="298">
                  <c:v>25.09</c:v>
                </c:pt>
                <c:pt idx="299">
                  <c:v>18.7</c:v>
                </c:pt>
                <c:pt idx="300">
                  <c:v>18.09</c:v>
                </c:pt>
                <c:pt idx="301">
                  <c:v>17.510000000000002</c:v>
                </c:pt>
                <c:pt idx="302">
                  <c:v>17.23</c:v>
                </c:pt>
                <c:pt idx="303">
                  <c:v>17.52</c:v>
                </c:pt>
                <c:pt idx="304">
                  <c:v>18.13</c:v>
                </c:pt>
                <c:pt idx="305">
                  <c:v>21.29</c:v>
                </c:pt>
                <c:pt idx="306">
                  <c:v>17.64</c:v>
                </c:pt>
                <c:pt idx="307">
                  <c:v>17.940000000000001</c:v>
                </c:pt>
                <c:pt idx="308">
                  <c:v>15.54</c:v>
                </c:pt>
                <c:pt idx="309">
                  <c:v>16.010000000000002</c:v>
                </c:pt>
                <c:pt idx="310">
                  <c:v>17.309999999999999</c:v>
                </c:pt>
                <c:pt idx="311">
                  <c:v>16.309999999999999</c:v>
                </c:pt>
                <c:pt idx="312">
                  <c:v>16.46</c:v>
                </c:pt>
                <c:pt idx="313">
                  <c:v>16.170000000000002</c:v>
                </c:pt>
                <c:pt idx="314">
                  <c:v>16.05</c:v>
                </c:pt>
                <c:pt idx="315">
                  <c:v>16.84</c:v>
                </c:pt>
                <c:pt idx="316">
                  <c:v>18.32</c:v>
                </c:pt>
                <c:pt idx="317">
                  <c:v>21.82</c:v>
                </c:pt>
                <c:pt idx="318">
                  <c:v>21.04</c:v>
                </c:pt>
                <c:pt idx="319">
                  <c:v>19.22</c:v>
                </c:pt>
                <c:pt idx="320">
                  <c:v>19.11</c:v>
                </c:pt>
                <c:pt idx="321">
                  <c:v>17.350000000000001</c:v>
                </c:pt>
                <c:pt idx="322">
                  <c:v>17.04</c:v>
                </c:pt>
                <c:pt idx="323">
                  <c:v>16.2</c:v>
                </c:pt>
                <c:pt idx="324">
                  <c:v>18.29</c:v>
                </c:pt>
                <c:pt idx="325">
                  <c:v>17.96</c:v>
                </c:pt>
                <c:pt idx="326">
                  <c:v>17.75</c:v>
                </c:pt>
                <c:pt idx="327">
                  <c:v>17.350000000000001</c:v>
                </c:pt>
                <c:pt idx="328">
                  <c:v>18.420000000000002</c:v>
                </c:pt>
                <c:pt idx="329">
                  <c:v>19.27</c:v>
                </c:pt>
                <c:pt idx="330">
                  <c:v>18.309999999999999</c:v>
                </c:pt>
                <c:pt idx="331">
                  <c:v>18.53</c:v>
                </c:pt>
                <c:pt idx="332">
                  <c:v>16.86</c:v>
                </c:pt>
                <c:pt idx="333">
                  <c:v>18.170000000000002</c:v>
                </c:pt>
                <c:pt idx="334">
                  <c:v>18.920000000000002</c:v>
                </c:pt>
                <c:pt idx="335">
                  <c:v>19.29</c:v>
                </c:pt>
                <c:pt idx="336">
                  <c:v>20.51</c:v>
                </c:pt>
                <c:pt idx="337">
                  <c:v>20.89</c:v>
                </c:pt>
                <c:pt idx="338">
                  <c:v>23.5</c:v>
                </c:pt>
                <c:pt idx="339">
                  <c:v>25.96</c:v>
                </c:pt>
                <c:pt idx="340">
                  <c:v>21.45</c:v>
                </c:pt>
                <c:pt idx="341">
                  <c:v>21.58</c:v>
                </c:pt>
                <c:pt idx="342">
                  <c:v>22.1</c:v>
                </c:pt>
                <c:pt idx="343">
                  <c:v>28.93</c:v>
                </c:pt>
                <c:pt idx="344">
                  <c:v>28.38</c:v>
                </c:pt>
                <c:pt idx="345">
                  <c:v>23.73</c:v>
                </c:pt>
                <c:pt idx="346">
                  <c:v>19.75</c:v>
                </c:pt>
                <c:pt idx="347">
                  <c:v>18.57</c:v>
                </c:pt>
                <c:pt idx="348">
                  <c:v>20.6</c:v>
                </c:pt>
                <c:pt idx="349">
                  <c:v>19.579999999999998</c:v>
                </c:pt>
                <c:pt idx="350">
                  <c:v>21.85</c:v>
                </c:pt>
                <c:pt idx="351">
                  <c:v>19.12</c:v>
                </c:pt>
                <c:pt idx="352">
                  <c:v>19.25</c:v>
                </c:pt>
                <c:pt idx="353">
                  <c:v>18.87</c:v>
                </c:pt>
                <c:pt idx="354">
                  <c:v>17.84</c:v>
                </c:pt>
                <c:pt idx="355">
                  <c:v>18.16</c:v>
                </c:pt>
                <c:pt idx="356">
                  <c:v>18.170000000000002</c:v>
                </c:pt>
                <c:pt idx="357">
                  <c:v>18.78</c:v>
                </c:pt>
                <c:pt idx="358">
                  <c:v>19.899999999999999</c:v>
                </c:pt>
                <c:pt idx="359">
                  <c:v>19.29</c:v>
                </c:pt>
                <c:pt idx="360">
                  <c:v>19.7</c:v>
                </c:pt>
                <c:pt idx="361">
                  <c:v>18.61</c:v>
                </c:pt>
                <c:pt idx="362">
                  <c:v>16.88</c:v>
                </c:pt>
                <c:pt idx="363">
                  <c:v>16.920000000000002</c:v>
                </c:pt>
                <c:pt idx="364">
                  <c:v>17.690000000000001</c:v>
                </c:pt>
                <c:pt idx="365">
                  <c:v>17.86</c:v>
                </c:pt>
                <c:pt idx="366">
                  <c:v>17.91</c:v>
                </c:pt>
                <c:pt idx="367">
                  <c:v>17.34</c:v>
                </c:pt>
                <c:pt idx="368">
                  <c:v>17.36</c:v>
                </c:pt>
                <c:pt idx="369">
                  <c:v>18.170000000000002</c:v>
                </c:pt>
                <c:pt idx="370">
                  <c:v>18.3</c:v>
                </c:pt>
                <c:pt idx="371">
                  <c:v>18.399999999999999</c:v>
                </c:pt>
                <c:pt idx="372">
                  <c:v>17.329999999999998</c:v>
                </c:pt>
                <c:pt idx="373">
                  <c:v>18.64</c:v>
                </c:pt>
                <c:pt idx="374">
                  <c:v>20.11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A4-4017-9033-47F042E19E7E}"/>
            </c:ext>
          </c:extLst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Analysis!$C$2:$C$376</c:f>
              <c:numCache>
                <c:formatCode>d\-mmm\-yy</c:formatCode>
                <c:ptCount val="375"/>
                <c:pt idx="0">
                  <c:v>44817</c:v>
                </c:pt>
                <c:pt idx="1">
                  <c:v>44816</c:v>
                </c:pt>
                <c:pt idx="2">
                  <c:v>44813</c:v>
                </c:pt>
                <c:pt idx="3">
                  <c:v>44812</c:v>
                </c:pt>
                <c:pt idx="4">
                  <c:v>44811</c:v>
                </c:pt>
                <c:pt idx="5">
                  <c:v>44810</c:v>
                </c:pt>
                <c:pt idx="6">
                  <c:v>44809</c:v>
                </c:pt>
                <c:pt idx="7">
                  <c:v>44806</c:v>
                </c:pt>
                <c:pt idx="8">
                  <c:v>44805</c:v>
                </c:pt>
                <c:pt idx="9">
                  <c:v>44804</c:v>
                </c:pt>
                <c:pt idx="10">
                  <c:v>44803</c:v>
                </c:pt>
                <c:pt idx="11">
                  <c:v>44802</c:v>
                </c:pt>
                <c:pt idx="12">
                  <c:v>44799</c:v>
                </c:pt>
                <c:pt idx="13">
                  <c:v>44798</c:v>
                </c:pt>
                <c:pt idx="14">
                  <c:v>44797</c:v>
                </c:pt>
                <c:pt idx="15">
                  <c:v>44796</c:v>
                </c:pt>
                <c:pt idx="16">
                  <c:v>44795</c:v>
                </c:pt>
                <c:pt idx="17">
                  <c:v>44792</c:v>
                </c:pt>
                <c:pt idx="18">
                  <c:v>44791</c:v>
                </c:pt>
                <c:pt idx="19">
                  <c:v>44790</c:v>
                </c:pt>
                <c:pt idx="20">
                  <c:v>44789</c:v>
                </c:pt>
                <c:pt idx="21">
                  <c:v>44788</c:v>
                </c:pt>
                <c:pt idx="22">
                  <c:v>44785</c:v>
                </c:pt>
                <c:pt idx="23">
                  <c:v>44784</c:v>
                </c:pt>
                <c:pt idx="24">
                  <c:v>44783</c:v>
                </c:pt>
                <c:pt idx="25">
                  <c:v>44782</c:v>
                </c:pt>
                <c:pt idx="26">
                  <c:v>44781</c:v>
                </c:pt>
                <c:pt idx="27">
                  <c:v>44778</c:v>
                </c:pt>
                <c:pt idx="28">
                  <c:v>44777</c:v>
                </c:pt>
                <c:pt idx="29">
                  <c:v>44776</c:v>
                </c:pt>
                <c:pt idx="30">
                  <c:v>44775</c:v>
                </c:pt>
                <c:pt idx="31">
                  <c:v>44774</c:v>
                </c:pt>
                <c:pt idx="32">
                  <c:v>44771</c:v>
                </c:pt>
                <c:pt idx="33">
                  <c:v>44770</c:v>
                </c:pt>
                <c:pt idx="34">
                  <c:v>44769</c:v>
                </c:pt>
                <c:pt idx="35">
                  <c:v>44768</c:v>
                </c:pt>
                <c:pt idx="36">
                  <c:v>44767</c:v>
                </c:pt>
                <c:pt idx="37">
                  <c:v>44764</c:v>
                </c:pt>
                <c:pt idx="38">
                  <c:v>44763</c:v>
                </c:pt>
                <c:pt idx="39">
                  <c:v>44762</c:v>
                </c:pt>
                <c:pt idx="40">
                  <c:v>44761</c:v>
                </c:pt>
                <c:pt idx="41">
                  <c:v>44760</c:v>
                </c:pt>
                <c:pt idx="42">
                  <c:v>44757</c:v>
                </c:pt>
                <c:pt idx="43">
                  <c:v>44756</c:v>
                </c:pt>
                <c:pt idx="44">
                  <c:v>44755</c:v>
                </c:pt>
                <c:pt idx="45">
                  <c:v>44754</c:v>
                </c:pt>
                <c:pt idx="46">
                  <c:v>44753</c:v>
                </c:pt>
                <c:pt idx="47">
                  <c:v>44750</c:v>
                </c:pt>
                <c:pt idx="48">
                  <c:v>44749</c:v>
                </c:pt>
                <c:pt idx="49">
                  <c:v>44748</c:v>
                </c:pt>
                <c:pt idx="50">
                  <c:v>44747</c:v>
                </c:pt>
                <c:pt idx="51">
                  <c:v>44746</c:v>
                </c:pt>
                <c:pt idx="52">
                  <c:v>44743</c:v>
                </c:pt>
                <c:pt idx="53">
                  <c:v>44742</c:v>
                </c:pt>
                <c:pt idx="54">
                  <c:v>44741</c:v>
                </c:pt>
                <c:pt idx="55">
                  <c:v>44740</c:v>
                </c:pt>
                <c:pt idx="56">
                  <c:v>44739</c:v>
                </c:pt>
                <c:pt idx="57">
                  <c:v>44736</c:v>
                </c:pt>
                <c:pt idx="58">
                  <c:v>44735</c:v>
                </c:pt>
                <c:pt idx="59">
                  <c:v>44734</c:v>
                </c:pt>
                <c:pt idx="60">
                  <c:v>44733</c:v>
                </c:pt>
                <c:pt idx="61">
                  <c:v>44732</c:v>
                </c:pt>
                <c:pt idx="62">
                  <c:v>44729</c:v>
                </c:pt>
                <c:pt idx="63">
                  <c:v>44728</c:v>
                </c:pt>
                <c:pt idx="64">
                  <c:v>44727</c:v>
                </c:pt>
                <c:pt idx="65">
                  <c:v>44726</c:v>
                </c:pt>
                <c:pt idx="66">
                  <c:v>44725</c:v>
                </c:pt>
                <c:pt idx="67">
                  <c:v>44722</c:v>
                </c:pt>
                <c:pt idx="68">
                  <c:v>44721</c:v>
                </c:pt>
                <c:pt idx="69">
                  <c:v>44720</c:v>
                </c:pt>
                <c:pt idx="70">
                  <c:v>44719</c:v>
                </c:pt>
                <c:pt idx="71">
                  <c:v>44718</c:v>
                </c:pt>
                <c:pt idx="72">
                  <c:v>44715</c:v>
                </c:pt>
                <c:pt idx="73">
                  <c:v>44714</c:v>
                </c:pt>
                <c:pt idx="74">
                  <c:v>44713</c:v>
                </c:pt>
                <c:pt idx="75">
                  <c:v>44712</c:v>
                </c:pt>
                <c:pt idx="76">
                  <c:v>44711</c:v>
                </c:pt>
                <c:pt idx="77">
                  <c:v>44708</c:v>
                </c:pt>
                <c:pt idx="78">
                  <c:v>44707</c:v>
                </c:pt>
                <c:pt idx="79">
                  <c:v>44706</c:v>
                </c:pt>
                <c:pt idx="80">
                  <c:v>44705</c:v>
                </c:pt>
                <c:pt idx="81">
                  <c:v>44704</c:v>
                </c:pt>
                <c:pt idx="82">
                  <c:v>44701</c:v>
                </c:pt>
                <c:pt idx="83">
                  <c:v>44700</c:v>
                </c:pt>
                <c:pt idx="84">
                  <c:v>44699</c:v>
                </c:pt>
                <c:pt idx="85">
                  <c:v>44698</c:v>
                </c:pt>
                <c:pt idx="86">
                  <c:v>44697</c:v>
                </c:pt>
                <c:pt idx="87">
                  <c:v>44694</c:v>
                </c:pt>
                <c:pt idx="88">
                  <c:v>44693</c:v>
                </c:pt>
                <c:pt idx="89">
                  <c:v>44692</c:v>
                </c:pt>
                <c:pt idx="90">
                  <c:v>44691</c:v>
                </c:pt>
                <c:pt idx="91">
                  <c:v>44690</c:v>
                </c:pt>
                <c:pt idx="92">
                  <c:v>44687</c:v>
                </c:pt>
                <c:pt idx="93">
                  <c:v>44686</c:v>
                </c:pt>
                <c:pt idx="94">
                  <c:v>44685</c:v>
                </c:pt>
                <c:pt idx="95">
                  <c:v>44684</c:v>
                </c:pt>
                <c:pt idx="96">
                  <c:v>44683</c:v>
                </c:pt>
                <c:pt idx="97">
                  <c:v>44680</c:v>
                </c:pt>
                <c:pt idx="98">
                  <c:v>44679</c:v>
                </c:pt>
                <c:pt idx="99">
                  <c:v>44678</c:v>
                </c:pt>
                <c:pt idx="100">
                  <c:v>44677</c:v>
                </c:pt>
                <c:pt idx="101">
                  <c:v>44676</c:v>
                </c:pt>
                <c:pt idx="102">
                  <c:v>44673</c:v>
                </c:pt>
                <c:pt idx="103">
                  <c:v>44672</c:v>
                </c:pt>
                <c:pt idx="104">
                  <c:v>44671</c:v>
                </c:pt>
                <c:pt idx="105">
                  <c:v>44670</c:v>
                </c:pt>
                <c:pt idx="106">
                  <c:v>44669</c:v>
                </c:pt>
                <c:pt idx="107">
                  <c:v>44666</c:v>
                </c:pt>
                <c:pt idx="108">
                  <c:v>44665</c:v>
                </c:pt>
                <c:pt idx="109">
                  <c:v>44664</c:v>
                </c:pt>
                <c:pt idx="110">
                  <c:v>44663</c:v>
                </c:pt>
                <c:pt idx="111">
                  <c:v>44662</c:v>
                </c:pt>
                <c:pt idx="112">
                  <c:v>44659</c:v>
                </c:pt>
                <c:pt idx="113">
                  <c:v>44658</c:v>
                </c:pt>
                <c:pt idx="114">
                  <c:v>44657</c:v>
                </c:pt>
                <c:pt idx="115">
                  <c:v>44656</c:v>
                </c:pt>
                <c:pt idx="116">
                  <c:v>44655</c:v>
                </c:pt>
                <c:pt idx="117">
                  <c:v>44652</c:v>
                </c:pt>
                <c:pt idx="118">
                  <c:v>44651</c:v>
                </c:pt>
                <c:pt idx="119">
                  <c:v>44650</c:v>
                </c:pt>
                <c:pt idx="120">
                  <c:v>44649</c:v>
                </c:pt>
                <c:pt idx="121">
                  <c:v>44648</c:v>
                </c:pt>
                <c:pt idx="122">
                  <c:v>44645</c:v>
                </c:pt>
                <c:pt idx="123">
                  <c:v>44644</c:v>
                </c:pt>
                <c:pt idx="124">
                  <c:v>44643</c:v>
                </c:pt>
                <c:pt idx="125">
                  <c:v>44642</c:v>
                </c:pt>
                <c:pt idx="126">
                  <c:v>44641</c:v>
                </c:pt>
                <c:pt idx="127">
                  <c:v>44638</c:v>
                </c:pt>
                <c:pt idx="128">
                  <c:v>44637</c:v>
                </c:pt>
                <c:pt idx="129">
                  <c:v>44636</c:v>
                </c:pt>
                <c:pt idx="130">
                  <c:v>44635</c:v>
                </c:pt>
                <c:pt idx="131">
                  <c:v>44634</c:v>
                </c:pt>
                <c:pt idx="132">
                  <c:v>44631</c:v>
                </c:pt>
                <c:pt idx="133">
                  <c:v>44630</c:v>
                </c:pt>
                <c:pt idx="134">
                  <c:v>44629</c:v>
                </c:pt>
                <c:pt idx="135">
                  <c:v>44628</c:v>
                </c:pt>
                <c:pt idx="136">
                  <c:v>44627</c:v>
                </c:pt>
                <c:pt idx="137">
                  <c:v>44624</c:v>
                </c:pt>
                <c:pt idx="138">
                  <c:v>44623</c:v>
                </c:pt>
                <c:pt idx="139">
                  <c:v>44622</c:v>
                </c:pt>
                <c:pt idx="140">
                  <c:v>44621</c:v>
                </c:pt>
                <c:pt idx="141">
                  <c:v>44620</c:v>
                </c:pt>
                <c:pt idx="142">
                  <c:v>44617</c:v>
                </c:pt>
                <c:pt idx="143">
                  <c:v>44616</c:v>
                </c:pt>
                <c:pt idx="144">
                  <c:v>44615</c:v>
                </c:pt>
                <c:pt idx="145">
                  <c:v>44614</c:v>
                </c:pt>
                <c:pt idx="146">
                  <c:v>44610</c:v>
                </c:pt>
                <c:pt idx="147">
                  <c:v>44609</c:v>
                </c:pt>
                <c:pt idx="148">
                  <c:v>44608</c:v>
                </c:pt>
                <c:pt idx="149">
                  <c:v>44607</c:v>
                </c:pt>
                <c:pt idx="150">
                  <c:v>44606</c:v>
                </c:pt>
                <c:pt idx="151">
                  <c:v>44603</c:v>
                </c:pt>
                <c:pt idx="152">
                  <c:v>44602</c:v>
                </c:pt>
                <c:pt idx="153">
                  <c:v>44601</c:v>
                </c:pt>
                <c:pt idx="154">
                  <c:v>44600</c:v>
                </c:pt>
                <c:pt idx="155">
                  <c:v>44599</c:v>
                </c:pt>
                <c:pt idx="156">
                  <c:v>44596</c:v>
                </c:pt>
                <c:pt idx="157">
                  <c:v>44595</c:v>
                </c:pt>
                <c:pt idx="158">
                  <c:v>44594</c:v>
                </c:pt>
                <c:pt idx="159">
                  <c:v>44593</c:v>
                </c:pt>
                <c:pt idx="160">
                  <c:v>44592</c:v>
                </c:pt>
                <c:pt idx="161">
                  <c:v>44589</c:v>
                </c:pt>
                <c:pt idx="162">
                  <c:v>44588</c:v>
                </c:pt>
                <c:pt idx="163">
                  <c:v>44587</c:v>
                </c:pt>
                <c:pt idx="164">
                  <c:v>44586</c:v>
                </c:pt>
                <c:pt idx="165">
                  <c:v>44585</c:v>
                </c:pt>
                <c:pt idx="166">
                  <c:v>44582</c:v>
                </c:pt>
                <c:pt idx="167">
                  <c:v>44581</c:v>
                </c:pt>
                <c:pt idx="168">
                  <c:v>44580</c:v>
                </c:pt>
                <c:pt idx="169">
                  <c:v>44579</c:v>
                </c:pt>
                <c:pt idx="170">
                  <c:v>44575</c:v>
                </c:pt>
                <c:pt idx="171">
                  <c:v>44574</c:v>
                </c:pt>
                <c:pt idx="172">
                  <c:v>44573</c:v>
                </c:pt>
                <c:pt idx="173">
                  <c:v>44572</c:v>
                </c:pt>
                <c:pt idx="174">
                  <c:v>44571</c:v>
                </c:pt>
                <c:pt idx="175">
                  <c:v>44568</c:v>
                </c:pt>
                <c:pt idx="176">
                  <c:v>44567</c:v>
                </c:pt>
                <c:pt idx="177">
                  <c:v>44566</c:v>
                </c:pt>
                <c:pt idx="178">
                  <c:v>44565</c:v>
                </c:pt>
                <c:pt idx="179">
                  <c:v>44564</c:v>
                </c:pt>
                <c:pt idx="180">
                  <c:v>44561</c:v>
                </c:pt>
                <c:pt idx="181">
                  <c:v>44560</c:v>
                </c:pt>
                <c:pt idx="182">
                  <c:v>44559</c:v>
                </c:pt>
                <c:pt idx="183">
                  <c:v>44558</c:v>
                </c:pt>
                <c:pt idx="184">
                  <c:v>44557</c:v>
                </c:pt>
                <c:pt idx="185">
                  <c:v>44554</c:v>
                </c:pt>
                <c:pt idx="186">
                  <c:v>44553</c:v>
                </c:pt>
                <c:pt idx="187">
                  <c:v>44552</c:v>
                </c:pt>
                <c:pt idx="188">
                  <c:v>44551</c:v>
                </c:pt>
                <c:pt idx="189">
                  <c:v>44550</c:v>
                </c:pt>
                <c:pt idx="190">
                  <c:v>44547</c:v>
                </c:pt>
                <c:pt idx="191">
                  <c:v>44546</c:v>
                </c:pt>
                <c:pt idx="192">
                  <c:v>44545</c:v>
                </c:pt>
                <c:pt idx="193">
                  <c:v>44544</c:v>
                </c:pt>
                <c:pt idx="194">
                  <c:v>44543</c:v>
                </c:pt>
                <c:pt idx="195">
                  <c:v>44540</c:v>
                </c:pt>
                <c:pt idx="196">
                  <c:v>44539</c:v>
                </c:pt>
                <c:pt idx="197">
                  <c:v>44538</c:v>
                </c:pt>
                <c:pt idx="198">
                  <c:v>44537</c:v>
                </c:pt>
                <c:pt idx="199">
                  <c:v>44536</c:v>
                </c:pt>
                <c:pt idx="200">
                  <c:v>44533</c:v>
                </c:pt>
                <c:pt idx="201">
                  <c:v>44532</c:v>
                </c:pt>
                <c:pt idx="202">
                  <c:v>44531</c:v>
                </c:pt>
                <c:pt idx="203">
                  <c:v>44530</c:v>
                </c:pt>
                <c:pt idx="204">
                  <c:v>44529</c:v>
                </c:pt>
                <c:pt idx="205">
                  <c:v>44526</c:v>
                </c:pt>
                <c:pt idx="206">
                  <c:v>44525</c:v>
                </c:pt>
                <c:pt idx="207">
                  <c:v>44524</c:v>
                </c:pt>
                <c:pt idx="208">
                  <c:v>44523</c:v>
                </c:pt>
                <c:pt idx="209">
                  <c:v>44522</c:v>
                </c:pt>
                <c:pt idx="210">
                  <c:v>44519</c:v>
                </c:pt>
                <c:pt idx="211">
                  <c:v>44518</c:v>
                </c:pt>
                <c:pt idx="212">
                  <c:v>44517</c:v>
                </c:pt>
                <c:pt idx="213">
                  <c:v>44516</c:v>
                </c:pt>
                <c:pt idx="214">
                  <c:v>44515</c:v>
                </c:pt>
                <c:pt idx="215">
                  <c:v>44512</c:v>
                </c:pt>
                <c:pt idx="216">
                  <c:v>44511</c:v>
                </c:pt>
                <c:pt idx="217">
                  <c:v>44510</c:v>
                </c:pt>
                <c:pt idx="218">
                  <c:v>44509</c:v>
                </c:pt>
                <c:pt idx="219">
                  <c:v>44508</c:v>
                </c:pt>
                <c:pt idx="220">
                  <c:v>44505</c:v>
                </c:pt>
                <c:pt idx="221">
                  <c:v>44504</c:v>
                </c:pt>
                <c:pt idx="222">
                  <c:v>44503</c:v>
                </c:pt>
                <c:pt idx="223">
                  <c:v>44502</c:v>
                </c:pt>
                <c:pt idx="224">
                  <c:v>44501</c:v>
                </c:pt>
                <c:pt idx="225">
                  <c:v>44498</c:v>
                </c:pt>
                <c:pt idx="226">
                  <c:v>44497</c:v>
                </c:pt>
                <c:pt idx="227">
                  <c:v>44496</c:v>
                </c:pt>
                <c:pt idx="228">
                  <c:v>44495</c:v>
                </c:pt>
                <c:pt idx="229">
                  <c:v>44494</c:v>
                </c:pt>
                <c:pt idx="230">
                  <c:v>44491</c:v>
                </c:pt>
                <c:pt idx="231">
                  <c:v>44490</c:v>
                </c:pt>
                <c:pt idx="232">
                  <c:v>44489</c:v>
                </c:pt>
                <c:pt idx="233">
                  <c:v>44488</c:v>
                </c:pt>
                <c:pt idx="234">
                  <c:v>44487</c:v>
                </c:pt>
                <c:pt idx="235">
                  <c:v>44484</c:v>
                </c:pt>
                <c:pt idx="236">
                  <c:v>44483</c:v>
                </c:pt>
                <c:pt idx="237">
                  <c:v>44482</c:v>
                </c:pt>
                <c:pt idx="238">
                  <c:v>44481</c:v>
                </c:pt>
                <c:pt idx="239">
                  <c:v>44480</c:v>
                </c:pt>
                <c:pt idx="240">
                  <c:v>44477</c:v>
                </c:pt>
                <c:pt idx="241">
                  <c:v>44476</c:v>
                </c:pt>
                <c:pt idx="242">
                  <c:v>44475</c:v>
                </c:pt>
                <c:pt idx="243">
                  <c:v>44474</c:v>
                </c:pt>
                <c:pt idx="244">
                  <c:v>44473</c:v>
                </c:pt>
                <c:pt idx="245">
                  <c:v>44470</c:v>
                </c:pt>
                <c:pt idx="246">
                  <c:v>44469</c:v>
                </c:pt>
                <c:pt idx="247">
                  <c:v>44468</c:v>
                </c:pt>
                <c:pt idx="248">
                  <c:v>44467</c:v>
                </c:pt>
                <c:pt idx="249">
                  <c:v>44466</c:v>
                </c:pt>
                <c:pt idx="250">
                  <c:v>44463</c:v>
                </c:pt>
                <c:pt idx="251">
                  <c:v>44462</c:v>
                </c:pt>
                <c:pt idx="252">
                  <c:v>44461</c:v>
                </c:pt>
                <c:pt idx="253">
                  <c:v>44460</c:v>
                </c:pt>
                <c:pt idx="254">
                  <c:v>44459</c:v>
                </c:pt>
                <c:pt idx="255">
                  <c:v>44456</c:v>
                </c:pt>
                <c:pt idx="256">
                  <c:v>44455</c:v>
                </c:pt>
                <c:pt idx="257">
                  <c:v>44454</c:v>
                </c:pt>
                <c:pt idx="258">
                  <c:v>44453</c:v>
                </c:pt>
                <c:pt idx="259">
                  <c:v>44452</c:v>
                </c:pt>
                <c:pt idx="260">
                  <c:v>44449</c:v>
                </c:pt>
                <c:pt idx="261">
                  <c:v>44448</c:v>
                </c:pt>
                <c:pt idx="262">
                  <c:v>44447</c:v>
                </c:pt>
                <c:pt idx="263">
                  <c:v>44446</c:v>
                </c:pt>
                <c:pt idx="264">
                  <c:v>44442</c:v>
                </c:pt>
                <c:pt idx="265">
                  <c:v>44441</c:v>
                </c:pt>
                <c:pt idx="266">
                  <c:v>44440</c:v>
                </c:pt>
                <c:pt idx="267">
                  <c:v>44439</c:v>
                </c:pt>
                <c:pt idx="268">
                  <c:v>44438</c:v>
                </c:pt>
                <c:pt idx="269">
                  <c:v>44435</c:v>
                </c:pt>
                <c:pt idx="270">
                  <c:v>44434</c:v>
                </c:pt>
                <c:pt idx="271">
                  <c:v>44433</c:v>
                </c:pt>
                <c:pt idx="272">
                  <c:v>44432</c:v>
                </c:pt>
                <c:pt idx="273">
                  <c:v>44431</c:v>
                </c:pt>
                <c:pt idx="274">
                  <c:v>44428</c:v>
                </c:pt>
                <c:pt idx="275">
                  <c:v>44427</c:v>
                </c:pt>
                <c:pt idx="276">
                  <c:v>44426</c:v>
                </c:pt>
                <c:pt idx="277">
                  <c:v>44425</c:v>
                </c:pt>
                <c:pt idx="278">
                  <c:v>44424</c:v>
                </c:pt>
                <c:pt idx="279">
                  <c:v>44421</c:v>
                </c:pt>
                <c:pt idx="280">
                  <c:v>44420</c:v>
                </c:pt>
                <c:pt idx="281">
                  <c:v>44419</c:v>
                </c:pt>
                <c:pt idx="282">
                  <c:v>44418</c:v>
                </c:pt>
                <c:pt idx="283">
                  <c:v>44417</c:v>
                </c:pt>
                <c:pt idx="284">
                  <c:v>44414</c:v>
                </c:pt>
                <c:pt idx="285">
                  <c:v>44413</c:v>
                </c:pt>
                <c:pt idx="286">
                  <c:v>44412</c:v>
                </c:pt>
                <c:pt idx="287">
                  <c:v>44411</c:v>
                </c:pt>
                <c:pt idx="288">
                  <c:v>44410</c:v>
                </c:pt>
                <c:pt idx="289">
                  <c:v>44407</c:v>
                </c:pt>
                <c:pt idx="290">
                  <c:v>44406</c:v>
                </c:pt>
                <c:pt idx="291">
                  <c:v>44405</c:v>
                </c:pt>
                <c:pt idx="292">
                  <c:v>44404</c:v>
                </c:pt>
                <c:pt idx="293">
                  <c:v>44403</c:v>
                </c:pt>
                <c:pt idx="294">
                  <c:v>44400</c:v>
                </c:pt>
                <c:pt idx="295">
                  <c:v>44399</c:v>
                </c:pt>
                <c:pt idx="296">
                  <c:v>44398</c:v>
                </c:pt>
                <c:pt idx="297">
                  <c:v>44397</c:v>
                </c:pt>
                <c:pt idx="298">
                  <c:v>44396</c:v>
                </c:pt>
                <c:pt idx="299">
                  <c:v>44393</c:v>
                </c:pt>
                <c:pt idx="300">
                  <c:v>44392</c:v>
                </c:pt>
                <c:pt idx="301">
                  <c:v>44391</c:v>
                </c:pt>
                <c:pt idx="302">
                  <c:v>44390</c:v>
                </c:pt>
                <c:pt idx="303">
                  <c:v>44389</c:v>
                </c:pt>
                <c:pt idx="304">
                  <c:v>44386</c:v>
                </c:pt>
                <c:pt idx="305">
                  <c:v>44385</c:v>
                </c:pt>
                <c:pt idx="306">
                  <c:v>44384</c:v>
                </c:pt>
                <c:pt idx="307">
                  <c:v>44383</c:v>
                </c:pt>
                <c:pt idx="308">
                  <c:v>44379</c:v>
                </c:pt>
                <c:pt idx="309">
                  <c:v>44378</c:v>
                </c:pt>
                <c:pt idx="310">
                  <c:v>44377</c:v>
                </c:pt>
                <c:pt idx="311">
                  <c:v>44376</c:v>
                </c:pt>
                <c:pt idx="312">
                  <c:v>44375</c:v>
                </c:pt>
                <c:pt idx="313">
                  <c:v>44372</c:v>
                </c:pt>
                <c:pt idx="314">
                  <c:v>44371</c:v>
                </c:pt>
                <c:pt idx="315">
                  <c:v>44370</c:v>
                </c:pt>
                <c:pt idx="316">
                  <c:v>44369</c:v>
                </c:pt>
                <c:pt idx="317">
                  <c:v>44368</c:v>
                </c:pt>
                <c:pt idx="318">
                  <c:v>44365</c:v>
                </c:pt>
                <c:pt idx="319">
                  <c:v>44364</c:v>
                </c:pt>
                <c:pt idx="320">
                  <c:v>44363</c:v>
                </c:pt>
                <c:pt idx="321">
                  <c:v>44362</c:v>
                </c:pt>
                <c:pt idx="322">
                  <c:v>44361</c:v>
                </c:pt>
                <c:pt idx="323">
                  <c:v>44358</c:v>
                </c:pt>
                <c:pt idx="324">
                  <c:v>44357</c:v>
                </c:pt>
                <c:pt idx="325">
                  <c:v>44356</c:v>
                </c:pt>
                <c:pt idx="326">
                  <c:v>44355</c:v>
                </c:pt>
                <c:pt idx="327">
                  <c:v>44354</c:v>
                </c:pt>
                <c:pt idx="328">
                  <c:v>44351</c:v>
                </c:pt>
                <c:pt idx="329">
                  <c:v>44350</c:v>
                </c:pt>
                <c:pt idx="330">
                  <c:v>44349</c:v>
                </c:pt>
                <c:pt idx="331">
                  <c:v>44348</c:v>
                </c:pt>
                <c:pt idx="332">
                  <c:v>44344</c:v>
                </c:pt>
                <c:pt idx="333">
                  <c:v>44343</c:v>
                </c:pt>
                <c:pt idx="334">
                  <c:v>44342</c:v>
                </c:pt>
                <c:pt idx="335">
                  <c:v>44341</c:v>
                </c:pt>
                <c:pt idx="336">
                  <c:v>44340</c:v>
                </c:pt>
                <c:pt idx="337">
                  <c:v>44337</c:v>
                </c:pt>
                <c:pt idx="338">
                  <c:v>44336</c:v>
                </c:pt>
                <c:pt idx="339">
                  <c:v>44335</c:v>
                </c:pt>
                <c:pt idx="340">
                  <c:v>44334</c:v>
                </c:pt>
                <c:pt idx="341">
                  <c:v>44333</c:v>
                </c:pt>
                <c:pt idx="342">
                  <c:v>44330</c:v>
                </c:pt>
                <c:pt idx="343">
                  <c:v>44329</c:v>
                </c:pt>
                <c:pt idx="344">
                  <c:v>44328</c:v>
                </c:pt>
                <c:pt idx="345">
                  <c:v>44327</c:v>
                </c:pt>
                <c:pt idx="346">
                  <c:v>44326</c:v>
                </c:pt>
                <c:pt idx="347">
                  <c:v>44323</c:v>
                </c:pt>
                <c:pt idx="348">
                  <c:v>44322</c:v>
                </c:pt>
                <c:pt idx="349">
                  <c:v>44321</c:v>
                </c:pt>
                <c:pt idx="350">
                  <c:v>44320</c:v>
                </c:pt>
                <c:pt idx="351">
                  <c:v>44319</c:v>
                </c:pt>
                <c:pt idx="352">
                  <c:v>44316</c:v>
                </c:pt>
                <c:pt idx="353">
                  <c:v>44315</c:v>
                </c:pt>
                <c:pt idx="354">
                  <c:v>44314</c:v>
                </c:pt>
                <c:pt idx="355">
                  <c:v>44313</c:v>
                </c:pt>
                <c:pt idx="356">
                  <c:v>44312</c:v>
                </c:pt>
                <c:pt idx="357">
                  <c:v>44309</c:v>
                </c:pt>
                <c:pt idx="358">
                  <c:v>44308</c:v>
                </c:pt>
                <c:pt idx="359">
                  <c:v>44307</c:v>
                </c:pt>
                <c:pt idx="360">
                  <c:v>44306</c:v>
                </c:pt>
                <c:pt idx="361">
                  <c:v>44305</c:v>
                </c:pt>
                <c:pt idx="362">
                  <c:v>44302</c:v>
                </c:pt>
                <c:pt idx="363">
                  <c:v>44301</c:v>
                </c:pt>
                <c:pt idx="364">
                  <c:v>44300</c:v>
                </c:pt>
                <c:pt idx="365">
                  <c:v>44299</c:v>
                </c:pt>
                <c:pt idx="366">
                  <c:v>44298</c:v>
                </c:pt>
                <c:pt idx="367">
                  <c:v>44295</c:v>
                </c:pt>
                <c:pt idx="368">
                  <c:v>44294</c:v>
                </c:pt>
                <c:pt idx="369">
                  <c:v>44293</c:v>
                </c:pt>
                <c:pt idx="370">
                  <c:v>44292</c:v>
                </c:pt>
                <c:pt idx="371">
                  <c:v>44291</c:v>
                </c:pt>
                <c:pt idx="372">
                  <c:v>44288</c:v>
                </c:pt>
                <c:pt idx="373">
                  <c:v>44287</c:v>
                </c:pt>
                <c:pt idx="374">
                  <c:v>44286</c:v>
                </c:pt>
              </c:numCache>
            </c:numRef>
          </c:cat>
          <c:val>
            <c:numRef>
              <c:f>Analysis!$G$2:$G$376</c:f>
              <c:numCache>
                <c:formatCode>General</c:formatCode>
                <c:ptCount val="375"/>
                <c:pt idx="0">
                  <c:v>23.87</c:v>
                </c:pt>
                <c:pt idx="1">
                  <c:v>23.17</c:v>
                </c:pt>
                <c:pt idx="2">
                  <c:v>22.64</c:v>
                </c:pt>
                <c:pt idx="3">
                  <c:v>23.56</c:v>
                </c:pt>
                <c:pt idx="4">
                  <c:v>24.54</c:v>
                </c:pt>
                <c:pt idx="5">
                  <c:v>25.33</c:v>
                </c:pt>
                <c:pt idx="6">
                  <c:v>25.84</c:v>
                </c:pt>
                <c:pt idx="7">
                  <c:v>23.19</c:v>
                </c:pt>
                <c:pt idx="8">
                  <c:v>25.25</c:v>
                </c:pt>
                <c:pt idx="9">
                  <c:v>25.31</c:v>
                </c:pt>
                <c:pt idx="10">
                  <c:v>25.13</c:v>
                </c:pt>
                <c:pt idx="11">
                  <c:v>25.47</c:v>
                </c:pt>
                <c:pt idx="12">
                  <c:v>21.67</c:v>
                </c:pt>
                <c:pt idx="13">
                  <c:v>21.77</c:v>
                </c:pt>
                <c:pt idx="14">
                  <c:v>22.73</c:v>
                </c:pt>
                <c:pt idx="15">
                  <c:v>23.07</c:v>
                </c:pt>
                <c:pt idx="16">
                  <c:v>22.39</c:v>
                </c:pt>
                <c:pt idx="17">
                  <c:v>20.079999999999998</c:v>
                </c:pt>
                <c:pt idx="18">
                  <c:v>19.43</c:v>
                </c:pt>
                <c:pt idx="19">
                  <c:v>19.41</c:v>
                </c:pt>
                <c:pt idx="20">
                  <c:v>19.5</c:v>
                </c:pt>
                <c:pt idx="21">
                  <c:v>19.809999999999999</c:v>
                </c:pt>
                <c:pt idx="22">
                  <c:v>19.12</c:v>
                </c:pt>
                <c:pt idx="23">
                  <c:v>19.71</c:v>
                </c:pt>
                <c:pt idx="24">
                  <c:v>19.54</c:v>
                </c:pt>
                <c:pt idx="25">
                  <c:v>21.41</c:v>
                </c:pt>
                <c:pt idx="26">
                  <c:v>20.83</c:v>
                </c:pt>
                <c:pt idx="27">
                  <c:v>20.76</c:v>
                </c:pt>
                <c:pt idx="28">
                  <c:v>21.44</c:v>
                </c:pt>
                <c:pt idx="29">
                  <c:v>21.68</c:v>
                </c:pt>
                <c:pt idx="30">
                  <c:v>22.67</c:v>
                </c:pt>
                <c:pt idx="31">
                  <c:v>22.26</c:v>
                </c:pt>
                <c:pt idx="32">
                  <c:v>21.21</c:v>
                </c:pt>
                <c:pt idx="33">
                  <c:v>22.22</c:v>
                </c:pt>
                <c:pt idx="34">
                  <c:v>23.02</c:v>
                </c:pt>
                <c:pt idx="35">
                  <c:v>23.82</c:v>
                </c:pt>
                <c:pt idx="36">
                  <c:v>23.19</c:v>
                </c:pt>
                <c:pt idx="37">
                  <c:v>22.41</c:v>
                </c:pt>
                <c:pt idx="38">
                  <c:v>22.92</c:v>
                </c:pt>
                <c:pt idx="39">
                  <c:v>23.4</c:v>
                </c:pt>
                <c:pt idx="40">
                  <c:v>24.23</c:v>
                </c:pt>
                <c:pt idx="41">
                  <c:v>24.38</c:v>
                </c:pt>
                <c:pt idx="42">
                  <c:v>24.13</c:v>
                </c:pt>
                <c:pt idx="43">
                  <c:v>26.2</c:v>
                </c:pt>
                <c:pt idx="44">
                  <c:v>26.23</c:v>
                </c:pt>
                <c:pt idx="45">
                  <c:v>25.82</c:v>
                </c:pt>
                <c:pt idx="46">
                  <c:v>25.79</c:v>
                </c:pt>
                <c:pt idx="47">
                  <c:v>24.43</c:v>
                </c:pt>
                <c:pt idx="48">
                  <c:v>25.66</c:v>
                </c:pt>
                <c:pt idx="49">
                  <c:v>26.43</c:v>
                </c:pt>
                <c:pt idx="50">
                  <c:v>27.3</c:v>
                </c:pt>
                <c:pt idx="51">
                  <c:v>27.46</c:v>
                </c:pt>
                <c:pt idx="52">
                  <c:v>26.69</c:v>
                </c:pt>
                <c:pt idx="53">
                  <c:v>28.28</c:v>
                </c:pt>
                <c:pt idx="54">
                  <c:v>27.85</c:v>
                </c:pt>
                <c:pt idx="55">
                  <c:v>26.47</c:v>
                </c:pt>
                <c:pt idx="56">
                  <c:v>26.93</c:v>
                </c:pt>
                <c:pt idx="57">
                  <c:v>26.83</c:v>
                </c:pt>
                <c:pt idx="58">
                  <c:v>28.74</c:v>
                </c:pt>
                <c:pt idx="59">
                  <c:v>28.78</c:v>
                </c:pt>
                <c:pt idx="60">
                  <c:v>29.33</c:v>
                </c:pt>
                <c:pt idx="61">
                  <c:v>30.98</c:v>
                </c:pt>
                <c:pt idx="62">
                  <c:v>30.47</c:v>
                </c:pt>
                <c:pt idx="63">
                  <c:v>30.35</c:v>
                </c:pt>
                <c:pt idx="64">
                  <c:v>27.76</c:v>
                </c:pt>
                <c:pt idx="65">
                  <c:v>32.06</c:v>
                </c:pt>
                <c:pt idx="66">
                  <c:v>31.29</c:v>
                </c:pt>
                <c:pt idx="67">
                  <c:v>26.05</c:v>
                </c:pt>
                <c:pt idx="68">
                  <c:v>23.82</c:v>
                </c:pt>
                <c:pt idx="69">
                  <c:v>23.74</c:v>
                </c:pt>
                <c:pt idx="70">
                  <c:v>23.88</c:v>
                </c:pt>
                <c:pt idx="71">
                  <c:v>24.82</c:v>
                </c:pt>
                <c:pt idx="72">
                  <c:v>24.76</c:v>
                </c:pt>
                <c:pt idx="73">
                  <c:v>24.33</c:v>
                </c:pt>
                <c:pt idx="74">
                  <c:v>25.38</c:v>
                </c:pt>
                <c:pt idx="75">
                  <c:v>25.94</c:v>
                </c:pt>
                <c:pt idx="76">
                  <c:v>26.08</c:v>
                </c:pt>
                <c:pt idx="77">
                  <c:v>25.57</c:v>
                </c:pt>
                <c:pt idx="78">
                  <c:v>27.11</c:v>
                </c:pt>
                <c:pt idx="79">
                  <c:v>28.16</c:v>
                </c:pt>
                <c:pt idx="80">
                  <c:v>29.04</c:v>
                </c:pt>
                <c:pt idx="81">
                  <c:v>28.29</c:v>
                </c:pt>
                <c:pt idx="82">
                  <c:v>28.06</c:v>
                </c:pt>
                <c:pt idx="83">
                  <c:v>29.06</c:v>
                </c:pt>
                <c:pt idx="84">
                  <c:v>26.21</c:v>
                </c:pt>
                <c:pt idx="85">
                  <c:v>25.51</c:v>
                </c:pt>
                <c:pt idx="86">
                  <c:v>27.36</c:v>
                </c:pt>
                <c:pt idx="87">
                  <c:v>28.78</c:v>
                </c:pt>
                <c:pt idx="88">
                  <c:v>31.7</c:v>
                </c:pt>
                <c:pt idx="89">
                  <c:v>30.69</c:v>
                </c:pt>
                <c:pt idx="90">
                  <c:v>32.24</c:v>
                </c:pt>
                <c:pt idx="91">
                  <c:v>31.9</c:v>
                </c:pt>
                <c:pt idx="92">
                  <c:v>29.83</c:v>
                </c:pt>
                <c:pt idx="93">
                  <c:v>25.78</c:v>
                </c:pt>
                <c:pt idx="94">
                  <c:v>24.94</c:v>
                </c:pt>
                <c:pt idx="95">
                  <c:v>29.06</c:v>
                </c:pt>
                <c:pt idx="96">
                  <c:v>31.74</c:v>
                </c:pt>
                <c:pt idx="97">
                  <c:v>28.54</c:v>
                </c:pt>
                <c:pt idx="98">
                  <c:v>28</c:v>
                </c:pt>
                <c:pt idx="99">
                  <c:v>29.82</c:v>
                </c:pt>
                <c:pt idx="100">
                  <c:v>27.06</c:v>
                </c:pt>
                <c:pt idx="101">
                  <c:v>26.8</c:v>
                </c:pt>
                <c:pt idx="102">
                  <c:v>22.62</c:v>
                </c:pt>
                <c:pt idx="103">
                  <c:v>19.809999999999999</c:v>
                </c:pt>
                <c:pt idx="104">
                  <c:v>19.75</c:v>
                </c:pt>
                <c:pt idx="105">
                  <c:v>20.36</c:v>
                </c:pt>
                <c:pt idx="106">
                  <c:v>21.98</c:v>
                </c:pt>
                <c:pt idx="107">
                  <c:v>22.7</c:v>
                </c:pt>
                <c:pt idx="108">
                  <c:v>20.85</c:v>
                </c:pt>
                <c:pt idx="109">
                  <c:v>21.37</c:v>
                </c:pt>
                <c:pt idx="110">
                  <c:v>22.27</c:v>
                </c:pt>
                <c:pt idx="111">
                  <c:v>22.09</c:v>
                </c:pt>
                <c:pt idx="112">
                  <c:v>20.28</c:v>
                </c:pt>
                <c:pt idx="113">
                  <c:v>21.12</c:v>
                </c:pt>
                <c:pt idx="114">
                  <c:v>21.24</c:v>
                </c:pt>
                <c:pt idx="115">
                  <c:v>18.55</c:v>
                </c:pt>
                <c:pt idx="116">
                  <c:v>18.45</c:v>
                </c:pt>
                <c:pt idx="117">
                  <c:v>19.41</c:v>
                </c:pt>
                <c:pt idx="118">
                  <c:v>19.54</c:v>
                </c:pt>
                <c:pt idx="119">
                  <c:v>18.72</c:v>
                </c:pt>
                <c:pt idx="120">
                  <c:v>18.670000000000002</c:v>
                </c:pt>
                <c:pt idx="121">
                  <c:v>19.54</c:v>
                </c:pt>
                <c:pt idx="122">
                  <c:v>20.8</c:v>
                </c:pt>
                <c:pt idx="123">
                  <c:v>21.49</c:v>
                </c:pt>
                <c:pt idx="124">
                  <c:v>22.64</c:v>
                </c:pt>
                <c:pt idx="125">
                  <c:v>22.7</c:v>
                </c:pt>
                <c:pt idx="126">
                  <c:v>22.99</c:v>
                </c:pt>
                <c:pt idx="127">
                  <c:v>23.85</c:v>
                </c:pt>
                <c:pt idx="128">
                  <c:v>25.25</c:v>
                </c:pt>
                <c:pt idx="129">
                  <c:v>26.29</c:v>
                </c:pt>
                <c:pt idx="130">
                  <c:v>29.57</c:v>
                </c:pt>
                <c:pt idx="131">
                  <c:v>30.06</c:v>
                </c:pt>
                <c:pt idx="132">
                  <c:v>28.84</c:v>
                </c:pt>
                <c:pt idx="133">
                  <c:v>30.23</c:v>
                </c:pt>
                <c:pt idx="134">
                  <c:v>31.39</c:v>
                </c:pt>
                <c:pt idx="135">
                  <c:v>32.78</c:v>
                </c:pt>
                <c:pt idx="136">
                  <c:v>32.590000000000003</c:v>
                </c:pt>
                <c:pt idx="137">
                  <c:v>31.47</c:v>
                </c:pt>
                <c:pt idx="138">
                  <c:v>29.31</c:v>
                </c:pt>
                <c:pt idx="139">
                  <c:v>30.12</c:v>
                </c:pt>
                <c:pt idx="140">
                  <c:v>29.44</c:v>
                </c:pt>
                <c:pt idx="141">
                  <c:v>28.43</c:v>
                </c:pt>
                <c:pt idx="142">
                  <c:v>26.93</c:v>
                </c:pt>
                <c:pt idx="143">
                  <c:v>29.45</c:v>
                </c:pt>
                <c:pt idx="144">
                  <c:v>27.2</c:v>
                </c:pt>
                <c:pt idx="145">
                  <c:v>28.4</c:v>
                </c:pt>
                <c:pt idx="146">
                  <c:v>26.38</c:v>
                </c:pt>
                <c:pt idx="147">
                  <c:v>24.76</c:v>
                </c:pt>
                <c:pt idx="148">
                  <c:v>23.88</c:v>
                </c:pt>
                <c:pt idx="149">
                  <c:v>25.33</c:v>
                </c:pt>
                <c:pt idx="150">
                  <c:v>28.33</c:v>
                </c:pt>
                <c:pt idx="151">
                  <c:v>23.33</c:v>
                </c:pt>
                <c:pt idx="152">
                  <c:v>20.18</c:v>
                </c:pt>
                <c:pt idx="153">
                  <c:v>19.93</c:v>
                </c:pt>
                <c:pt idx="154">
                  <c:v>21.32</c:v>
                </c:pt>
                <c:pt idx="155">
                  <c:v>22.02</c:v>
                </c:pt>
                <c:pt idx="156">
                  <c:v>22.07</c:v>
                </c:pt>
                <c:pt idx="157">
                  <c:v>22.3</c:v>
                </c:pt>
                <c:pt idx="158">
                  <c:v>20.46</c:v>
                </c:pt>
                <c:pt idx="159">
                  <c:v>21.96</c:v>
                </c:pt>
                <c:pt idx="160">
                  <c:v>24.71</c:v>
                </c:pt>
                <c:pt idx="161">
                  <c:v>27.28</c:v>
                </c:pt>
                <c:pt idx="162">
                  <c:v>28.42</c:v>
                </c:pt>
                <c:pt idx="163">
                  <c:v>26.9</c:v>
                </c:pt>
                <c:pt idx="164">
                  <c:v>29.13</c:v>
                </c:pt>
                <c:pt idx="165">
                  <c:v>28.02</c:v>
                </c:pt>
                <c:pt idx="166">
                  <c:v>25.31</c:v>
                </c:pt>
                <c:pt idx="167">
                  <c:v>21.68</c:v>
                </c:pt>
                <c:pt idx="168">
                  <c:v>21.85</c:v>
                </c:pt>
                <c:pt idx="169">
                  <c:v>21.18</c:v>
                </c:pt>
                <c:pt idx="170">
                  <c:v>19.05</c:v>
                </c:pt>
                <c:pt idx="171">
                  <c:v>17.45</c:v>
                </c:pt>
                <c:pt idx="172">
                  <c:v>17.36</c:v>
                </c:pt>
                <c:pt idx="173">
                  <c:v>18.2</c:v>
                </c:pt>
                <c:pt idx="174">
                  <c:v>19.29</c:v>
                </c:pt>
                <c:pt idx="175">
                  <c:v>18.57</c:v>
                </c:pt>
                <c:pt idx="176">
                  <c:v>19.079999999999998</c:v>
                </c:pt>
                <c:pt idx="177">
                  <c:v>16.579999999999998</c:v>
                </c:pt>
                <c:pt idx="178">
                  <c:v>16.34</c:v>
                </c:pt>
                <c:pt idx="179">
                  <c:v>16.559999999999999</c:v>
                </c:pt>
                <c:pt idx="180">
                  <c:v>16.989999999999998</c:v>
                </c:pt>
                <c:pt idx="181">
                  <c:v>16.62</c:v>
                </c:pt>
                <c:pt idx="182">
                  <c:v>16.71</c:v>
                </c:pt>
                <c:pt idx="183">
                  <c:v>17.510000000000002</c:v>
                </c:pt>
                <c:pt idx="184">
                  <c:v>17.55</c:v>
                </c:pt>
                <c:pt idx="185">
                  <c:v>17.96</c:v>
                </c:pt>
                <c:pt idx="186">
                  <c:v>17.62</c:v>
                </c:pt>
                <c:pt idx="187">
                  <c:v>18.59</c:v>
                </c:pt>
                <c:pt idx="188">
                  <c:v>20.9</c:v>
                </c:pt>
                <c:pt idx="189">
                  <c:v>22.85</c:v>
                </c:pt>
                <c:pt idx="190">
                  <c:v>20.49</c:v>
                </c:pt>
                <c:pt idx="191">
                  <c:v>18.190000000000001</c:v>
                </c:pt>
                <c:pt idx="192">
                  <c:v>19.02</c:v>
                </c:pt>
                <c:pt idx="193">
                  <c:v>19.670000000000002</c:v>
                </c:pt>
                <c:pt idx="194">
                  <c:v>18.96</c:v>
                </c:pt>
                <c:pt idx="195">
                  <c:v>18.690000000000001</c:v>
                </c:pt>
                <c:pt idx="196">
                  <c:v>19.940000000000001</c:v>
                </c:pt>
                <c:pt idx="197">
                  <c:v>19.850000000000001</c:v>
                </c:pt>
                <c:pt idx="198">
                  <c:v>21.58</c:v>
                </c:pt>
                <c:pt idx="199">
                  <c:v>26.75</c:v>
                </c:pt>
                <c:pt idx="200">
                  <c:v>25.89</c:v>
                </c:pt>
                <c:pt idx="201">
                  <c:v>27.15</c:v>
                </c:pt>
                <c:pt idx="202">
                  <c:v>22.38</c:v>
                </c:pt>
                <c:pt idx="203">
                  <c:v>23.71</c:v>
                </c:pt>
                <c:pt idx="204">
                  <c:v>21.71</c:v>
                </c:pt>
                <c:pt idx="205">
                  <c:v>23.88</c:v>
                </c:pt>
                <c:pt idx="206">
                  <c:v>18.579999999999998</c:v>
                </c:pt>
                <c:pt idx="207">
                  <c:v>18.52</c:v>
                </c:pt>
                <c:pt idx="208">
                  <c:v>19.03</c:v>
                </c:pt>
                <c:pt idx="209">
                  <c:v>17.350000000000001</c:v>
                </c:pt>
                <c:pt idx="210">
                  <c:v>17.23</c:v>
                </c:pt>
                <c:pt idx="211">
                  <c:v>16.38</c:v>
                </c:pt>
                <c:pt idx="212">
                  <c:v>16.28</c:v>
                </c:pt>
                <c:pt idx="213">
                  <c:v>16.03</c:v>
                </c:pt>
                <c:pt idx="214">
                  <c:v>16.489999999999998</c:v>
                </c:pt>
                <c:pt idx="215">
                  <c:v>16.149999999999999</c:v>
                </c:pt>
                <c:pt idx="216">
                  <c:v>17.27</c:v>
                </c:pt>
                <c:pt idx="217">
                  <c:v>17.22</c:v>
                </c:pt>
                <c:pt idx="218">
                  <c:v>17.21</c:v>
                </c:pt>
                <c:pt idx="219">
                  <c:v>16.440000000000001</c:v>
                </c:pt>
                <c:pt idx="220">
                  <c:v>14.95</c:v>
                </c:pt>
                <c:pt idx="221">
                  <c:v>14.73</c:v>
                </c:pt>
                <c:pt idx="222">
                  <c:v>14.9</c:v>
                </c:pt>
                <c:pt idx="223">
                  <c:v>15.89</c:v>
                </c:pt>
                <c:pt idx="224">
                  <c:v>16.32</c:v>
                </c:pt>
                <c:pt idx="225">
                  <c:v>16.13</c:v>
                </c:pt>
                <c:pt idx="226">
                  <c:v>16.23</c:v>
                </c:pt>
                <c:pt idx="227">
                  <c:v>15.54</c:v>
                </c:pt>
                <c:pt idx="228">
                  <c:v>14.9</c:v>
                </c:pt>
                <c:pt idx="229">
                  <c:v>15.1</c:v>
                </c:pt>
                <c:pt idx="230">
                  <c:v>14.84</c:v>
                </c:pt>
                <c:pt idx="231">
                  <c:v>14.92</c:v>
                </c:pt>
                <c:pt idx="232">
                  <c:v>15.29</c:v>
                </c:pt>
                <c:pt idx="233">
                  <c:v>15.57</c:v>
                </c:pt>
                <c:pt idx="234">
                  <c:v>16.27</c:v>
                </c:pt>
                <c:pt idx="235">
                  <c:v>15.72</c:v>
                </c:pt>
                <c:pt idx="236">
                  <c:v>16.8</c:v>
                </c:pt>
                <c:pt idx="237">
                  <c:v>18.440000000000001</c:v>
                </c:pt>
                <c:pt idx="238">
                  <c:v>18.97</c:v>
                </c:pt>
                <c:pt idx="239">
                  <c:v>18.11</c:v>
                </c:pt>
                <c:pt idx="240">
                  <c:v>18.2</c:v>
                </c:pt>
                <c:pt idx="241">
                  <c:v>19.07</c:v>
                </c:pt>
                <c:pt idx="242">
                  <c:v>20.99</c:v>
                </c:pt>
                <c:pt idx="243">
                  <c:v>20.62</c:v>
                </c:pt>
                <c:pt idx="244">
                  <c:v>21.88</c:v>
                </c:pt>
                <c:pt idx="245">
                  <c:v>20.64</c:v>
                </c:pt>
                <c:pt idx="246">
                  <c:v>20.6</c:v>
                </c:pt>
                <c:pt idx="247">
                  <c:v>21.45</c:v>
                </c:pt>
                <c:pt idx="248">
                  <c:v>19.71</c:v>
                </c:pt>
                <c:pt idx="249">
                  <c:v>17.739999999999998</c:v>
                </c:pt>
                <c:pt idx="250">
                  <c:v>17.63</c:v>
                </c:pt>
                <c:pt idx="251">
                  <c:v>18.420000000000002</c:v>
                </c:pt>
                <c:pt idx="252">
                  <c:v>20.75</c:v>
                </c:pt>
                <c:pt idx="253">
                  <c:v>21.71</c:v>
                </c:pt>
                <c:pt idx="254">
                  <c:v>23.9</c:v>
                </c:pt>
                <c:pt idx="255">
                  <c:v>18.350000000000001</c:v>
                </c:pt>
                <c:pt idx="256">
                  <c:v>17.649999999999999</c:v>
                </c:pt>
                <c:pt idx="257">
                  <c:v>18.010000000000002</c:v>
                </c:pt>
                <c:pt idx="258">
                  <c:v>18.39</c:v>
                </c:pt>
                <c:pt idx="259">
                  <c:v>18.760000000000002</c:v>
                </c:pt>
                <c:pt idx="260">
                  <c:v>16.989999999999998</c:v>
                </c:pt>
                <c:pt idx="261">
                  <c:v>17.170000000000002</c:v>
                </c:pt>
                <c:pt idx="262">
                  <c:v>17.78</c:v>
                </c:pt>
                <c:pt idx="263">
                  <c:v>16.89</c:v>
                </c:pt>
                <c:pt idx="264">
                  <c:v>16.079999999999998</c:v>
                </c:pt>
                <c:pt idx="265">
                  <c:v>15.73</c:v>
                </c:pt>
                <c:pt idx="266">
                  <c:v>15.68</c:v>
                </c:pt>
                <c:pt idx="267">
                  <c:v>15.91</c:v>
                </c:pt>
                <c:pt idx="268">
                  <c:v>15.98</c:v>
                </c:pt>
                <c:pt idx="269">
                  <c:v>16.11</c:v>
                </c:pt>
                <c:pt idx="270">
                  <c:v>17.16</c:v>
                </c:pt>
                <c:pt idx="271">
                  <c:v>16.46</c:v>
                </c:pt>
                <c:pt idx="272">
                  <c:v>16.940000000000001</c:v>
                </c:pt>
                <c:pt idx="273">
                  <c:v>16.95</c:v>
                </c:pt>
                <c:pt idx="274">
                  <c:v>18.18</c:v>
                </c:pt>
                <c:pt idx="275">
                  <c:v>20.37</c:v>
                </c:pt>
                <c:pt idx="276">
                  <c:v>17.309999999999999</c:v>
                </c:pt>
                <c:pt idx="277">
                  <c:v>16.71</c:v>
                </c:pt>
                <c:pt idx="278">
                  <c:v>16.02</c:v>
                </c:pt>
                <c:pt idx="279">
                  <c:v>15.19</c:v>
                </c:pt>
                <c:pt idx="280">
                  <c:v>15.49</c:v>
                </c:pt>
                <c:pt idx="281">
                  <c:v>15.87</c:v>
                </c:pt>
                <c:pt idx="282">
                  <c:v>16.34</c:v>
                </c:pt>
                <c:pt idx="283">
                  <c:v>16.59</c:v>
                </c:pt>
                <c:pt idx="284">
                  <c:v>16.14</c:v>
                </c:pt>
                <c:pt idx="285">
                  <c:v>17.23</c:v>
                </c:pt>
                <c:pt idx="286">
                  <c:v>17.670000000000002</c:v>
                </c:pt>
                <c:pt idx="287">
                  <c:v>17.7</c:v>
                </c:pt>
                <c:pt idx="288">
                  <c:v>17.989999999999998</c:v>
                </c:pt>
                <c:pt idx="289">
                  <c:v>17.53</c:v>
                </c:pt>
                <c:pt idx="290">
                  <c:v>17.190000000000001</c:v>
                </c:pt>
                <c:pt idx="291">
                  <c:v>17.52</c:v>
                </c:pt>
                <c:pt idx="292">
                  <c:v>18.25</c:v>
                </c:pt>
                <c:pt idx="293">
                  <c:v>17.53</c:v>
                </c:pt>
                <c:pt idx="294">
                  <c:v>16.329999999999998</c:v>
                </c:pt>
                <c:pt idx="295">
                  <c:v>17.399999999999999</c:v>
                </c:pt>
                <c:pt idx="296">
                  <c:v>17.809999999999999</c:v>
                </c:pt>
                <c:pt idx="297">
                  <c:v>19.37</c:v>
                </c:pt>
                <c:pt idx="298">
                  <c:v>19.27</c:v>
                </c:pt>
                <c:pt idx="299">
                  <c:v>16.03</c:v>
                </c:pt>
                <c:pt idx="300">
                  <c:v>16.559999999999999</c:v>
                </c:pt>
                <c:pt idx="301">
                  <c:v>15.95</c:v>
                </c:pt>
                <c:pt idx="302">
                  <c:v>15.94</c:v>
                </c:pt>
                <c:pt idx="303">
                  <c:v>16.14</c:v>
                </c:pt>
                <c:pt idx="304">
                  <c:v>16.079999999999998</c:v>
                </c:pt>
                <c:pt idx="305">
                  <c:v>17.739999999999998</c:v>
                </c:pt>
                <c:pt idx="306">
                  <c:v>16.079999999999998</c:v>
                </c:pt>
                <c:pt idx="307">
                  <c:v>15.73</c:v>
                </c:pt>
                <c:pt idx="308">
                  <c:v>14.25</c:v>
                </c:pt>
                <c:pt idx="309">
                  <c:v>15.31</c:v>
                </c:pt>
                <c:pt idx="310">
                  <c:v>15.58</c:v>
                </c:pt>
                <c:pt idx="311">
                  <c:v>14.1</c:v>
                </c:pt>
                <c:pt idx="312">
                  <c:v>15.39</c:v>
                </c:pt>
                <c:pt idx="313">
                  <c:v>15.21</c:v>
                </c:pt>
                <c:pt idx="314">
                  <c:v>14.19</c:v>
                </c:pt>
                <c:pt idx="315">
                  <c:v>14.86</c:v>
                </c:pt>
                <c:pt idx="316">
                  <c:v>15.76</c:v>
                </c:pt>
                <c:pt idx="317">
                  <c:v>17.809999999999999</c:v>
                </c:pt>
                <c:pt idx="318">
                  <c:v>16.920000000000002</c:v>
                </c:pt>
                <c:pt idx="319">
                  <c:v>16.71</c:v>
                </c:pt>
                <c:pt idx="320">
                  <c:v>16.420000000000002</c:v>
                </c:pt>
                <c:pt idx="321">
                  <c:v>16.14</c:v>
                </c:pt>
                <c:pt idx="322">
                  <c:v>15.04</c:v>
                </c:pt>
                <c:pt idx="323">
                  <c:v>15.15</c:v>
                </c:pt>
                <c:pt idx="324">
                  <c:v>16.010000000000002</c:v>
                </c:pt>
                <c:pt idx="325">
                  <c:v>15.55</c:v>
                </c:pt>
                <c:pt idx="326">
                  <c:v>15.15</c:v>
                </c:pt>
                <c:pt idx="327">
                  <c:v>15.78</c:v>
                </c:pt>
                <c:pt idx="328">
                  <c:v>16.18</c:v>
                </c:pt>
                <c:pt idx="329">
                  <c:v>17.45</c:v>
                </c:pt>
                <c:pt idx="330">
                  <c:v>16.739999999999998</c:v>
                </c:pt>
                <c:pt idx="331">
                  <c:v>15.68</c:v>
                </c:pt>
                <c:pt idx="332">
                  <c:v>15.9</c:v>
                </c:pt>
                <c:pt idx="333">
                  <c:v>16.52</c:v>
                </c:pt>
                <c:pt idx="334">
                  <c:v>17.350000000000001</c:v>
                </c:pt>
                <c:pt idx="335">
                  <c:v>16.87</c:v>
                </c:pt>
                <c:pt idx="336">
                  <c:v>18.38</c:v>
                </c:pt>
                <c:pt idx="337">
                  <c:v>19.53</c:v>
                </c:pt>
                <c:pt idx="338">
                  <c:v>20.190000000000001</c:v>
                </c:pt>
                <c:pt idx="339">
                  <c:v>21.88</c:v>
                </c:pt>
                <c:pt idx="340">
                  <c:v>18.809999999999999</c:v>
                </c:pt>
                <c:pt idx="341">
                  <c:v>19.670000000000002</c:v>
                </c:pt>
                <c:pt idx="342">
                  <c:v>18.66</c:v>
                </c:pt>
                <c:pt idx="343">
                  <c:v>22.23</c:v>
                </c:pt>
                <c:pt idx="344">
                  <c:v>21.66</c:v>
                </c:pt>
                <c:pt idx="345">
                  <c:v>20.71</c:v>
                </c:pt>
                <c:pt idx="346">
                  <c:v>17.07</c:v>
                </c:pt>
                <c:pt idx="347">
                  <c:v>16.68</c:v>
                </c:pt>
                <c:pt idx="348">
                  <c:v>18.21</c:v>
                </c:pt>
                <c:pt idx="349">
                  <c:v>17.89</c:v>
                </c:pt>
                <c:pt idx="350">
                  <c:v>18.11</c:v>
                </c:pt>
                <c:pt idx="351">
                  <c:v>17.8</c:v>
                </c:pt>
                <c:pt idx="352">
                  <c:v>17.64</c:v>
                </c:pt>
                <c:pt idx="353">
                  <c:v>16.77</c:v>
                </c:pt>
                <c:pt idx="354">
                  <c:v>16.670000000000002</c:v>
                </c:pt>
                <c:pt idx="355">
                  <c:v>16.97</c:v>
                </c:pt>
                <c:pt idx="356">
                  <c:v>16.87</c:v>
                </c:pt>
                <c:pt idx="357">
                  <c:v>16.8</c:v>
                </c:pt>
                <c:pt idx="358">
                  <c:v>16.989999999999998</c:v>
                </c:pt>
                <c:pt idx="359">
                  <c:v>16.91</c:v>
                </c:pt>
                <c:pt idx="360">
                  <c:v>17.239999999999998</c:v>
                </c:pt>
                <c:pt idx="361">
                  <c:v>16.78</c:v>
                </c:pt>
                <c:pt idx="362">
                  <c:v>16.05</c:v>
                </c:pt>
                <c:pt idx="363">
                  <c:v>15.94</c:v>
                </c:pt>
                <c:pt idx="364">
                  <c:v>15.38</c:v>
                </c:pt>
                <c:pt idx="365">
                  <c:v>16.43</c:v>
                </c:pt>
                <c:pt idx="366">
                  <c:v>16.809999999999999</c:v>
                </c:pt>
                <c:pt idx="367">
                  <c:v>16.2</c:v>
                </c:pt>
                <c:pt idx="368">
                  <c:v>16.55</c:v>
                </c:pt>
                <c:pt idx="369">
                  <c:v>16.87</c:v>
                </c:pt>
                <c:pt idx="370">
                  <c:v>17.37</c:v>
                </c:pt>
                <c:pt idx="371">
                  <c:v>17.350000000000001</c:v>
                </c:pt>
                <c:pt idx="372">
                  <c:v>17.329999999999998</c:v>
                </c:pt>
                <c:pt idx="373">
                  <c:v>17.29</c:v>
                </c:pt>
                <c:pt idx="374">
                  <c:v>18.850000000000001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A4-4017-9033-47F042E19E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2005428272"/>
        <c:axId val="2005427440"/>
      </c:stockChart>
      <c:dateAx>
        <c:axId val="2005428272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5427440"/>
        <c:crosses val="autoZero"/>
        <c:auto val="1"/>
        <c:lblOffset val="100"/>
        <c:baseTimeUnit val="days"/>
      </c:dateAx>
      <c:valAx>
        <c:axId val="200542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5428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Highest Price Vs Lowest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Dashboard!$C$8:$C$13</c:f>
              <c:numCache>
                <c:formatCode>General</c:formatCode>
                <c:ptCount val="6"/>
                <c:pt idx="0">
                  <c:v>0</c:v>
                </c:pt>
                <c:pt idx="2">
                  <c:v>0</c:v>
                </c:pt>
                <c:pt idx="4" formatCode="_(&quot;$&quot;* #,##0.00_);_(&quot;$&quot;* \(#,##0.00\);_(&quot;$&quot;* &quot;-&quot;??_);_(@_)">
                  <c:v>38.94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23-4935-B69D-9A50D777B69E}"/>
            </c:ext>
          </c:extLst>
        </c:ser>
        <c:ser>
          <c:idx val="1"/>
          <c:order val="1"/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Dashboard!$D$8:$D$13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1-9223-4935-B69D-9A50D777B69E}"/>
            </c:ext>
          </c:extLst>
        </c:ser>
        <c:ser>
          <c:idx val="2"/>
          <c:order val="2"/>
          <c:spPr>
            <a:noFill/>
            <a:ln w="9525" cap="flat" cmpd="sng" algn="ctr">
              <a:solidFill>
                <a:srgbClr val="FFC000"/>
              </a:solidFill>
              <a:miter lim="800000"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Dashboard!$E$8:$E$13</c:f>
              <c:numCache>
                <c:formatCode>General</c:formatCode>
                <c:ptCount val="6"/>
                <c:pt idx="2">
                  <c:v>0</c:v>
                </c:pt>
                <c:pt idx="4" formatCode="_(&quot;$&quot;* #,##0.00_);_(&quot;$&quot;* \(#,##0.00\);_(&quot;$&quot;* &quot;-&quot;??_);_(@_)">
                  <c:v>14.1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23-4935-B69D-9A50D777B69E}"/>
            </c:ext>
          </c:extLst>
        </c:ser>
        <c:ser>
          <c:idx val="3"/>
          <c:order val="3"/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Dashboard!$F$8:$F$13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3-9223-4935-B69D-9A50D777B6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-50"/>
        <c:axId val="127872032"/>
        <c:axId val="127865792"/>
      </c:barChart>
      <c:catAx>
        <c:axId val="12787203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65792"/>
        <c:crosses val="autoZero"/>
        <c:auto val="1"/>
        <c:lblAlgn val="ctr"/>
        <c:lblOffset val="100"/>
        <c:noMultiLvlLbl val="0"/>
      </c:catAx>
      <c:valAx>
        <c:axId val="12786579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72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 Movement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Dashboard!$G$8:$J$10</c:f>
              <c:multiLvlStrCache>
                <c:ptCount val="3"/>
                <c:lvl>
                  <c:pt idx="0">
                    <c:v>High price</c:v>
                  </c:pt>
                  <c:pt idx="2">
                    <c:v>Low Price</c:v>
                  </c:pt>
                </c:lvl>
                <c:lvl>
                  <c:pt idx="0">
                    <c:v>Price Movement</c:v>
                  </c:pt>
                </c:lvl>
              </c:multiLvlStrCache>
            </c:multiLvlStrRef>
          </c:cat>
          <c:val>
            <c:numRef>
              <c:f>Dashboard!$G$12:$J$12</c:f>
              <c:numCache>
                <c:formatCode>General</c:formatCode>
                <c:ptCount val="4"/>
                <c:pt idx="0" formatCode="0.00%">
                  <c:v>0.54039999999999999</c:v>
                </c:pt>
                <c:pt idx="2" formatCode="0.00%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43-41F7-A97F-1C9536BE23F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013617216"/>
        <c:axId val="201363094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>
                      <a:alpha val="85000"/>
                    </a:schemeClr>
                  </a:solidFill>
                  <a:ln w="9525" cap="flat" cmpd="sng" algn="ctr">
                    <a:solidFill>
                      <a:schemeClr val="lt1">
                        <a:alpha val="50000"/>
                      </a:schemeClr>
                    </a:solidFill>
                    <a:round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uri="{02D57815-91ED-43cb-92C2-25804820EDAC}">
                        <c15:formulaRef>
                          <c15:sqref>Dashboard!$G$8:$J$10</c15:sqref>
                        </c15:formulaRef>
                      </c:ext>
                    </c:extLst>
                    <c:multiLvlStrCache>
                      <c:ptCount val="3"/>
                      <c:lvl>
                        <c:pt idx="0">
                          <c:v>High price</c:v>
                        </c:pt>
                        <c:pt idx="2">
                          <c:v>Low Price</c:v>
                        </c:pt>
                      </c:lvl>
                      <c:lvl>
                        <c:pt idx="0">
                          <c:v>Price Movement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Dashboard!$G$11:$J$11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2C43-41F7-A97F-1C9536BE23F4}"/>
                  </c:ext>
                </c:extLst>
              </c15:ser>
            </c15:filteredBarSeries>
            <c15:filteredBarSeries>
              <c15:ser>
                <c:idx val="2"/>
                <c:order val="2"/>
                <c:spPr>
                  <a:solidFill>
                    <a:schemeClr val="accent3">
                      <a:alpha val="85000"/>
                    </a:schemeClr>
                  </a:solidFill>
                  <a:ln w="9525" cap="flat" cmpd="sng" algn="ctr">
                    <a:solidFill>
                      <a:schemeClr val="lt1">
                        <a:alpha val="50000"/>
                      </a:schemeClr>
                    </a:solidFill>
                    <a:round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Dashboard!$G$8:$J$10</c15:sqref>
                        </c15:formulaRef>
                      </c:ext>
                    </c:extLst>
                    <c:multiLvlStrCache>
                      <c:ptCount val="3"/>
                      <c:lvl>
                        <c:pt idx="0">
                          <c:v>High price</c:v>
                        </c:pt>
                        <c:pt idx="2">
                          <c:v>Low Price</c:v>
                        </c:pt>
                      </c:lvl>
                      <c:lvl>
                        <c:pt idx="0">
                          <c:v>Price Movement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Dashboard!$G$13:$J$13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C43-41F7-A97F-1C9536BE23F4}"/>
                  </c:ext>
                </c:extLst>
              </c15:ser>
            </c15:filteredBarSeries>
          </c:ext>
        </c:extLst>
      </c:barChart>
      <c:catAx>
        <c:axId val="2013617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3630944"/>
        <c:crosses val="autoZero"/>
        <c:auto val="1"/>
        <c:lblAlgn val="ctr"/>
        <c:lblOffset val="100"/>
        <c:noMultiLvlLbl val="0"/>
      </c:catAx>
      <c:valAx>
        <c:axId val="201363094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2013617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 Prevision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608-4AB8-B7AD-EC1ABE079C7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608-4AB8-B7AD-EC1ABE079C7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608-4AB8-B7AD-EC1ABE079C7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D608-4AB8-B7AD-EC1ABE079C78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Dashboard!$K$8:$N$10</c:f>
              <c:multiLvlStrCache>
                <c:ptCount val="3"/>
                <c:lvl>
                  <c:pt idx="0">
                    <c:v>High price</c:v>
                  </c:pt>
                  <c:pt idx="2">
                    <c:v>Low Price</c:v>
                  </c:pt>
                </c:lvl>
                <c:lvl>
                  <c:pt idx="0">
                    <c:v>Price Prevision</c:v>
                  </c:pt>
                </c:lvl>
              </c:multiLvlStrCache>
            </c:multiLvlStrRef>
          </c:cat>
          <c:val>
            <c:numRef>
              <c:f>Dashboard!$K$12:$N$12</c:f>
              <c:numCache>
                <c:formatCode>General</c:formatCode>
                <c:ptCount val="4"/>
                <c:pt idx="0" formatCode="_(&quot;$&quot;* #,##0.00_);_(&quot;$&quot;* \(#,##0.00\);_(&quot;$&quot;* &quot;-&quot;??_);_(@_)">
                  <c:v>49.141757633523554</c:v>
                </c:pt>
                <c:pt idx="2" formatCode="_(&quot;$&quot;* #,##0.00_);_(&quot;$&quot;* \(#,##0.00\);_(&quot;$&quot;* &quot;-&quot;??_);_(@_)">
                  <c:v>3.8982423664764436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BD-4385-9D89-57AB2C873DDA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09-D608-4AB8-B7AD-EC1ABE079C78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0B-D608-4AB8-B7AD-EC1ABE079C78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0D-D608-4AB8-B7AD-EC1ABE079C78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0F-D608-4AB8-B7AD-EC1ABE079C78}"/>
                    </c:ext>
                  </c:extLst>
                </c:dPt>
                <c:dLbls>
                  <c:spPr>
                    <a:pattFill prst="pct75">
                      <a:fgClr>
                        <a:schemeClr val="dk1">
                          <a:lumMod val="75000"/>
                          <a:lumOff val="25000"/>
                        </a:schemeClr>
                      </a:fgClr>
                      <a:bgClr>
                        <a:schemeClr val="dk1">
                          <a:lumMod val="65000"/>
                          <a:lumOff val="35000"/>
                        </a:schemeClr>
                      </a:bgClr>
                    </a:pattFill>
                    <a:ln>
                      <a:noFill/>
                    </a:ln>
                    <a:effectLst>
                      <a:outerShdw blurRad="50800" dist="38100" dir="2700000" algn="tl" rotWithShape="0">
                        <a:prstClr val="black">
                          <a:alpha val="40000"/>
                        </a:prstClr>
                      </a:outerShdw>
                    </a:effectLst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dk1">
                            <a:lumMod val="50000"/>
                            <a:lumOff val="50000"/>
                          </a:schemeClr>
                        </a:solidFill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multiLvlStrRef>
                    <c:extLst>
                      <c:ext uri="{02D57815-91ED-43cb-92C2-25804820EDAC}">
                        <c15:formulaRef>
                          <c15:sqref>Dashboard!$K$8:$N$10</c15:sqref>
                        </c15:formulaRef>
                      </c:ext>
                    </c:extLst>
                    <c:multiLvlStrCache>
                      <c:ptCount val="3"/>
                      <c:lvl>
                        <c:pt idx="0">
                          <c:v>High price</c:v>
                        </c:pt>
                        <c:pt idx="2">
                          <c:v>Low Price</c:v>
                        </c:pt>
                      </c:lvl>
                      <c:lvl>
                        <c:pt idx="0">
                          <c:v>Price Prevision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Dashboard!$K$11:$N$11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0BD-4385-9D89-57AB2C873DDA}"/>
                  </c:ext>
                </c:extLst>
              </c15:ser>
            </c15:filteredPieSeries>
            <c15:filteredPieSeries>
              <c15:ser>
                <c:idx val="2"/>
                <c:order val="2"/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1-D608-4AB8-B7AD-EC1ABE079C78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3-D608-4AB8-B7AD-EC1ABE079C78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5-D608-4AB8-B7AD-EC1ABE079C78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7-D608-4AB8-B7AD-EC1ABE079C78}"/>
                    </c:ext>
                  </c:extLst>
                </c:dPt>
                <c:dLbls>
                  <c:spPr>
                    <a:pattFill prst="pct75">
                      <a:fgClr>
                        <a:schemeClr val="dk1">
                          <a:lumMod val="75000"/>
                          <a:lumOff val="25000"/>
                        </a:schemeClr>
                      </a:fgClr>
                      <a:bgClr>
                        <a:schemeClr val="dk1">
                          <a:lumMod val="65000"/>
                          <a:lumOff val="35000"/>
                        </a:schemeClr>
                      </a:bgClr>
                    </a:pattFill>
                    <a:ln>
                      <a:noFill/>
                    </a:ln>
                    <a:effectLst>
                      <a:outerShdw blurRad="50800" dist="38100" dir="2700000" algn="tl" rotWithShape="0">
                        <a:prstClr val="black">
                          <a:alpha val="40000"/>
                        </a:prstClr>
                      </a:outerShdw>
                    </a:effectLst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dk1">
                            <a:lumMod val="50000"/>
                            <a:lumOff val="50000"/>
                          </a:schemeClr>
                        </a:solidFill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Dashboard!$K$8:$N$10</c15:sqref>
                        </c15:formulaRef>
                      </c:ext>
                    </c:extLst>
                    <c:multiLvlStrCache>
                      <c:ptCount val="3"/>
                      <c:lvl>
                        <c:pt idx="0">
                          <c:v>High price</c:v>
                        </c:pt>
                        <c:pt idx="2">
                          <c:v>Low Price</c:v>
                        </c:pt>
                      </c:lvl>
                      <c:lvl>
                        <c:pt idx="0">
                          <c:v>Price Prevision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Dashboard!$K$13:$N$13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0BD-4385-9D89-57AB2C873DDA}"/>
                  </c:ext>
                </c:extLst>
              </c15:ser>
            </c15:filteredPieSeries>
          </c:ext>
        </c:extLst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_xlchart.v2.2</cx:f>
      </cx:strDim>
      <cx:numDim type="val">
        <cx:f dir="row">_xlchart.v2.0</cx:f>
      </cx:numDim>
    </cx:data>
    <cx:data id="1">
      <cx:strDim type="cat">
        <cx:f dir="row">_xlchart.v2.2</cx:f>
      </cx:strDim>
      <cx:numDim type="val">
        <cx:f dir="row">_xlchart.v2.1</cx:f>
      </cx:numDim>
    </cx:data>
  </cx:chartData>
  <cx:chart>
    <cx:title pos="t" align="ctr" overlay="0"/>
    <cx:plotArea>
      <cx:plotAreaRegion>
        <cx:series layoutId="funnel" uniqueId="{CF95E3B3-B3F9-47AF-8EE3-B13522BF2B10}" formatIdx="0">
          <cx:spPr>
            <a:solidFill>
              <a:srgbClr val="FFFFFF"/>
            </a:solidFill>
          </cx:spPr>
          <cx:dataId val="0"/>
        </cx:series>
        <cx:series layoutId="funnel" hidden="1" uniqueId="{32D7F8AE-1A0B-437E-8903-CB013961E65C}" formatIdx="1">
          <cx:dataId val="1"/>
        </cx:series>
      </cx:plotAreaRegion>
      <cx:axis id="0">
        <cx:catScaling gapWidth="0.5"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29">
  <cs:axisTitle>
    <cs:lnRef idx="0"/>
    <cs:fillRef idx="0"/>
    <cs:effectRef idx="0"/>
    <cs:fontRef idx="minor">
      <a:schemeClr val="lt1"/>
    </cs:fontRef>
    <cs:defRPr sz="9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/>
    <cs:bodyPr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/>
  </cs:chartArea>
  <cs:dataLabel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  <a:ln w="9525"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/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lt1">
            <a:alpha val="2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/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500" b="1" cap="all" spc="100"/>
    <cs:bodyPr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lt1"/>
        </a:solidFill>
        <a:prstDash val="sysDash"/>
      </a:ln>
    </cs:spPr>
  </cs:trendline>
  <cs:trendlineLabel>
    <cs:lnRef idx="0"/>
    <cs:fillRef idx="0"/>
    <cs:effectRef idx="0"/>
    <cs:fontRef idx="minor">
      <a:schemeClr val="lt1"/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/>
    </cs:fontRef>
    <cs:defRPr sz="9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304797</xdr:colOff>
      <xdr:row>3</xdr:row>
      <xdr:rowOff>13852</xdr:rowOff>
    </xdr:from>
    <xdr:to>
      <xdr:col>61</xdr:col>
      <xdr:colOff>83127</xdr:colOff>
      <xdr:row>84</xdr:row>
      <xdr:rowOff>173181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C9ECEA-75F4-6C2A-5903-0C76E96A09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13</xdr:row>
      <xdr:rowOff>1</xdr:rowOff>
    </xdr:from>
    <xdr:to>
      <xdr:col>5</xdr:col>
      <xdr:colOff>590550</xdr:colOff>
      <xdr:row>27</xdr:row>
      <xdr:rowOff>8284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FE460B-CC6D-C649-D498-452E50E617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571502</xdr:colOff>
      <xdr:row>13</xdr:row>
      <xdr:rowOff>0</xdr:rowOff>
    </xdr:from>
    <xdr:to>
      <xdr:col>10</xdr:col>
      <xdr:colOff>0</xdr:colOff>
      <xdr:row>27</xdr:row>
      <xdr:rowOff>8283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CEE888-170F-DBAE-8FAC-DCE05296C0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10990</xdr:colOff>
      <xdr:row>13</xdr:row>
      <xdr:rowOff>1</xdr:rowOff>
    </xdr:from>
    <xdr:to>
      <xdr:col>14</xdr:col>
      <xdr:colOff>1</xdr:colOff>
      <xdr:row>27</xdr:row>
      <xdr:rowOff>7330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3C625C5-23FE-F543-6696-C00B0A82D1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9525</xdr:colOff>
      <xdr:row>12</xdr:row>
      <xdr:rowOff>14286</xdr:rowOff>
    </xdr:from>
    <xdr:to>
      <xdr:col>17</xdr:col>
      <xdr:colOff>0</xdr:colOff>
      <xdr:row>27</xdr:row>
      <xdr:rowOff>9525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8D2EA681-BA7E-11CC-0EC2-FCE83352863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43925" y="2405061"/>
              <a:ext cx="3409950" cy="313848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376" totalsRowShown="0">
  <autoFilter ref="A1:L376" xr:uid="{00000000-0009-0000-0100-000001000000}"/>
  <tableColumns count="12">
    <tableColumn id="1" xr3:uid="{00000000-0010-0000-0000-000001000000}" name="Date" dataDxfId="4"/>
    <tableColumn id="2" xr3:uid="{00000000-0010-0000-0000-000002000000}" name="Price"/>
    <tableColumn id="3" xr3:uid="{00000000-0010-0000-0000-000003000000}" name="Date2" dataDxfId="3"/>
    <tableColumn id="4" xr3:uid="{00000000-0010-0000-0000-000004000000}" name="Close Price"/>
    <tableColumn id="5" xr3:uid="{00000000-0010-0000-0000-000005000000}" name="Open"/>
    <tableColumn id="6" xr3:uid="{00000000-0010-0000-0000-000006000000}" name="High"/>
    <tableColumn id="7" xr3:uid="{00000000-0010-0000-0000-000007000000}" name="Low"/>
    <tableColumn id="8" xr3:uid="{00000000-0010-0000-0000-000008000000}" name="Vol."/>
    <tableColumn id="9" xr3:uid="{00000000-0010-0000-0000-000009000000}" name="Change %" dataDxfId="2"/>
    <tableColumn id="10" xr3:uid="{00000000-0010-0000-0000-00000A000000}" name="Absolute Value" dataDxfId="1">
      <calculatedColumnFormula>ABS(Table1[[#This Row],[Change %]])</calculatedColumnFormula>
    </tableColumn>
    <tableColumn id="13" xr3:uid="{00000000-0010-0000-0000-00000D000000}" name="Daily Volitility" dataDxfId="0"/>
    <tableColumn id="15" xr3:uid="{00000000-0010-0000-0000-00000F000000}" name="% Volitility" dataCellStyle="Percent">
      <calculatedColumnFormula>Table1[[#This Row],[Daily Volitility]]/Table1[[#This Row],[Open]]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376"/>
  <sheetViews>
    <sheetView zoomScale="70" zoomScaleNormal="70" workbookViewId="0">
      <selection activeCell="L2" sqref="L2"/>
    </sheetView>
  </sheetViews>
  <sheetFormatPr defaultRowHeight="15" x14ac:dyDescent="0.25"/>
  <cols>
    <col min="1" max="1" width="16.85546875" customWidth="1"/>
    <col min="2" max="2" width="16.5703125" customWidth="1"/>
    <col min="3" max="3" width="16.85546875" customWidth="1"/>
    <col min="4" max="4" width="16.5703125" customWidth="1"/>
    <col min="8" max="8" width="6.140625" customWidth="1"/>
    <col min="9" max="9" width="11.7109375" customWidth="1"/>
    <col min="10" max="10" width="19.5703125" customWidth="1"/>
    <col min="11" max="11" width="17.42578125" customWidth="1"/>
    <col min="12" max="12" width="17.42578125" style="3" customWidth="1"/>
    <col min="14" max="14" width="9.140625" style="19"/>
    <col min="15" max="15" width="34.140625" customWidth="1"/>
    <col min="16" max="16" width="14" customWidth="1"/>
    <col min="17" max="18" width="9.140625" style="19"/>
    <col min="19" max="62" width="9.140625" style="18"/>
  </cols>
  <sheetData>
    <row r="1" spans="1:62" x14ac:dyDescent="0.25">
      <c r="A1" t="s">
        <v>0</v>
      </c>
      <c r="B1" t="s">
        <v>1</v>
      </c>
      <c r="C1" t="s">
        <v>7</v>
      </c>
      <c r="D1" t="s">
        <v>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15</v>
      </c>
      <c r="K1" t="s">
        <v>16</v>
      </c>
      <c r="L1" s="3" t="s">
        <v>30</v>
      </c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</row>
    <row r="2" spans="1:62" x14ac:dyDescent="0.25">
      <c r="A2" s="1">
        <v>44817</v>
      </c>
      <c r="B2">
        <v>23.87</v>
      </c>
      <c r="C2" s="1">
        <v>44817</v>
      </c>
      <c r="D2">
        <v>23.87</v>
      </c>
      <c r="E2">
        <v>23.87</v>
      </c>
      <c r="F2">
        <v>23.87</v>
      </c>
      <c r="G2">
        <v>23.87</v>
      </c>
      <c r="I2" s="2">
        <v>0</v>
      </c>
      <c r="J2" s="2">
        <f>ABS(Table1[[#This Row],[Change %]])</f>
        <v>0</v>
      </c>
      <c r="K2">
        <f>Table1[[#This Row],[High]]-Table1[[#This Row],[Low]]</f>
        <v>0</v>
      </c>
      <c r="L2" s="3">
        <f>Table1[[#This Row],[Daily Volitility]]/Table1[[#This Row],[Open]]</f>
        <v>0</v>
      </c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</row>
    <row r="3" spans="1:62" ht="15.75" thickBot="1" x14ac:dyDescent="0.3">
      <c r="A3" s="1">
        <v>44816</v>
      </c>
      <c r="B3">
        <v>23.87</v>
      </c>
      <c r="C3" s="1">
        <v>44816</v>
      </c>
      <c r="D3">
        <v>23.87</v>
      </c>
      <c r="E3">
        <v>23.58</v>
      </c>
      <c r="F3">
        <v>24.23</v>
      </c>
      <c r="G3">
        <v>23.17</v>
      </c>
      <c r="I3" s="2">
        <v>4.7399999999999998E-2</v>
      </c>
      <c r="J3" s="2">
        <f>ABS(Table1[[#This Row],[Change %]])</f>
        <v>4.7399999999999998E-2</v>
      </c>
      <c r="K3">
        <f>Table1[[#This Row],[High]]-Table1[[#This Row],[Low]]</f>
        <v>1.0599999999999987</v>
      </c>
      <c r="L3" s="3">
        <f>Table1[[#This Row],[Daily Volitility]]/Table1[[#This Row],[Open]]</f>
        <v>4.4953350296861698E-2</v>
      </c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</row>
    <row r="4" spans="1:62" ht="15.75" thickBot="1" x14ac:dyDescent="0.3">
      <c r="A4" s="1">
        <v>44813</v>
      </c>
      <c r="B4">
        <v>22.79</v>
      </c>
      <c r="C4" s="1">
        <v>44813</v>
      </c>
      <c r="D4">
        <v>22.79</v>
      </c>
      <c r="E4">
        <v>23.49</v>
      </c>
      <c r="F4">
        <v>23.57</v>
      </c>
      <c r="G4">
        <v>22.64</v>
      </c>
      <c r="I4" s="2">
        <v>-3.4700000000000002E-2</v>
      </c>
      <c r="J4" s="2">
        <f>ABS(Table1[[#This Row],[Change %]])</f>
        <v>3.4700000000000002E-2</v>
      </c>
      <c r="K4">
        <f>Table1[[#This Row],[High]]-Table1[[#This Row],[Low]]</f>
        <v>0.92999999999999972</v>
      </c>
      <c r="L4" s="3">
        <f>Table1[[#This Row],[Daily Volitility]]/Table1[[#This Row],[Open]]</f>
        <v>3.9591315453384408E-2</v>
      </c>
      <c r="O4" s="20" t="s">
        <v>9</v>
      </c>
      <c r="P4" s="21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</row>
    <row r="5" spans="1:62" x14ac:dyDescent="0.25">
      <c r="A5" s="1">
        <v>44812</v>
      </c>
      <c r="B5">
        <v>23.61</v>
      </c>
      <c r="C5" s="1">
        <v>44812</v>
      </c>
      <c r="D5">
        <v>23.61</v>
      </c>
      <c r="E5">
        <v>24.7</v>
      </c>
      <c r="F5">
        <v>25.9</v>
      </c>
      <c r="G5">
        <v>23.56</v>
      </c>
      <c r="I5" s="2">
        <v>-4.1799999999999997E-2</v>
      </c>
      <c r="J5" s="2">
        <f>ABS(Table1[[#This Row],[Change %]])</f>
        <v>4.1799999999999997E-2</v>
      </c>
      <c r="K5">
        <f>Table1[[#This Row],[High]]-Table1[[#This Row],[Low]]</f>
        <v>2.34</v>
      </c>
      <c r="L5" s="3">
        <f>Table1[[#This Row],[Daily Volitility]]/Table1[[#This Row],[Open]]</f>
        <v>9.4736842105263161E-2</v>
      </c>
      <c r="O5" s="6" t="s">
        <v>10</v>
      </c>
      <c r="P5" s="7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</row>
    <row r="6" spans="1:62" x14ac:dyDescent="0.25">
      <c r="A6" s="1">
        <v>44811</v>
      </c>
      <c r="B6">
        <v>24.64</v>
      </c>
      <c r="C6" s="1">
        <v>44811</v>
      </c>
      <c r="D6">
        <v>24.64</v>
      </c>
      <c r="E6">
        <v>26.93</v>
      </c>
      <c r="F6">
        <v>27.15</v>
      </c>
      <c r="G6">
        <v>24.54</v>
      </c>
      <c r="I6" s="2">
        <v>-8.4400000000000003E-2</v>
      </c>
      <c r="J6" s="2">
        <f>ABS(Table1[[#This Row],[Change %]])</f>
        <v>8.4400000000000003E-2</v>
      </c>
      <c r="K6">
        <f>Table1[[#This Row],[High]]-Table1[[#This Row],[Low]]</f>
        <v>2.6099999999999994</v>
      </c>
      <c r="L6" s="3">
        <f>Table1[[#This Row],[Daily Volitility]]/Table1[[#This Row],[Open]]</f>
        <v>9.6917935388043053E-2</v>
      </c>
      <c r="O6" s="4"/>
      <c r="P6" s="8">
        <f>MAX(Table1[High])</f>
        <v>38.94</v>
      </c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</row>
    <row r="7" spans="1:62" ht="15.75" thickBot="1" x14ac:dyDescent="0.3">
      <c r="A7" s="1">
        <v>44810</v>
      </c>
      <c r="B7">
        <v>26.91</v>
      </c>
      <c r="C7" s="1">
        <v>44810</v>
      </c>
      <c r="D7">
        <v>26.91</v>
      </c>
      <c r="E7">
        <v>25.46</v>
      </c>
      <c r="F7">
        <v>27.8</v>
      </c>
      <c r="G7">
        <v>25.33</v>
      </c>
      <c r="I7" s="2">
        <v>3.5400000000000001E-2</v>
      </c>
      <c r="J7" s="2">
        <f>ABS(Table1[[#This Row],[Change %]])</f>
        <v>3.5400000000000001E-2</v>
      </c>
      <c r="K7">
        <f>Table1[[#This Row],[High]]-Table1[[#This Row],[Low]]</f>
        <v>2.4700000000000024</v>
      </c>
      <c r="L7" s="3">
        <f>Table1[[#This Row],[Daily Volitility]]/Table1[[#This Row],[Open]]</f>
        <v>9.7014925373134414E-2</v>
      </c>
      <c r="O7" s="5"/>
      <c r="P7" s="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</row>
    <row r="8" spans="1:62" x14ac:dyDescent="0.25">
      <c r="A8" s="1">
        <v>44809</v>
      </c>
      <c r="B8">
        <v>25.99</v>
      </c>
      <c r="C8" s="1">
        <v>44809</v>
      </c>
      <c r="D8">
        <v>25.99</v>
      </c>
      <c r="E8">
        <v>26.51</v>
      </c>
      <c r="F8">
        <v>26.85</v>
      </c>
      <c r="G8">
        <v>25.84</v>
      </c>
      <c r="I8" s="2">
        <v>2.0400000000000001E-2</v>
      </c>
      <c r="J8" s="2">
        <f>ABS(Table1[[#This Row],[Change %]])</f>
        <v>2.0400000000000001E-2</v>
      </c>
      <c r="K8">
        <f>Table1[[#This Row],[High]]-Table1[[#This Row],[Low]]</f>
        <v>1.0100000000000016</v>
      </c>
      <c r="L8" s="3">
        <f>Table1[[#This Row],[Daily Volitility]]/Table1[[#This Row],[Open]]</f>
        <v>3.8098830629951015E-2</v>
      </c>
      <c r="O8" s="6" t="s">
        <v>11</v>
      </c>
      <c r="P8" s="7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</row>
    <row r="9" spans="1:62" x14ac:dyDescent="0.25">
      <c r="A9" s="1">
        <v>44806</v>
      </c>
      <c r="B9">
        <v>25.47</v>
      </c>
      <c r="C9" s="1">
        <v>44806</v>
      </c>
      <c r="D9">
        <v>25.47</v>
      </c>
      <c r="E9">
        <v>25.51</v>
      </c>
      <c r="F9">
        <v>26.28</v>
      </c>
      <c r="G9">
        <v>23.19</v>
      </c>
      <c r="I9" s="2">
        <v>-3.5000000000000001E-3</v>
      </c>
      <c r="J9" s="2">
        <f>ABS(Table1[[#This Row],[Change %]])</f>
        <v>3.5000000000000001E-3</v>
      </c>
      <c r="K9">
        <f>Table1[[#This Row],[High]]-Table1[[#This Row],[Low]]</f>
        <v>3.09</v>
      </c>
      <c r="L9" s="3">
        <f>Table1[[#This Row],[Daily Volitility]]/Table1[[#This Row],[Open]]</f>
        <v>0.12112896903175224</v>
      </c>
      <c r="O9" s="4"/>
      <c r="P9" s="8">
        <f>MIN(Table1[Low])</f>
        <v>14.1</v>
      </c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</row>
    <row r="10" spans="1:62" ht="15.75" thickBot="1" x14ac:dyDescent="0.3">
      <c r="A10" s="1">
        <v>44805</v>
      </c>
      <c r="B10">
        <v>25.56</v>
      </c>
      <c r="C10" s="1">
        <v>44805</v>
      </c>
      <c r="D10">
        <v>25.56</v>
      </c>
      <c r="E10">
        <v>26.88</v>
      </c>
      <c r="F10">
        <v>27.45</v>
      </c>
      <c r="G10">
        <v>25.25</v>
      </c>
      <c r="I10" s="2">
        <v>-1.2E-2</v>
      </c>
      <c r="J10" s="2">
        <f>ABS(Table1[[#This Row],[Change %]])</f>
        <v>1.2E-2</v>
      </c>
      <c r="K10">
        <f>Table1[[#This Row],[High]]-Table1[[#This Row],[Low]]</f>
        <v>2.1999999999999993</v>
      </c>
      <c r="L10" s="3">
        <f>Table1[[#This Row],[Daily Volitility]]/Table1[[#This Row],[Open]]</f>
        <v>8.1845238095238068E-2</v>
      </c>
      <c r="O10" s="5"/>
      <c r="P10" s="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</row>
    <row r="11" spans="1:62" x14ac:dyDescent="0.25">
      <c r="A11" s="1">
        <v>44804</v>
      </c>
      <c r="B11">
        <v>25.87</v>
      </c>
      <c r="C11" s="1">
        <v>44804</v>
      </c>
      <c r="D11">
        <v>25.87</v>
      </c>
      <c r="E11">
        <v>25.86</v>
      </c>
      <c r="F11">
        <v>26.62</v>
      </c>
      <c r="G11">
        <v>25.31</v>
      </c>
      <c r="I11" s="2">
        <v>-1.2999999999999999E-2</v>
      </c>
      <c r="J11" s="2">
        <f>ABS(Table1[[#This Row],[Change %]])</f>
        <v>1.2999999999999999E-2</v>
      </c>
      <c r="K11">
        <f>Table1[[#This Row],[High]]-Table1[[#This Row],[Low]]</f>
        <v>1.3100000000000023</v>
      </c>
      <c r="L11" s="3">
        <f>Table1[[#This Row],[Daily Volitility]]/Table1[[#This Row],[Open]]</f>
        <v>5.0657385924207356E-2</v>
      </c>
      <c r="O11" s="6" t="s">
        <v>12</v>
      </c>
      <c r="P11" s="7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</row>
    <row r="12" spans="1:62" x14ac:dyDescent="0.25">
      <c r="A12" s="1">
        <v>44803</v>
      </c>
      <c r="B12">
        <v>26.21</v>
      </c>
      <c r="C12" s="1">
        <v>44803</v>
      </c>
      <c r="D12">
        <v>26.21</v>
      </c>
      <c r="E12">
        <v>25.75</v>
      </c>
      <c r="F12">
        <v>27.69</v>
      </c>
      <c r="G12">
        <v>25.13</v>
      </c>
      <c r="I12" s="2">
        <v>0</v>
      </c>
      <c r="J12" s="2">
        <f>ABS(Table1[[#This Row],[Change %]])</f>
        <v>0</v>
      </c>
      <c r="K12">
        <f>Table1[[#This Row],[High]]-Table1[[#This Row],[Low]]</f>
        <v>2.5600000000000023</v>
      </c>
      <c r="L12" s="3">
        <f>Table1[[#This Row],[Daily Volitility]]/Table1[[#This Row],[Open]]</f>
        <v>9.941747572815543E-2</v>
      </c>
      <c r="O12" s="4"/>
      <c r="P12" s="10">
        <f>_xlfn.STDEV.P(Table1[Open])</f>
        <v>5.100878816761778</v>
      </c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</row>
    <row r="13" spans="1:62" ht="15.75" thickBot="1" x14ac:dyDescent="0.3">
      <c r="A13" s="1">
        <v>44802</v>
      </c>
      <c r="B13">
        <v>26.21</v>
      </c>
      <c r="C13" s="1">
        <v>44802</v>
      </c>
      <c r="D13">
        <v>26.21</v>
      </c>
      <c r="E13">
        <v>26.86</v>
      </c>
      <c r="F13">
        <v>27.67</v>
      </c>
      <c r="G13">
        <v>25.47</v>
      </c>
      <c r="I13" s="2">
        <v>2.5399999999999999E-2</v>
      </c>
      <c r="J13" s="2">
        <f>ABS(Table1[[#This Row],[Change %]])</f>
        <v>2.5399999999999999E-2</v>
      </c>
      <c r="K13">
        <f>Table1[[#This Row],[High]]-Table1[[#This Row],[Low]]</f>
        <v>2.2000000000000028</v>
      </c>
      <c r="L13" s="3">
        <f>Table1[[#This Row],[Daily Volitility]]/Table1[[#This Row],[Open]]</f>
        <v>8.1906180193596537E-2</v>
      </c>
      <c r="O13" s="5"/>
      <c r="P13" s="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</row>
    <row r="14" spans="1:62" x14ac:dyDescent="0.25">
      <c r="A14" s="1">
        <v>44799</v>
      </c>
      <c r="B14">
        <v>25.56</v>
      </c>
      <c r="C14" s="1">
        <v>44799</v>
      </c>
      <c r="D14">
        <v>25.56</v>
      </c>
      <c r="E14">
        <v>22.07</v>
      </c>
      <c r="F14">
        <v>25.9</v>
      </c>
      <c r="G14">
        <v>21.67</v>
      </c>
      <c r="I14" s="2">
        <v>0.1736</v>
      </c>
      <c r="J14" s="2">
        <f>ABS(Table1[[#This Row],[Change %]])</f>
        <v>0.1736</v>
      </c>
      <c r="K14">
        <f>Table1[[#This Row],[High]]-Table1[[#This Row],[Low]]</f>
        <v>4.2299999999999969</v>
      </c>
      <c r="L14" s="3">
        <f>Table1[[#This Row],[Daily Volitility]]/Table1[[#This Row],[Open]]</f>
        <v>0.1916628908019935</v>
      </c>
      <c r="O14" s="6" t="s">
        <v>13</v>
      </c>
      <c r="P14" s="7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</row>
    <row r="15" spans="1:62" x14ac:dyDescent="0.25">
      <c r="A15" s="1">
        <v>44798</v>
      </c>
      <c r="B15">
        <v>21.78</v>
      </c>
      <c r="C15" s="1">
        <v>44798</v>
      </c>
      <c r="D15">
        <v>21.78</v>
      </c>
      <c r="E15">
        <v>22.41</v>
      </c>
      <c r="F15">
        <v>23.13</v>
      </c>
      <c r="G15">
        <v>21.77</v>
      </c>
      <c r="I15" s="2">
        <v>-4.5600000000000002E-2</v>
      </c>
      <c r="J15" s="2">
        <f>ABS(Table1[[#This Row],[Change %]])</f>
        <v>4.5600000000000002E-2</v>
      </c>
      <c r="K15">
        <f>Table1[[#This Row],[High]]-Table1[[#This Row],[Low]]</f>
        <v>1.3599999999999994</v>
      </c>
      <c r="L15" s="3">
        <f>Table1[[#This Row],[Daily Volitility]]/Table1[[#This Row],[Open]]</f>
        <v>6.0687193217313674E-2</v>
      </c>
      <c r="O15" s="4"/>
      <c r="P15" s="11">
        <f>MAX(Table1[Absolute Value])</f>
        <v>0.54039999999999999</v>
      </c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</row>
    <row r="16" spans="1:62" ht="15.75" thickBot="1" x14ac:dyDescent="0.3">
      <c r="A16" s="1">
        <v>44797</v>
      </c>
      <c r="B16">
        <v>22.82</v>
      </c>
      <c r="C16" s="1">
        <v>44797</v>
      </c>
      <c r="D16">
        <v>22.82</v>
      </c>
      <c r="E16">
        <v>24.37</v>
      </c>
      <c r="F16">
        <v>24.86</v>
      </c>
      <c r="G16">
        <v>22.73</v>
      </c>
      <c r="I16" s="2">
        <v>-5.3499999999999999E-2</v>
      </c>
      <c r="J16" s="2">
        <f>ABS(Table1[[#This Row],[Change %]])</f>
        <v>5.3499999999999999E-2</v>
      </c>
      <c r="K16">
        <f>Table1[[#This Row],[High]]-Table1[[#This Row],[Low]]</f>
        <v>2.129999999999999</v>
      </c>
      <c r="L16" s="3">
        <f>Table1[[#This Row],[Daily Volitility]]/Table1[[#This Row],[Open]]</f>
        <v>8.7402544111612593E-2</v>
      </c>
      <c r="O16" s="5"/>
      <c r="P16" s="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</row>
    <row r="17" spans="1:62" x14ac:dyDescent="0.25">
      <c r="A17" s="1">
        <v>44796</v>
      </c>
      <c r="B17">
        <v>24.11</v>
      </c>
      <c r="C17" s="1">
        <v>44796</v>
      </c>
      <c r="D17">
        <v>24.11</v>
      </c>
      <c r="E17">
        <v>24.13</v>
      </c>
      <c r="F17">
        <v>24.21</v>
      </c>
      <c r="G17">
        <v>23.07</v>
      </c>
      <c r="I17" s="2">
        <v>1.2999999999999999E-2</v>
      </c>
      <c r="J17" s="2">
        <f>ABS(Table1[[#This Row],[Change %]])</f>
        <v>1.2999999999999999E-2</v>
      </c>
      <c r="K17">
        <f>Table1[[#This Row],[High]]-Table1[[#This Row],[Low]]</f>
        <v>1.1400000000000006</v>
      </c>
      <c r="L17" s="3">
        <f>Table1[[#This Row],[Daily Volitility]]/Table1[[#This Row],[Open]]</f>
        <v>4.7244094488189003E-2</v>
      </c>
      <c r="O17" s="6" t="s">
        <v>14</v>
      </c>
      <c r="P17" s="7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</row>
    <row r="18" spans="1:62" x14ac:dyDescent="0.25">
      <c r="A18" s="1">
        <v>44795</v>
      </c>
      <c r="B18">
        <v>23.8</v>
      </c>
      <c r="C18" s="1">
        <v>44795</v>
      </c>
      <c r="D18">
        <v>23.8</v>
      </c>
      <c r="E18">
        <v>22.41</v>
      </c>
      <c r="F18">
        <v>24.62</v>
      </c>
      <c r="G18">
        <v>22.39</v>
      </c>
      <c r="I18" s="2">
        <v>0.15529999999999999</v>
      </c>
      <c r="J18" s="2">
        <f>ABS(Table1[[#This Row],[Change %]])</f>
        <v>0.15529999999999999</v>
      </c>
      <c r="K18">
        <f>Table1[[#This Row],[High]]-Table1[[#This Row],[Low]]</f>
        <v>2.2300000000000004</v>
      </c>
      <c r="L18" s="3">
        <f>Table1[[#This Row],[Daily Volitility]]/Table1[[#This Row],[Open]]</f>
        <v>9.9509147701918807E-2</v>
      </c>
      <c r="O18" s="4"/>
      <c r="P18" s="11">
        <f>MIN(Table1[Absolute Value])</f>
        <v>0</v>
      </c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</row>
    <row r="19" spans="1:62" ht="15.75" thickBot="1" x14ac:dyDescent="0.3">
      <c r="A19" s="1">
        <v>44792</v>
      </c>
      <c r="B19">
        <v>20.6</v>
      </c>
      <c r="C19" s="1">
        <v>44792</v>
      </c>
      <c r="D19">
        <v>20.6</v>
      </c>
      <c r="E19">
        <v>20.16</v>
      </c>
      <c r="F19">
        <v>21.27</v>
      </c>
      <c r="G19">
        <v>20.079999999999998</v>
      </c>
      <c r="I19" s="2">
        <v>5.3199999999999997E-2</v>
      </c>
      <c r="J19" s="2">
        <f>ABS(Table1[[#This Row],[Change %]])</f>
        <v>5.3199999999999997E-2</v>
      </c>
      <c r="K19">
        <f>Table1[[#This Row],[High]]-Table1[[#This Row],[Low]]</f>
        <v>1.1900000000000013</v>
      </c>
      <c r="L19" s="3">
        <f>Table1[[#This Row],[Daily Volitility]]/Table1[[#This Row],[Open]]</f>
        <v>5.9027777777777839E-2</v>
      </c>
      <c r="O19" s="5"/>
      <c r="P19" s="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</row>
    <row r="20" spans="1:62" x14ac:dyDescent="0.25">
      <c r="A20" s="1">
        <v>44791</v>
      </c>
      <c r="B20">
        <v>19.559999999999999</v>
      </c>
      <c r="C20" s="1">
        <v>44791</v>
      </c>
      <c r="D20">
        <v>19.559999999999999</v>
      </c>
      <c r="E20">
        <v>20.51</v>
      </c>
      <c r="F20">
        <v>20.61</v>
      </c>
      <c r="G20">
        <v>19.43</v>
      </c>
      <c r="I20" s="2">
        <v>-1.7100000000000001E-2</v>
      </c>
      <c r="J20" s="2">
        <f>ABS(Table1[[#This Row],[Change %]])</f>
        <v>1.7100000000000001E-2</v>
      </c>
      <c r="K20">
        <f>Table1[[#This Row],[High]]-Table1[[#This Row],[Low]]</f>
        <v>1.1799999999999997</v>
      </c>
      <c r="L20" s="3">
        <f>Table1[[#This Row],[Daily Volitility]]/Table1[[#This Row],[Open]]</f>
        <v>5.7532910775231573E-2</v>
      </c>
      <c r="O20" s="6" t="s">
        <v>17</v>
      </c>
      <c r="P20" s="7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</row>
    <row r="21" spans="1:62" x14ac:dyDescent="0.25">
      <c r="A21" s="1">
        <v>44790</v>
      </c>
      <c r="B21">
        <v>19.899999999999999</v>
      </c>
      <c r="C21" s="1">
        <v>44790</v>
      </c>
      <c r="D21">
        <v>19.899999999999999</v>
      </c>
      <c r="E21">
        <v>19.739999999999998</v>
      </c>
      <c r="F21">
        <v>20.63</v>
      </c>
      <c r="G21">
        <v>19.41</v>
      </c>
      <c r="I21" s="2">
        <v>1.0699999999999999E-2</v>
      </c>
      <c r="J21" s="2">
        <f>ABS(Table1[[#This Row],[Change %]])</f>
        <v>1.0699999999999999E-2</v>
      </c>
      <c r="K21">
        <f>Table1[[#This Row],[High]]-Table1[[#This Row],[Low]]</f>
        <v>1.2199999999999989</v>
      </c>
      <c r="L21" s="3">
        <f>Table1[[#This Row],[Daily Volitility]]/Table1[[#This Row],[Open]]</f>
        <v>6.1803444782168135E-2</v>
      </c>
      <c r="O21" s="4"/>
      <c r="P21" s="11">
        <f>AVERAGE(Table1[% Volitility])</f>
        <v>0.10922623372589407</v>
      </c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</row>
    <row r="22" spans="1:62" ht="15.75" thickBot="1" x14ac:dyDescent="0.3">
      <c r="A22" s="1">
        <v>44789</v>
      </c>
      <c r="B22">
        <v>19.690000000000001</v>
      </c>
      <c r="C22" s="1">
        <v>44789</v>
      </c>
      <c r="D22">
        <v>19.690000000000001</v>
      </c>
      <c r="E22">
        <v>20.23</v>
      </c>
      <c r="F22">
        <v>20.39</v>
      </c>
      <c r="G22">
        <v>19.5</v>
      </c>
      <c r="I22" s="2">
        <v>-1.2999999999999999E-2</v>
      </c>
      <c r="J22" s="2">
        <f>ABS(Table1[[#This Row],[Change %]])</f>
        <v>1.2999999999999999E-2</v>
      </c>
      <c r="K22">
        <f>Table1[[#This Row],[High]]-Table1[[#This Row],[Low]]</f>
        <v>0.89000000000000057</v>
      </c>
      <c r="L22" s="3">
        <f>Table1[[#This Row],[Daily Volitility]]/Table1[[#This Row],[Open]]</f>
        <v>4.3994068215521528E-2</v>
      </c>
      <c r="O22" s="5"/>
      <c r="P22" s="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</row>
    <row r="23" spans="1:62" x14ac:dyDescent="0.25">
      <c r="A23" s="1">
        <v>44788</v>
      </c>
      <c r="B23">
        <v>19.95</v>
      </c>
      <c r="C23" s="1">
        <v>44788</v>
      </c>
      <c r="D23">
        <v>19.95</v>
      </c>
      <c r="E23">
        <v>20.74</v>
      </c>
      <c r="F23">
        <v>21.16</v>
      </c>
      <c r="G23">
        <v>19.809999999999999</v>
      </c>
      <c r="I23" s="2">
        <v>2.1499999999999998E-2</v>
      </c>
      <c r="J23" s="2">
        <f>ABS(Table1[[#This Row],[Change %]])</f>
        <v>2.1499999999999998E-2</v>
      </c>
      <c r="K23">
        <f>Table1[[#This Row],[High]]-Table1[[#This Row],[Low]]</f>
        <v>1.3500000000000014</v>
      </c>
      <c r="L23" s="3">
        <f>Table1[[#This Row],[Daily Volitility]]/Table1[[#This Row],[Open]]</f>
        <v>6.5091610414657733E-2</v>
      </c>
      <c r="O23" s="6" t="s">
        <v>18</v>
      </c>
      <c r="P23" s="7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</row>
    <row r="24" spans="1:62" x14ac:dyDescent="0.25">
      <c r="A24" s="1">
        <v>44785</v>
      </c>
      <c r="B24">
        <v>19.53</v>
      </c>
      <c r="C24" s="1">
        <v>44785</v>
      </c>
      <c r="D24">
        <v>19.53</v>
      </c>
      <c r="E24">
        <v>20.34</v>
      </c>
      <c r="F24">
        <v>20.350000000000001</v>
      </c>
      <c r="G24">
        <v>19.12</v>
      </c>
      <c r="I24" s="2">
        <v>-3.32E-2</v>
      </c>
      <c r="J24" s="2">
        <f>ABS(Table1[[#This Row],[Change %]])</f>
        <v>3.32E-2</v>
      </c>
      <c r="K24">
        <f>Table1[[#This Row],[High]]-Table1[[#This Row],[Low]]</f>
        <v>1.2300000000000004</v>
      </c>
      <c r="L24" s="3">
        <f>Table1[[#This Row],[Daily Volitility]]/Table1[[#This Row],[Open]]</f>
        <v>6.0471976401179961E-2</v>
      </c>
      <c r="O24" s="4"/>
      <c r="P24" s="12">
        <f>P6+2*P12</f>
        <v>49.141757633523554</v>
      </c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</row>
    <row r="25" spans="1:62" ht="15.75" thickBot="1" x14ac:dyDescent="0.3">
      <c r="A25" s="1">
        <v>44784</v>
      </c>
      <c r="B25">
        <v>20.2</v>
      </c>
      <c r="C25" s="1">
        <v>44784</v>
      </c>
      <c r="D25">
        <v>20.2</v>
      </c>
      <c r="E25">
        <v>19.84</v>
      </c>
      <c r="F25">
        <v>20.85</v>
      </c>
      <c r="G25">
        <v>19.71</v>
      </c>
      <c r="I25" s="2">
        <v>2.3300000000000001E-2</v>
      </c>
      <c r="J25" s="2">
        <f>ABS(Table1[[#This Row],[Change %]])</f>
        <v>2.3300000000000001E-2</v>
      </c>
      <c r="K25">
        <f>Table1[[#This Row],[High]]-Table1[[#This Row],[Low]]</f>
        <v>1.1400000000000006</v>
      </c>
      <c r="L25" s="3">
        <f>Table1[[#This Row],[Daily Volitility]]/Table1[[#This Row],[Open]]</f>
        <v>5.7459677419354871E-2</v>
      </c>
      <c r="O25" s="5"/>
      <c r="P25" s="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</row>
    <row r="26" spans="1:62" x14ac:dyDescent="0.25">
      <c r="A26" s="1">
        <v>44783</v>
      </c>
      <c r="B26">
        <v>19.739999999999998</v>
      </c>
      <c r="C26" s="1">
        <v>44783</v>
      </c>
      <c r="D26">
        <v>19.739999999999998</v>
      </c>
      <c r="E26">
        <v>22.28</v>
      </c>
      <c r="F26">
        <v>22.34</v>
      </c>
      <c r="G26">
        <v>19.54</v>
      </c>
      <c r="I26" s="2">
        <v>-9.3200000000000005E-2</v>
      </c>
      <c r="J26" s="2">
        <f>ABS(Table1[[#This Row],[Change %]])</f>
        <v>9.3200000000000005E-2</v>
      </c>
      <c r="K26">
        <f>Table1[[#This Row],[High]]-Table1[[#This Row],[Low]]</f>
        <v>2.8000000000000007</v>
      </c>
      <c r="L26" s="3">
        <f>Table1[[#This Row],[Daily Volitility]]/Table1[[#This Row],[Open]]</f>
        <v>0.12567324955116699</v>
      </c>
      <c r="O26" s="4" t="s">
        <v>19</v>
      </c>
      <c r="P26" s="13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</row>
    <row r="27" spans="1:62" x14ac:dyDescent="0.25">
      <c r="A27" s="1">
        <v>44782</v>
      </c>
      <c r="B27">
        <v>21.77</v>
      </c>
      <c r="C27" s="1">
        <v>44782</v>
      </c>
      <c r="D27">
        <v>21.77</v>
      </c>
      <c r="E27">
        <v>21.41</v>
      </c>
      <c r="F27">
        <v>22.23</v>
      </c>
      <c r="G27">
        <v>21.41</v>
      </c>
      <c r="I27" s="2">
        <v>2.2499999999999999E-2</v>
      </c>
      <c r="J27" s="2">
        <f>ABS(Table1[[#This Row],[Change %]])</f>
        <v>2.2499999999999999E-2</v>
      </c>
      <c r="K27">
        <f>Table1[[#This Row],[High]]-Table1[[#This Row],[Low]]</f>
        <v>0.82000000000000028</v>
      </c>
      <c r="L27" s="3">
        <f>Table1[[#This Row],[Daily Volitility]]/Table1[[#This Row],[Open]]</f>
        <v>3.8299859878561431E-2</v>
      </c>
      <c r="O27" s="4"/>
      <c r="P27" s="12">
        <f>P9-2*P12</f>
        <v>3.8982423664764436</v>
      </c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</row>
    <row r="28" spans="1:62" ht="15.75" thickBot="1" x14ac:dyDescent="0.3">
      <c r="A28" s="1">
        <v>44781</v>
      </c>
      <c r="B28">
        <v>21.29</v>
      </c>
      <c r="C28" s="1">
        <v>44781</v>
      </c>
      <c r="D28">
        <v>21.29</v>
      </c>
      <c r="E28">
        <v>21.74</v>
      </c>
      <c r="F28">
        <v>22.01</v>
      </c>
      <c r="G28">
        <v>20.83</v>
      </c>
      <c r="I28" s="2">
        <v>6.6E-3</v>
      </c>
      <c r="J28" s="2">
        <f>ABS(Table1[[#This Row],[Change %]])</f>
        <v>6.6E-3</v>
      </c>
      <c r="K28">
        <f>Table1[[#This Row],[High]]-Table1[[#This Row],[Low]]</f>
        <v>1.1800000000000033</v>
      </c>
      <c r="L28" s="3">
        <f>Table1[[#This Row],[Daily Volitility]]/Table1[[#This Row],[Open]]</f>
        <v>5.4277828886844681E-2</v>
      </c>
      <c r="O28" s="5"/>
      <c r="P28" s="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</row>
    <row r="29" spans="1:62" x14ac:dyDescent="0.25">
      <c r="A29" s="1">
        <v>44778</v>
      </c>
      <c r="B29">
        <v>21.15</v>
      </c>
      <c r="C29" s="1">
        <v>44778</v>
      </c>
      <c r="D29">
        <v>21.15</v>
      </c>
      <c r="E29">
        <v>21.5</v>
      </c>
      <c r="F29">
        <v>22.58</v>
      </c>
      <c r="G29">
        <v>20.76</v>
      </c>
      <c r="I29" s="2">
        <v>-1.35E-2</v>
      </c>
      <c r="J29" s="2">
        <f>ABS(Table1[[#This Row],[Change %]])</f>
        <v>1.35E-2</v>
      </c>
      <c r="K29">
        <f>Table1[[#This Row],[High]]-Table1[[#This Row],[Low]]</f>
        <v>1.8199999999999967</v>
      </c>
      <c r="L29" s="3">
        <f>Table1[[#This Row],[Daily Volitility]]/Table1[[#This Row],[Open]]</f>
        <v>8.4651162790697523E-2</v>
      </c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</row>
    <row r="30" spans="1:62" x14ac:dyDescent="0.25">
      <c r="A30" s="1">
        <v>44777</v>
      </c>
      <c r="B30">
        <v>21.44</v>
      </c>
      <c r="C30" s="1">
        <v>44777</v>
      </c>
      <c r="D30">
        <v>21.44</v>
      </c>
      <c r="E30">
        <v>22.06</v>
      </c>
      <c r="F30">
        <v>22.66</v>
      </c>
      <c r="G30">
        <v>21.44</v>
      </c>
      <c r="I30" s="2">
        <v>-2.3199999999999998E-2</v>
      </c>
      <c r="J30" s="2">
        <f>ABS(Table1[[#This Row],[Change %]])</f>
        <v>2.3199999999999998E-2</v>
      </c>
      <c r="K30">
        <f>Table1[[#This Row],[High]]-Table1[[#This Row],[Low]]</f>
        <v>1.2199999999999989</v>
      </c>
      <c r="L30" s="3">
        <f>Table1[[#This Row],[Daily Volitility]]/Table1[[#This Row],[Open]]</f>
        <v>5.5303717135086083E-2</v>
      </c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</row>
    <row r="31" spans="1:62" x14ac:dyDescent="0.25">
      <c r="A31" s="1">
        <v>44776</v>
      </c>
      <c r="B31">
        <v>21.95</v>
      </c>
      <c r="C31" s="1">
        <v>44776</v>
      </c>
      <c r="D31">
        <v>21.95</v>
      </c>
      <c r="E31">
        <v>23.86</v>
      </c>
      <c r="F31">
        <v>23.92</v>
      </c>
      <c r="G31">
        <v>21.68</v>
      </c>
      <c r="I31" s="2">
        <v>-8.2699999999999996E-2</v>
      </c>
      <c r="J31" s="2">
        <f>ABS(Table1[[#This Row],[Change %]])</f>
        <v>8.2699999999999996E-2</v>
      </c>
      <c r="K31">
        <f>Table1[[#This Row],[High]]-Table1[[#This Row],[Low]]</f>
        <v>2.240000000000002</v>
      </c>
      <c r="L31" s="3">
        <f>Table1[[#This Row],[Daily Volitility]]/Table1[[#This Row],[Open]]</f>
        <v>9.3880972338642163E-2</v>
      </c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</row>
    <row r="32" spans="1:62" x14ac:dyDescent="0.25">
      <c r="A32" s="1">
        <v>44775</v>
      </c>
      <c r="B32">
        <v>23.93</v>
      </c>
      <c r="C32" s="1">
        <v>44775</v>
      </c>
      <c r="D32">
        <v>23.93</v>
      </c>
      <c r="E32">
        <v>24.08</v>
      </c>
      <c r="F32">
        <v>24.68</v>
      </c>
      <c r="G32">
        <v>22.67</v>
      </c>
      <c r="I32" s="2">
        <v>4.7699999999999999E-2</v>
      </c>
      <c r="J32" s="2">
        <f>ABS(Table1[[#This Row],[Change %]])</f>
        <v>4.7699999999999999E-2</v>
      </c>
      <c r="K32">
        <f>Table1[[#This Row],[High]]-Table1[[#This Row],[Low]]</f>
        <v>2.009999999999998</v>
      </c>
      <c r="L32" s="3">
        <f>Table1[[#This Row],[Daily Volitility]]/Table1[[#This Row],[Open]]</f>
        <v>8.3471760797342115E-2</v>
      </c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</row>
    <row r="33" spans="1:62" x14ac:dyDescent="0.25">
      <c r="A33" s="1">
        <v>44774</v>
      </c>
      <c r="B33">
        <v>22.84</v>
      </c>
      <c r="C33" s="1">
        <v>44774</v>
      </c>
      <c r="D33">
        <v>22.84</v>
      </c>
      <c r="E33">
        <v>22.41</v>
      </c>
      <c r="F33">
        <v>23.27</v>
      </c>
      <c r="G33">
        <v>22.26</v>
      </c>
      <c r="I33" s="2">
        <v>7.0800000000000002E-2</v>
      </c>
      <c r="J33" s="2">
        <f>ABS(Table1[[#This Row],[Change %]])</f>
        <v>7.0800000000000002E-2</v>
      </c>
      <c r="K33">
        <f>Table1[[#This Row],[High]]-Table1[[#This Row],[Low]]</f>
        <v>1.009999999999998</v>
      </c>
      <c r="L33" s="3">
        <f>Table1[[#This Row],[Daily Volitility]]/Table1[[#This Row],[Open]]</f>
        <v>4.5069165551093172E-2</v>
      </c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</row>
    <row r="34" spans="1:62" x14ac:dyDescent="0.25">
      <c r="A34" s="1">
        <v>44771</v>
      </c>
      <c r="B34">
        <v>21.33</v>
      </c>
      <c r="C34" s="1">
        <v>44771</v>
      </c>
      <c r="D34">
        <v>21.33</v>
      </c>
      <c r="E34">
        <v>22.13</v>
      </c>
      <c r="F34">
        <v>22.16</v>
      </c>
      <c r="G34">
        <v>21.21</v>
      </c>
      <c r="I34" s="2">
        <v>-4.48E-2</v>
      </c>
      <c r="J34" s="2">
        <f>ABS(Table1[[#This Row],[Change %]])</f>
        <v>4.48E-2</v>
      </c>
      <c r="K34">
        <f>Table1[[#This Row],[High]]-Table1[[#This Row],[Low]]</f>
        <v>0.94999999999999929</v>
      </c>
      <c r="L34" s="3">
        <f>Table1[[#This Row],[Daily Volitility]]/Table1[[#This Row],[Open]]</f>
        <v>4.2928151830094866E-2</v>
      </c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</row>
    <row r="35" spans="1:62" x14ac:dyDescent="0.25">
      <c r="A35" s="1">
        <v>44770</v>
      </c>
      <c r="B35">
        <v>22.33</v>
      </c>
      <c r="C35" s="1">
        <v>44770</v>
      </c>
      <c r="D35">
        <v>22.33</v>
      </c>
      <c r="E35">
        <v>23.33</v>
      </c>
      <c r="F35">
        <v>23.54</v>
      </c>
      <c r="G35">
        <v>22.22</v>
      </c>
      <c r="I35" s="2">
        <v>-3.9199999999999999E-2</v>
      </c>
      <c r="J35" s="2">
        <f>ABS(Table1[[#This Row],[Change %]])</f>
        <v>3.9199999999999999E-2</v>
      </c>
      <c r="K35">
        <f>Table1[[#This Row],[High]]-Table1[[#This Row],[Low]]</f>
        <v>1.3200000000000003</v>
      </c>
      <c r="L35" s="3">
        <f>Table1[[#This Row],[Daily Volitility]]/Table1[[#This Row],[Open]]</f>
        <v>5.6579511358765551E-2</v>
      </c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</row>
    <row r="36" spans="1:62" x14ac:dyDescent="0.25">
      <c r="A36" s="1">
        <v>44769</v>
      </c>
      <c r="B36">
        <v>23.24</v>
      </c>
      <c r="C36" s="1">
        <v>44769</v>
      </c>
      <c r="D36">
        <v>23.24</v>
      </c>
      <c r="E36">
        <v>24.27</v>
      </c>
      <c r="F36">
        <v>24.41</v>
      </c>
      <c r="G36">
        <v>23.02</v>
      </c>
      <c r="I36" s="2">
        <v>-5.8700000000000002E-2</v>
      </c>
      <c r="J36" s="2">
        <f>ABS(Table1[[#This Row],[Change %]])</f>
        <v>5.8700000000000002E-2</v>
      </c>
      <c r="K36">
        <f>Table1[[#This Row],[High]]-Table1[[#This Row],[Low]]</f>
        <v>1.3900000000000006</v>
      </c>
      <c r="L36" s="3">
        <f>Table1[[#This Row],[Daily Volitility]]/Table1[[#This Row],[Open]]</f>
        <v>5.727235269880513E-2</v>
      </c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</row>
    <row r="37" spans="1:62" x14ac:dyDescent="0.25">
      <c r="A37" s="1">
        <v>44768</v>
      </c>
      <c r="B37">
        <v>24.69</v>
      </c>
      <c r="C37" s="1">
        <v>44768</v>
      </c>
      <c r="D37">
        <v>24.69</v>
      </c>
      <c r="E37">
        <v>23.95</v>
      </c>
      <c r="F37">
        <v>25.31</v>
      </c>
      <c r="G37">
        <v>23.82</v>
      </c>
      <c r="I37" s="2">
        <v>5.6899999999999999E-2</v>
      </c>
      <c r="J37" s="2">
        <f>ABS(Table1[[#This Row],[Change %]])</f>
        <v>5.6899999999999999E-2</v>
      </c>
      <c r="K37">
        <f>Table1[[#This Row],[High]]-Table1[[#This Row],[Low]]</f>
        <v>1.4899999999999984</v>
      </c>
      <c r="L37" s="3">
        <f>Table1[[#This Row],[Daily Volitility]]/Table1[[#This Row],[Open]]</f>
        <v>6.221294363256779E-2</v>
      </c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</row>
    <row r="38" spans="1:62" x14ac:dyDescent="0.25">
      <c r="A38" s="1">
        <v>44767</v>
      </c>
      <c r="B38">
        <v>23.36</v>
      </c>
      <c r="C38" s="1">
        <v>44767</v>
      </c>
      <c r="D38">
        <v>23.36</v>
      </c>
      <c r="E38">
        <v>24.33</v>
      </c>
      <c r="F38">
        <v>24.57</v>
      </c>
      <c r="G38">
        <v>23.19</v>
      </c>
      <c r="I38" s="2">
        <v>1.43E-2</v>
      </c>
      <c r="J38" s="2">
        <f>ABS(Table1[[#This Row],[Change %]])</f>
        <v>1.43E-2</v>
      </c>
      <c r="K38">
        <f>Table1[[#This Row],[High]]-Table1[[#This Row],[Low]]</f>
        <v>1.379999999999999</v>
      </c>
      <c r="L38" s="3">
        <f>Table1[[#This Row],[Daily Volitility]]/Table1[[#This Row],[Open]]</f>
        <v>5.6720098643649776E-2</v>
      </c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</row>
    <row r="39" spans="1:62" x14ac:dyDescent="0.25">
      <c r="A39" s="1">
        <v>44764</v>
      </c>
      <c r="B39">
        <v>23.03</v>
      </c>
      <c r="C39" s="1">
        <v>44764</v>
      </c>
      <c r="D39">
        <v>23.03</v>
      </c>
      <c r="E39">
        <v>23.3</v>
      </c>
      <c r="F39">
        <v>23.81</v>
      </c>
      <c r="G39">
        <v>22.41</v>
      </c>
      <c r="I39" s="2">
        <v>-3.5000000000000001E-3</v>
      </c>
      <c r="J39" s="2">
        <f>ABS(Table1[[#This Row],[Change %]])</f>
        <v>3.5000000000000001E-3</v>
      </c>
      <c r="K39">
        <f>Table1[[#This Row],[High]]-Table1[[#This Row],[Low]]</f>
        <v>1.3999999999999986</v>
      </c>
      <c r="L39" s="3">
        <f>Table1[[#This Row],[Daily Volitility]]/Table1[[#This Row],[Open]]</f>
        <v>6.0085836909871182E-2</v>
      </c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</row>
    <row r="40" spans="1:62" x14ac:dyDescent="0.25">
      <c r="A40" s="1">
        <v>44763</v>
      </c>
      <c r="B40">
        <v>23.11</v>
      </c>
      <c r="C40" s="1">
        <v>44763</v>
      </c>
      <c r="D40">
        <v>23.11</v>
      </c>
      <c r="E40">
        <v>24.07</v>
      </c>
      <c r="F40">
        <v>24.67</v>
      </c>
      <c r="G40">
        <v>22.92</v>
      </c>
      <c r="I40" s="2">
        <v>-3.2199999999999999E-2</v>
      </c>
      <c r="J40" s="2">
        <f>ABS(Table1[[#This Row],[Change %]])</f>
        <v>3.2199999999999999E-2</v>
      </c>
      <c r="K40">
        <f>Table1[[#This Row],[High]]-Table1[[#This Row],[Low]]</f>
        <v>1.75</v>
      </c>
      <c r="L40" s="3">
        <f>Table1[[#This Row],[Daily Volitility]]/Table1[[#This Row],[Open]]</f>
        <v>7.2704611549646858E-2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</row>
    <row r="41" spans="1:62" x14ac:dyDescent="0.25">
      <c r="A41" s="1">
        <v>44762</v>
      </c>
      <c r="B41">
        <v>23.88</v>
      </c>
      <c r="C41" s="1">
        <v>44762</v>
      </c>
      <c r="D41">
        <v>23.88</v>
      </c>
      <c r="E41">
        <v>24.23</v>
      </c>
      <c r="F41">
        <v>24.73</v>
      </c>
      <c r="G41">
        <v>23.4</v>
      </c>
      <c r="I41" s="2">
        <v>-2.53E-2</v>
      </c>
      <c r="J41" s="2">
        <f>ABS(Table1[[#This Row],[Change %]])</f>
        <v>2.53E-2</v>
      </c>
      <c r="K41">
        <f>Table1[[#This Row],[High]]-Table1[[#This Row],[Low]]</f>
        <v>1.3300000000000018</v>
      </c>
      <c r="L41" s="3">
        <f>Table1[[#This Row],[Daily Volitility]]/Table1[[#This Row],[Open]]</f>
        <v>5.4890631448617493E-2</v>
      </c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</row>
    <row r="42" spans="1:62" x14ac:dyDescent="0.25">
      <c r="A42" s="1">
        <v>44761</v>
      </c>
      <c r="B42">
        <v>24.5</v>
      </c>
      <c r="C42" s="1">
        <v>44761</v>
      </c>
      <c r="D42">
        <v>24.5</v>
      </c>
      <c r="E42">
        <v>25.12</v>
      </c>
      <c r="F42">
        <v>25.41</v>
      </c>
      <c r="G42">
        <v>24.23</v>
      </c>
      <c r="I42" s="2">
        <v>-3.1600000000000003E-2</v>
      </c>
      <c r="J42" s="2">
        <f>ABS(Table1[[#This Row],[Change %]])</f>
        <v>3.1600000000000003E-2</v>
      </c>
      <c r="K42">
        <f>Table1[[#This Row],[High]]-Table1[[#This Row],[Low]]</f>
        <v>1.1799999999999997</v>
      </c>
      <c r="L42" s="3">
        <f>Table1[[#This Row],[Daily Volitility]]/Table1[[#This Row],[Open]]</f>
        <v>4.697452229299362E-2</v>
      </c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</row>
    <row r="43" spans="1:62" x14ac:dyDescent="0.25">
      <c r="A43" s="1">
        <v>44760</v>
      </c>
      <c r="B43">
        <v>25.3</v>
      </c>
      <c r="C43" s="1">
        <v>44760</v>
      </c>
      <c r="D43">
        <v>25.3</v>
      </c>
      <c r="E43">
        <v>24.83</v>
      </c>
      <c r="F43">
        <v>25.91</v>
      </c>
      <c r="G43">
        <v>24.38</v>
      </c>
      <c r="I43" s="2">
        <v>4.4200000000000003E-2</v>
      </c>
      <c r="J43" s="2">
        <f>ABS(Table1[[#This Row],[Change %]])</f>
        <v>4.4200000000000003E-2</v>
      </c>
      <c r="K43">
        <f>Table1[[#This Row],[High]]-Table1[[#This Row],[Low]]</f>
        <v>1.5300000000000011</v>
      </c>
      <c r="L43" s="3">
        <f>Table1[[#This Row],[Daily Volitility]]/Table1[[#This Row],[Open]]</f>
        <v>6.161900926298837E-2</v>
      </c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</row>
    <row r="44" spans="1:62" x14ac:dyDescent="0.25">
      <c r="A44" s="1">
        <v>44757</v>
      </c>
      <c r="B44">
        <v>24.23</v>
      </c>
      <c r="C44" s="1">
        <v>44757</v>
      </c>
      <c r="D44">
        <v>24.23</v>
      </c>
      <c r="E44">
        <v>26.72</v>
      </c>
      <c r="F44">
        <v>26.72</v>
      </c>
      <c r="G44">
        <v>24.13</v>
      </c>
      <c r="I44" s="2">
        <v>-8.2199999999999995E-2</v>
      </c>
      <c r="J44" s="2">
        <f>ABS(Table1[[#This Row],[Change %]])</f>
        <v>8.2199999999999995E-2</v>
      </c>
      <c r="K44">
        <f>Table1[[#This Row],[High]]-Table1[[#This Row],[Low]]</f>
        <v>2.59</v>
      </c>
      <c r="L44" s="3">
        <f>Table1[[#This Row],[Daily Volitility]]/Table1[[#This Row],[Open]]</f>
        <v>9.6931137724550892E-2</v>
      </c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</row>
    <row r="45" spans="1:62" x14ac:dyDescent="0.25">
      <c r="A45" s="1">
        <v>44756</v>
      </c>
      <c r="B45">
        <v>26.4</v>
      </c>
      <c r="C45" s="1">
        <v>44756</v>
      </c>
      <c r="D45">
        <v>26.4</v>
      </c>
      <c r="E45">
        <v>27.47</v>
      </c>
      <c r="F45">
        <v>28.45</v>
      </c>
      <c r="G45">
        <v>26.2</v>
      </c>
      <c r="I45" s="2">
        <v>-1.5699999999999999E-2</v>
      </c>
      <c r="J45" s="2">
        <f>ABS(Table1[[#This Row],[Change %]])</f>
        <v>1.5699999999999999E-2</v>
      </c>
      <c r="K45">
        <f>Table1[[#This Row],[High]]-Table1[[#This Row],[Low]]</f>
        <v>2.25</v>
      </c>
      <c r="L45" s="3">
        <f>Table1[[#This Row],[Daily Volitility]]/Table1[[#This Row],[Open]]</f>
        <v>8.190753549326539E-2</v>
      </c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</row>
    <row r="46" spans="1:62" x14ac:dyDescent="0.25">
      <c r="A46" s="1">
        <v>44755</v>
      </c>
      <c r="B46">
        <v>26.82</v>
      </c>
      <c r="C46" s="1">
        <v>44755</v>
      </c>
      <c r="D46">
        <v>26.82</v>
      </c>
      <c r="E46">
        <v>27.35</v>
      </c>
      <c r="F46">
        <v>29.06</v>
      </c>
      <c r="G46">
        <v>26.23</v>
      </c>
      <c r="I46" s="2">
        <v>-1.72E-2</v>
      </c>
      <c r="J46" s="2">
        <f>ABS(Table1[[#This Row],[Change %]])</f>
        <v>1.72E-2</v>
      </c>
      <c r="K46">
        <f>Table1[[#This Row],[High]]-Table1[[#This Row],[Low]]</f>
        <v>2.8299999999999983</v>
      </c>
      <c r="L46" s="3">
        <f>Table1[[#This Row],[Daily Volitility]]/Table1[[#This Row],[Open]]</f>
        <v>0.10347349177330889</v>
      </c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</row>
    <row r="47" spans="1:62" x14ac:dyDescent="0.25">
      <c r="A47" s="1">
        <v>44754</v>
      </c>
      <c r="B47">
        <v>27.29</v>
      </c>
      <c r="C47" s="1">
        <v>44754</v>
      </c>
      <c r="D47">
        <v>27.29</v>
      </c>
      <c r="E47">
        <v>27.14</v>
      </c>
      <c r="F47">
        <v>27.75</v>
      </c>
      <c r="G47">
        <v>25.82</v>
      </c>
      <c r="I47" s="2">
        <v>4.2799999999999998E-2</v>
      </c>
      <c r="J47" s="2">
        <f>ABS(Table1[[#This Row],[Change %]])</f>
        <v>4.2799999999999998E-2</v>
      </c>
      <c r="K47">
        <f>Table1[[#This Row],[High]]-Table1[[#This Row],[Low]]</f>
        <v>1.9299999999999997</v>
      </c>
      <c r="L47" s="3">
        <f>Table1[[#This Row],[Daily Volitility]]/Table1[[#This Row],[Open]]</f>
        <v>7.1112748710390555E-2</v>
      </c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</row>
    <row r="48" spans="1:62" x14ac:dyDescent="0.25">
      <c r="A48" s="1">
        <v>44753</v>
      </c>
      <c r="B48">
        <v>26.17</v>
      </c>
      <c r="C48" s="1">
        <v>44753</v>
      </c>
      <c r="D48">
        <v>26.17</v>
      </c>
      <c r="E48">
        <v>26.42</v>
      </c>
      <c r="F48">
        <v>26.74</v>
      </c>
      <c r="G48">
        <v>25.79</v>
      </c>
      <c r="I48" s="2">
        <v>6.2100000000000002E-2</v>
      </c>
      <c r="J48" s="2">
        <f>ABS(Table1[[#This Row],[Change %]])</f>
        <v>6.2100000000000002E-2</v>
      </c>
      <c r="K48">
        <f>Table1[[#This Row],[High]]-Table1[[#This Row],[Low]]</f>
        <v>0.94999999999999929</v>
      </c>
      <c r="L48" s="3">
        <f>Table1[[#This Row],[Daily Volitility]]/Table1[[#This Row],[Open]]</f>
        <v>3.5957607872823587E-2</v>
      </c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</row>
    <row r="49" spans="1:62" x14ac:dyDescent="0.25">
      <c r="A49" s="1">
        <v>44750</v>
      </c>
      <c r="B49">
        <v>24.64</v>
      </c>
      <c r="C49" s="1">
        <v>44750</v>
      </c>
      <c r="D49">
        <v>24.64</v>
      </c>
      <c r="E49">
        <v>26.41</v>
      </c>
      <c r="F49">
        <v>26.61</v>
      </c>
      <c r="G49">
        <v>24.43</v>
      </c>
      <c r="I49" s="2">
        <v>-5.5199999999999999E-2</v>
      </c>
      <c r="J49" s="2">
        <f>ABS(Table1[[#This Row],[Change %]])</f>
        <v>5.5199999999999999E-2</v>
      </c>
      <c r="K49">
        <f>Table1[[#This Row],[High]]-Table1[[#This Row],[Low]]</f>
        <v>2.1799999999999997</v>
      </c>
      <c r="L49" s="3">
        <f>Table1[[#This Row],[Daily Volitility]]/Table1[[#This Row],[Open]]</f>
        <v>8.2544490723210892E-2</v>
      </c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</row>
    <row r="50" spans="1:62" x14ac:dyDescent="0.25">
      <c r="A50" s="1">
        <v>44749</v>
      </c>
      <c r="B50">
        <v>26.08</v>
      </c>
      <c r="C50" s="1">
        <v>44749</v>
      </c>
      <c r="D50">
        <v>26.08</v>
      </c>
      <c r="E50">
        <v>26.73</v>
      </c>
      <c r="F50">
        <v>26.79</v>
      </c>
      <c r="G50">
        <v>25.66</v>
      </c>
      <c r="I50" s="2">
        <v>-2.4299999999999999E-2</v>
      </c>
      <c r="J50" s="2">
        <f>ABS(Table1[[#This Row],[Change %]])</f>
        <v>2.4299999999999999E-2</v>
      </c>
      <c r="K50">
        <f>Table1[[#This Row],[High]]-Table1[[#This Row],[Low]]</f>
        <v>1.129999999999999</v>
      </c>
      <c r="L50" s="3">
        <f>Table1[[#This Row],[Daily Volitility]]/Table1[[#This Row],[Open]]</f>
        <v>4.2274597830153346E-2</v>
      </c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</row>
    <row r="51" spans="1:62" x14ac:dyDescent="0.25">
      <c r="A51" s="1">
        <v>44748</v>
      </c>
      <c r="B51">
        <v>26.73</v>
      </c>
      <c r="C51" s="1">
        <v>44748</v>
      </c>
      <c r="D51">
        <v>26.73</v>
      </c>
      <c r="E51">
        <v>27.84</v>
      </c>
      <c r="F51">
        <v>28.07</v>
      </c>
      <c r="G51">
        <v>26.43</v>
      </c>
      <c r="I51" s="2">
        <v>-2.9399999999999999E-2</v>
      </c>
      <c r="J51" s="2">
        <f>ABS(Table1[[#This Row],[Change %]])</f>
        <v>2.9399999999999999E-2</v>
      </c>
      <c r="K51">
        <f>Table1[[#This Row],[High]]-Table1[[#This Row],[Low]]</f>
        <v>1.6400000000000006</v>
      </c>
      <c r="L51" s="3">
        <f>Table1[[#This Row],[Daily Volitility]]/Table1[[#This Row],[Open]]</f>
        <v>5.8908045977011513E-2</v>
      </c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</row>
    <row r="52" spans="1:62" x14ac:dyDescent="0.25">
      <c r="A52" s="1">
        <v>44747</v>
      </c>
      <c r="B52">
        <v>27.54</v>
      </c>
      <c r="C52" s="1">
        <v>44747</v>
      </c>
      <c r="D52">
        <v>27.54</v>
      </c>
      <c r="E52">
        <v>27.37</v>
      </c>
      <c r="F52">
        <v>29.82</v>
      </c>
      <c r="G52">
        <v>27.3</v>
      </c>
      <c r="I52" s="2">
        <v>4.0000000000000002E-4</v>
      </c>
      <c r="J52" s="2">
        <f>ABS(Table1[[#This Row],[Change %]])</f>
        <v>4.0000000000000002E-4</v>
      </c>
      <c r="K52">
        <f>Table1[[#This Row],[High]]-Table1[[#This Row],[Low]]</f>
        <v>2.5199999999999996</v>
      </c>
      <c r="L52" s="3">
        <f>Table1[[#This Row],[Daily Volitility]]/Table1[[#This Row],[Open]]</f>
        <v>9.2071611253196906E-2</v>
      </c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</row>
    <row r="53" spans="1:62" x14ac:dyDescent="0.25">
      <c r="A53" s="1">
        <v>44746</v>
      </c>
      <c r="B53">
        <v>27.53</v>
      </c>
      <c r="C53" s="1">
        <v>44746</v>
      </c>
      <c r="D53">
        <v>27.53</v>
      </c>
      <c r="E53">
        <v>27.96</v>
      </c>
      <c r="F53">
        <v>28.1</v>
      </c>
      <c r="G53">
        <v>27.46</v>
      </c>
      <c r="I53" s="2">
        <v>3.1099999999999999E-2</v>
      </c>
      <c r="J53" s="2">
        <f>ABS(Table1[[#This Row],[Change %]])</f>
        <v>3.1099999999999999E-2</v>
      </c>
      <c r="K53">
        <f>Table1[[#This Row],[High]]-Table1[[#This Row],[Low]]</f>
        <v>0.64000000000000057</v>
      </c>
      <c r="L53" s="3">
        <f>Table1[[#This Row],[Daily Volitility]]/Table1[[#This Row],[Open]]</f>
        <v>2.2889842632331923E-2</v>
      </c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</row>
    <row r="54" spans="1:62" x14ac:dyDescent="0.25">
      <c r="A54" s="1">
        <v>44743</v>
      </c>
      <c r="B54">
        <v>26.7</v>
      </c>
      <c r="C54" s="1">
        <v>44743</v>
      </c>
      <c r="D54">
        <v>26.7</v>
      </c>
      <c r="E54">
        <v>29.53</v>
      </c>
      <c r="F54">
        <v>29.59</v>
      </c>
      <c r="G54">
        <v>26.69</v>
      </c>
      <c r="I54" s="2">
        <v>-7.0000000000000007E-2</v>
      </c>
      <c r="J54" s="2">
        <f>ABS(Table1[[#This Row],[Change %]])</f>
        <v>7.0000000000000007E-2</v>
      </c>
      <c r="K54">
        <f>Table1[[#This Row],[High]]-Table1[[#This Row],[Low]]</f>
        <v>2.8999999999999986</v>
      </c>
      <c r="L54" s="3">
        <f>Table1[[#This Row],[Daily Volitility]]/Table1[[#This Row],[Open]]</f>
        <v>9.8205215035557014E-2</v>
      </c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</row>
    <row r="55" spans="1:62" x14ac:dyDescent="0.25">
      <c r="A55" s="1">
        <v>44742</v>
      </c>
      <c r="B55">
        <v>28.71</v>
      </c>
      <c r="C55" s="1">
        <v>44742</v>
      </c>
      <c r="D55">
        <v>28.71</v>
      </c>
      <c r="E55">
        <v>29.42</v>
      </c>
      <c r="F55">
        <v>30.22</v>
      </c>
      <c r="G55">
        <v>28.28</v>
      </c>
      <c r="I55" s="2">
        <v>1.95E-2</v>
      </c>
      <c r="J55" s="2">
        <f>ABS(Table1[[#This Row],[Change %]])</f>
        <v>1.95E-2</v>
      </c>
      <c r="K55">
        <f>Table1[[#This Row],[High]]-Table1[[#This Row],[Low]]</f>
        <v>1.9399999999999977</v>
      </c>
      <c r="L55" s="3">
        <f>Table1[[#This Row],[Daily Volitility]]/Table1[[#This Row],[Open]]</f>
        <v>6.5941536369816367E-2</v>
      </c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</row>
    <row r="56" spans="1:62" x14ac:dyDescent="0.25">
      <c r="A56" s="1">
        <v>44741</v>
      </c>
      <c r="B56">
        <v>28.16</v>
      </c>
      <c r="C56" s="1">
        <v>44741</v>
      </c>
      <c r="D56">
        <v>28.16</v>
      </c>
      <c r="E56">
        <v>28.8</v>
      </c>
      <c r="F56">
        <v>29.36</v>
      </c>
      <c r="G56">
        <v>27.85</v>
      </c>
      <c r="I56" s="2">
        <v>-7.1000000000000004E-3</v>
      </c>
      <c r="J56" s="2">
        <f>ABS(Table1[[#This Row],[Change %]])</f>
        <v>7.1000000000000004E-3</v>
      </c>
      <c r="K56">
        <f>Table1[[#This Row],[High]]-Table1[[#This Row],[Low]]</f>
        <v>1.509999999999998</v>
      </c>
      <c r="L56" s="3">
        <f>Table1[[#This Row],[Daily Volitility]]/Table1[[#This Row],[Open]]</f>
        <v>5.2430555555555487E-2</v>
      </c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</row>
    <row r="57" spans="1:62" x14ac:dyDescent="0.25">
      <c r="A57" s="1">
        <v>44740</v>
      </c>
      <c r="B57">
        <v>28.36</v>
      </c>
      <c r="C57" s="1">
        <v>44740</v>
      </c>
      <c r="D57">
        <v>28.36</v>
      </c>
      <c r="E57">
        <v>26.9</v>
      </c>
      <c r="F57">
        <v>28.68</v>
      </c>
      <c r="G57">
        <v>26.47</v>
      </c>
      <c r="I57" s="2">
        <v>5.2299999999999999E-2</v>
      </c>
      <c r="J57" s="2">
        <f>ABS(Table1[[#This Row],[Change %]])</f>
        <v>5.2299999999999999E-2</v>
      </c>
      <c r="K57">
        <f>Table1[[#This Row],[High]]-Table1[[#This Row],[Low]]</f>
        <v>2.2100000000000009</v>
      </c>
      <c r="L57" s="3">
        <f>Table1[[#This Row],[Daily Volitility]]/Table1[[#This Row],[Open]]</f>
        <v>8.2156133828996322E-2</v>
      </c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</row>
    <row r="58" spans="1:62" x14ac:dyDescent="0.25">
      <c r="A58" s="1">
        <v>44739</v>
      </c>
      <c r="B58">
        <v>26.95</v>
      </c>
      <c r="C58" s="1">
        <v>44739</v>
      </c>
      <c r="D58">
        <v>26.95</v>
      </c>
      <c r="E58">
        <v>28.3</v>
      </c>
      <c r="F58">
        <v>28.66</v>
      </c>
      <c r="G58">
        <v>26.93</v>
      </c>
      <c r="I58" s="2">
        <v>-1.03E-2</v>
      </c>
      <c r="J58" s="2">
        <f>ABS(Table1[[#This Row],[Change %]])</f>
        <v>1.03E-2</v>
      </c>
      <c r="K58">
        <f>Table1[[#This Row],[High]]-Table1[[#This Row],[Low]]</f>
        <v>1.7300000000000004</v>
      </c>
      <c r="L58" s="3">
        <f>Table1[[#This Row],[Daily Volitility]]/Table1[[#This Row],[Open]]</f>
        <v>6.1130742049469979E-2</v>
      </c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</row>
    <row r="59" spans="1:62" x14ac:dyDescent="0.25">
      <c r="A59" s="1">
        <v>44736</v>
      </c>
      <c r="B59">
        <v>27.23</v>
      </c>
      <c r="C59" s="1">
        <v>44736</v>
      </c>
      <c r="D59">
        <v>27.23</v>
      </c>
      <c r="E59">
        <v>29.07</v>
      </c>
      <c r="F59">
        <v>29.72</v>
      </c>
      <c r="G59">
        <v>26.83</v>
      </c>
      <c r="I59" s="2">
        <v>-6.2700000000000006E-2</v>
      </c>
      <c r="J59" s="2">
        <f>ABS(Table1[[#This Row],[Change %]])</f>
        <v>6.2700000000000006E-2</v>
      </c>
      <c r="K59">
        <f>Table1[[#This Row],[High]]-Table1[[#This Row],[Low]]</f>
        <v>2.8900000000000006</v>
      </c>
      <c r="L59" s="3">
        <f>Table1[[#This Row],[Daily Volitility]]/Table1[[#This Row],[Open]]</f>
        <v>9.9415204678362595E-2</v>
      </c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</row>
    <row r="60" spans="1:62" x14ac:dyDescent="0.25">
      <c r="A60" s="1">
        <v>44735</v>
      </c>
      <c r="B60">
        <v>29.05</v>
      </c>
      <c r="C60" s="1">
        <v>44735</v>
      </c>
      <c r="D60">
        <v>29.05</v>
      </c>
      <c r="E60">
        <v>29.29</v>
      </c>
      <c r="F60">
        <v>29.77</v>
      </c>
      <c r="G60">
        <v>28.74</v>
      </c>
      <c r="I60" s="2">
        <v>3.5000000000000001E-3</v>
      </c>
      <c r="J60" s="2">
        <f>ABS(Table1[[#This Row],[Change %]])</f>
        <v>3.5000000000000001E-3</v>
      </c>
      <c r="K60">
        <f>Table1[[#This Row],[High]]-Table1[[#This Row],[Low]]</f>
        <v>1.0300000000000011</v>
      </c>
      <c r="L60" s="3">
        <f>Table1[[#This Row],[Daily Volitility]]/Table1[[#This Row],[Open]]</f>
        <v>3.516558552406969E-2</v>
      </c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</row>
    <row r="61" spans="1:62" x14ac:dyDescent="0.25">
      <c r="A61" s="1">
        <v>44734</v>
      </c>
      <c r="B61">
        <v>28.95</v>
      </c>
      <c r="C61" s="1">
        <v>44734</v>
      </c>
      <c r="D61">
        <v>28.95</v>
      </c>
      <c r="E61">
        <v>31.45</v>
      </c>
      <c r="F61">
        <v>31.57</v>
      </c>
      <c r="G61">
        <v>28.78</v>
      </c>
      <c r="I61" s="2">
        <v>-4.1099999999999998E-2</v>
      </c>
      <c r="J61" s="2">
        <f>ABS(Table1[[#This Row],[Change %]])</f>
        <v>4.1099999999999998E-2</v>
      </c>
      <c r="K61">
        <f>Table1[[#This Row],[High]]-Table1[[#This Row],[Low]]</f>
        <v>2.7899999999999991</v>
      </c>
      <c r="L61" s="3">
        <f>Table1[[#This Row],[Daily Volitility]]/Table1[[#This Row],[Open]]</f>
        <v>8.8712241653418095E-2</v>
      </c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</row>
    <row r="62" spans="1:62" x14ac:dyDescent="0.25">
      <c r="A62" s="1">
        <v>44733</v>
      </c>
      <c r="B62">
        <v>30.19</v>
      </c>
      <c r="C62" s="1">
        <v>44733</v>
      </c>
      <c r="D62">
        <v>30.19</v>
      </c>
      <c r="E62">
        <v>30.63</v>
      </c>
      <c r="F62">
        <v>30.65</v>
      </c>
      <c r="G62">
        <v>29.33</v>
      </c>
      <c r="I62" s="2">
        <v>-2.7099999999999999E-2</v>
      </c>
      <c r="J62" s="2">
        <f>ABS(Table1[[#This Row],[Change %]])</f>
        <v>2.7099999999999999E-2</v>
      </c>
      <c r="K62">
        <f>Table1[[#This Row],[High]]-Table1[[#This Row],[Low]]</f>
        <v>1.3200000000000003</v>
      </c>
      <c r="L62" s="3">
        <f>Table1[[#This Row],[Daily Volitility]]/Table1[[#This Row],[Open]]</f>
        <v>4.3095004897159658E-2</v>
      </c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</row>
    <row r="63" spans="1:62" x14ac:dyDescent="0.25">
      <c r="A63" s="1">
        <v>44732</v>
      </c>
      <c r="B63">
        <v>31.03</v>
      </c>
      <c r="C63" s="1">
        <v>44732</v>
      </c>
      <c r="D63">
        <v>31.03</v>
      </c>
      <c r="E63">
        <v>32.06</v>
      </c>
      <c r="F63">
        <v>32.159999999999997</v>
      </c>
      <c r="G63">
        <v>30.98</v>
      </c>
      <c r="I63" s="2">
        <v>-3.2000000000000002E-3</v>
      </c>
      <c r="J63" s="2">
        <f>ABS(Table1[[#This Row],[Change %]])</f>
        <v>3.2000000000000002E-3</v>
      </c>
      <c r="K63">
        <f>Table1[[#This Row],[High]]-Table1[[#This Row],[Low]]</f>
        <v>1.1799999999999962</v>
      </c>
      <c r="L63" s="3">
        <f>Table1[[#This Row],[Daily Volitility]]/Table1[[#This Row],[Open]]</f>
        <v>3.6805988771054149E-2</v>
      </c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</row>
    <row r="64" spans="1:62" x14ac:dyDescent="0.25">
      <c r="A64" s="1">
        <v>44729</v>
      </c>
      <c r="B64">
        <v>31.13</v>
      </c>
      <c r="C64" s="1">
        <v>44729</v>
      </c>
      <c r="D64">
        <v>31.13</v>
      </c>
      <c r="E64">
        <v>32.840000000000003</v>
      </c>
      <c r="F64">
        <v>33.31</v>
      </c>
      <c r="G64">
        <v>30.47</v>
      </c>
      <c r="I64" s="2">
        <v>-5.5199999999999999E-2</v>
      </c>
      <c r="J64" s="2">
        <f>ABS(Table1[[#This Row],[Change %]])</f>
        <v>5.5199999999999999E-2</v>
      </c>
      <c r="K64">
        <f>Table1[[#This Row],[High]]-Table1[[#This Row],[Low]]</f>
        <v>2.8400000000000034</v>
      </c>
      <c r="L64" s="3">
        <f>Table1[[#This Row],[Daily Volitility]]/Table1[[#This Row],[Open]]</f>
        <v>8.647990255785637E-2</v>
      </c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</row>
    <row r="65" spans="1:62" x14ac:dyDescent="0.25">
      <c r="A65" s="1">
        <v>44728</v>
      </c>
      <c r="B65">
        <v>32.950000000000003</v>
      </c>
      <c r="C65" s="1">
        <v>44728</v>
      </c>
      <c r="D65">
        <v>32.950000000000003</v>
      </c>
      <c r="E65">
        <v>30.35</v>
      </c>
      <c r="F65">
        <v>34.82</v>
      </c>
      <c r="G65">
        <v>30.35</v>
      </c>
      <c r="I65" s="2">
        <v>0.1124</v>
      </c>
      <c r="J65" s="2">
        <f>ABS(Table1[[#This Row],[Change %]])</f>
        <v>0.1124</v>
      </c>
      <c r="K65">
        <f>Table1[[#This Row],[High]]-Table1[[#This Row],[Low]]</f>
        <v>4.4699999999999989</v>
      </c>
      <c r="L65" s="3">
        <f>Table1[[#This Row],[Daily Volitility]]/Table1[[#This Row],[Open]]</f>
        <v>0.14728171334431628</v>
      </c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</row>
    <row r="66" spans="1:62" x14ac:dyDescent="0.25">
      <c r="A66" s="1">
        <v>44727</v>
      </c>
      <c r="B66">
        <v>29.62</v>
      </c>
      <c r="C66" s="1">
        <v>44727</v>
      </c>
      <c r="D66">
        <v>29.62</v>
      </c>
      <c r="E66">
        <v>32.39</v>
      </c>
      <c r="F66">
        <v>32.770000000000003</v>
      </c>
      <c r="G66">
        <v>27.76</v>
      </c>
      <c r="I66" s="2">
        <v>-9.3899999999999997E-2</v>
      </c>
      <c r="J66" s="2">
        <f>ABS(Table1[[#This Row],[Change %]])</f>
        <v>9.3899999999999997E-2</v>
      </c>
      <c r="K66">
        <f>Table1[[#This Row],[High]]-Table1[[#This Row],[Low]]</f>
        <v>5.0100000000000016</v>
      </c>
      <c r="L66" s="3">
        <f>Table1[[#This Row],[Daily Volitility]]/Table1[[#This Row],[Open]]</f>
        <v>0.15467736955850575</v>
      </c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</row>
    <row r="67" spans="1:62" x14ac:dyDescent="0.25">
      <c r="A67" s="1">
        <v>44726</v>
      </c>
      <c r="B67">
        <v>32.69</v>
      </c>
      <c r="C67" s="1">
        <v>44726</v>
      </c>
      <c r="D67">
        <v>32.69</v>
      </c>
      <c r="E67">
        <v>33.01</v>
      </c>
      <c r="F67">
        <v>34</v>
      </c>
      <c r="G67">
        <v>32.06</v>
      </c>
      <c r="I67" s="2">
        <v>-3.9100000000000003E-2</v>
      </c>
      <c r="J67" s="2">
        <f>ABS(Table1[[#This Row],[Change %]])</f>
        <v>3.9100000000000003E-2</v>
      </c>
      <c r="K67">
        <f>Table1[[#This Row],[High]]-Table1[[#This Row],[Low]]</f>
        <v>1.9399999999999977</v>
      </c>
      <c r="L67" s="3">
        <f>Table1[[#This Row],[Daily Volitility]]/Table1[[#This Row],[Open]]</f>
        <v>5.8770069675855734E-2</v>
      </c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</row>
    <row r="68" spans="1:62" x14ac:dyDescent="0.25">
      <c r="A68" s="1">
        <v>44725</v>
      </c>
      <c r="B68">
        <v>34.020000000000003</v>
      </c>
      <c r="C68" s="1">
        <v>44725</v>
      </c>
      <c r="D68">
        <v>34.020000000000003</v>
      </c>
      <c r="E68">
        <v>31.37</v>
      </c>
      <c r="F68">
        <v>35.049999999999997</v>
      </c>
      <c r="G68">
        <v>31.29</v>
      </c>
      <c r="I68" s="2">
        <v>0.22589999999999999</v>
      </c>
      <c r="J68" s="2">
        <f>ABS(Table1[[#This Row],[Change %]])</f>
        <v>0.22589999999999999</v>
      </c>
      <c r="K68">
        <f>Table1[[#This Row],[High]]-Table1[[#This Row],[Low]]</f>
        <v>3.759999999999998</v>
      </c>
      <c r="L68" s="3">
        <f>Table1[[#This Row],[Daily Volitility]]/Table1[[#This Row],[Open]]</f>
        <v>0.11985973860376149</v>
      </c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</row>
    <row r="69" spans="1:62" x14ac:dyDescent="0.25">
      <c r="A69" s="1">
        <v>44722</v>
      </c>
      <c r="B69">
        <v>27.75</v>
      </c>
      <c r="C69" s="1">
        <v>44722</v>
      </c>
      <c r="D69">
        <v>27.75</v>
      </c>
      <c r="E69">
        <v>26.26</v>
      </c>
      <c r="F69">
        <v>29.63</v>
      </c>
      <c r="G69">
        <v>26.05</v>
      </c>
      <c r="I69" s="2">
        <v>6.3600000000000004E-2</v>
      </c>
      <c r="J69" s="2">
        <f>ABS(Table1[[#This Row],[Change %]])</f>
        <v>6.3600000000000004E-2</v>
      </c>
      <c r="K69">
        <f>Table1[[#This Row],[High]]-Table1[[#This Row],[Low]]</f>
        <v>3.5799999999999983</v>
      </c>
      <c r="L69" s="3">
        <f>Table1[[#This Row],[Daily Volitility]]/Table1[[#This Row],[Open]]</f>
        <v>0.13632901751713625</v>
      </c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</row>
    <row r="70" spans="1:62" x14ac:dyDescent="0.25">
      <c r="A70" s="1">
        <v>44721</v>
      </c>
      <c r="B70">
        <v>26.09</v>
      </c>
      <c r="C70" s="1">
        <v>44721</v>
      </c>
      <c r="D70">
        <v>26.09</v>
      </c>
      <c r="E70">
        <v>24.29</v>
      </c>
      <c r="F70">
        <v>26.24</v>
      </c>
      <c r="G70">
        <v>23.82</v>
      </c>
      <c r="I70" s="2">
        <v>8.8900000000000007E-2</v>
      </c>
      <c r="J70" s="2">
        <f>ABS(Table1[[#This Row],[Change %]])</f>
        <v>8.8900000000000007E-2</v>
      </c>
      <c r="K70">
        <f>Table1[[#This Row],[High]]-Table1[[#This Row],[Low]]</f>
        <v>2.4199999999999982</v>
      </c>
      <c r="L70" s="3">
        <f>Table1[[#This Row],[Daily Volitility]]/Table1[[#This Row],[Open]]</f>
        <v>9.9629477151090912E-2</v>
      </c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</row>
    <row r="71" spans="1:62" x14ac:dyDescent="0.25">
      <c r="A71" s="1">
        <v>44720</v>
      </c>
      <c r="B71">
        <v>23.96</v>
      </c>
      <c r="C71" s="1">
        <v>44720</v>
      </c>
      <c r="D71">
        <v>23.96</v>
      </c>
      <c r="E71">
        <v>24.37</v>
      </c>
      <c r="F71">
        <v>24.78</v>
      </c>
      <c r="G71">
        <v>23.74</v>
      </c>
      <c r="I71" s="2">
        <v>-2.5000000000000001E-3</v>
      </c>
      <c r="J71" s="2">
        <f>ABS(Table1[[#This Row],[Change %]])</f>
        <v>2.5000000000000001E-3</v>
      </c>
      <c r="K71">
        <f>Table1[[#This Row],[High]]-Table1[[#This Row],[Low]]</f>
        <v>1.0400000000000027</v>
      </c>
      <c r="L71" s="3">
        <f>Table1[[#This Row],[Daily Volitility]]/Table1[[#This Row],[Open]]</f>
        <v>4.2675420599097361E-2</v>
      </c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</row>
    <row r="72" spans="1:62" x14ac:dyDescent="0.25">
      <c r="A72" s="1">
        <v>44719</v>
      </c>
      <c r="B72">
        <v>24.02</v>
      </c>
      <c r="C72" s="1">
        <v>44719</v>
      </c>
      <c r="D72">
        <v>24.02</v>
      </c>
      <c r="E72">
        <v>25.54</v>
      </c>
      <c r="F72">
        <v>26.24</v>
      </c>
      <c r="G72">
        <v>23.88</v>
      </c>
      <c r="I72" s="2">
        <v>-4.19E-2</v>
      </c>
      <c r="J72" s="2">
        <f>ABS(Table1[[#This Row],[Change %]])</f>
        <v>4.19E-2</v>
      </c>
      <c r="K72">
        <f>Table1[[#This Row],[High]]-Table1[[#This Row],[Low]]</f>
        <v>2.3599999999999994</v>
      </c>
      <c r="L72" s="3">
        <f>Table1[[#This Row],[Daily Volitility]]/Table1[[#This Row],[Open]]</f>
        <v>9.2404072043852759E-2</v>
      </c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</row>
    <row r="73" spans="1:62" x14ac:dyDescent="0.25">
      <c r="A73" s="1">
        <v>44718</v>
      </c>
      <c r="B73">
        <v>25.07</v>
      </c>
      <c r="C73" s="1">
        <v>44718</v>
      </c>
      <c r="D73">
        <v>25.07</v>
      </c>
      <c r="E73">
        <v>25.37</v>
      </c>
      <c r="F73">
        <v>25.81</v>
      </c>
      <c r="G73">
        <v>24.82</v>
      </c>
      <c r="I73" s="2">
        <v>1.1299999999999999E-2</v>
      </c>
      <c r="J73" s="2">
        <f>ABS(Table1[[#This Row],[Change %]])</f>
        <v>1.1299999999999999E-2</v>
      </c>
      <c r="K73">
        <f>Table1[[#This Row],[High]]-Table1[[#This Row],[Low]]</f>
        <v>0.98999999999999844</v>
      </c>
      <c r="L73" s="3">
        <f>Table1[[#This Row],[Daily Volitility]]/Table1[[#This Row],[Open]]</f>
        <v>3.9022467481277037E-2</v>
      </c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</row>
    <row r="74" spans="1:62" x14ac:dyDescent="0.25">
      <c r="A74" s="1">
        <v>44715</v>
      </c>
      <c r="B74">
        <v>24.79</v>
      </c>
      <c r="C74" s="1">
        <v>44715</v>
      </c>
      <c r="D74">
        <v>24.79</v>
      </c>
      <c r="E74">
        <v>24.91</v>
      </c>
      <c r="F74">
        <v>25.96</v>
      </c>
      <c r="G74">
        <v>24.76</v>
      </c>
      <c r="I74" s="2">
        <v>2.8E-3</v>
      </c>
      <c r="J74" s="2">
        <f>ABS(Table1[[#This Row],[Change %]])</f>
        <v>2.8E-3</v>
      </c>
      <c r="K74">
        <f>Table1[[#This Row],[High]]-Table1[[#This Row],[Low]]</f>
        <v>1.1999999999999993</v>
      </c>
      <c r="L74" s="3">
        <f>Table1[[#This Row],[Daily Volitility]]/Table1[[#This Row],[Open]]</f>
        <v>4.8173424327579255E-2</v>
      </c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</row>
    <row r="75" spans="1:62" x14ac:dyDescent="0.25">
      <c r="A75" s="1">
        <v>44714</v>
      </c>
      <c r="B75">
        <v>24.72</v>
      </c>
      <c r="C75" s="1">
        <v>44714</v>
      </c>
      <c r="D75">
        <v>24.72</v>
      </c>
      <c r="E75">
        <v>25.73</v>
      </c>
      <c r="F75">
        <v>26.5</v>
      </c>
      <c r="G75">
        <v>24.33</v>
      </c>
      <c r="I75" s="2">
        <v>-3.78E-2</v>
      </c>
      <c r="J75" s="2">
        <f>ABS(Table1[[#This Row],[Change %]])</f>
        <v>3.78E-2</v>
      </c>
      <c r="K75">
        <f>Table1[[#This Row],[High]]-Table1[[#This Row],[Low]]</f>
        <v>2.1700000000000017</v>
      </c>
      <c r="L75" s="3">
        <f>Table1[[#This Row],[Daily Volitility]]/Table1[[#This Row],[Open]]</f>
        <v>8.4337349397590425E-2</v>
      </c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</row>
    <row r="76" spans="1:62" x14ac:dyDescent="0.25">
      <c r="A76" s="1">
        <v>44713</v>
      </c>
      <c r="B76">
        <v>25.69</v>
      </c>
      <c r="C76" s="1">
        <v>44713</v>
      </c>
      <c r="D76">
        <v>25.69</v>
      </c>
      <c r="E76">
        <v>26.05</v>
      </c>
      <c r="F76">
        <v>27.73</v>
      </c>
      <c r="G76">
        <v>25.38</v>
      </c>
      <c r="I76" s="2">
        <v>-1.9099999999999999E-2</v>
      </c>
      <c r="J76" s="2">
        <f>ABS(Table1[[#This Row],[Change %]])</f>
        <v>1.9099999999999999E-2</v>
      </c>
      <c r="K76">
        <f>Table1[[#This Row],[High]]-Table1[[#This Row],[Low]]</f>
        <v>2.3500000000000014</v>
      </c>
      <c r="L76" s="3">
        <f>Table1[[#This Row],[Daily Volitility]]/Table1[[#This Row],[Open]]</f>
        <v>9.0211132437620009E-2</v>
      </c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</row>
    <row r="77" spans="1:62" x14ac:dyDescent="0.25">
      <c r="A77" s="1">
        <v>44712</v>
      </c>
      <c r="B77">
        <v>26.19</v>
      </c>
      <c r="C77" s="1">
        <v>44712</v>
      </c>
      <c r="D77">
        <v>26.19</v>
      </c>
      <c r="E77">
        <v>27.47</v>
      </c>
      <c r="F77">
        <v>28.35</v>
      </c>
      <c r="G77">
        <v>25.94</v>
      </c>
      <c r="I77" s="2">
        <v>-1.32E-2</v>
      </c>
      <c r="J77" s="2">
        <f>ABS(Table1[[#This Row],[Change %]])</f>
        <v>1.32E-2</v>
      </c>
      <c r="K77">
        <f>Table1[[#This Row],[High]]-Table1[[#This Row],[Low]]</f>
        <v>2.41</v>
      </c>
      <c r="L77" s="3">
        <f>Table1[[#This Row],[Daily Volitility]]/Table1[[#This Row],[Open]]</f>
        <v>8.7732071350564267E-2</v>
      </c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</row>
    <row r="78" spans="1:62" x14ac:dyDescent="0.25">
      <c r="A78" s="1">
        <v>44711</v>
      </c>
      <c r="B78">
        <v>26.54</v>
      </c>
      <c r="C78" s="1">
        <v>44711</v>
      </c>
      <c r="D78">
        <v>26.54</v>
      </c>
      <c r="E78">
        <v>26.16</v>
      </c>
      <c r="F78">
        <v>26.81</v>
      </c>
      <c r="G78">
        <v>26.08</v>
      </c>
      <c r="I78" s="2">
        <v>3.1899999999999998E-2</v>
      </c>
      <c r="J78" s="2">
        <f>ABS(Table1[[#This Row],[Change %]])</f>
        <v>3.1899999999999998E-2</v>
      </c>
      <c r="K78">
        <f>Table1[[#This Row],[High]]-Table1[[#This Row],[Low]]</f>
        <v>0.73000000000000043</v>
      </c>
      <c r="L78" s="3">
        <f>Table1[[#This Row],[Daily Volitility]]/Table1[[#This Row],[Open]]</f>
        <v>2.7905198776758428E-2</v>
      </c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</row>
    <row r="79" spans="1:62" x14ac:dyDescent="0.25">
      <c r="A79" s="1">
        <v>44708</v>
      </c>
      <c r="B79">
        <v>25.72</v>
      </c>
      <c r="C79" s="1">
        <v>44708</v>
      </c>
      <c r="D79">
        <v>25.72</v>
      </c>
      <c r="E79">
        <v>27.5</v>
      </c>
      <c r="F79">
        <v>27.54</v>
      </c>
      <c r="G79">
        <v>25.57</v>
      </c>
      <c r="I79" s="2">
        <v>-6.4699999999999994E-2</v>
      </c>
      <c r="J79" s="2">
        <f>ABS(Table1[[#This Row],[Change %]])</f>
        <v>6.4699999999999994E-2</v>
      </c>
      <c r="K79">
        <f>Table1[[#This Row],[High]]-Table1[[#This Row],[Low]]</f>
        <v>1.9699999999999989</v>
      </c>
      <c r="L79" s="3">
        <f>Table1[[#This Row],[Daily Volitility]]/Table1[[#This Row],[Open]]</f>
        <v>7.1636363636363595E-2</v>
      </c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</row>
    <row r="80" spans="1:62" x14ac:dyDescent="0.25">
      <c r="A80" s="1">
        <v>44707</v>
      </c>
      <c r="B80">
        <v>27.5</v>
      </c>
      <c r="C80" s="1">
        <v>44707</v>
      </c>
      <c r="D80">
        <v>27.5</v>
      </c>
      <c r="E80">
        <v>28.42</v>
      </c>
      <c r="F80">
        <v>28.46</v>
      </c>
      <c r="G80">
        <v>27.11</v>
      </c>
      <c r="I80" s="2">
        <v>-3.0700000000000002E-2</v>
      </c>
      <c r="J80" s="2">
        <f>ABS(Table1[[#This Row],[Change %]])</f>
        <v>3.0700000000000002E-2</v>
      </c>
      <c r="K80">
        <f>Table1[[#This Row],[High]]-Table1[[#This Row],[Low]]</f>
        <v>1.3500000000000014</v>
      </c>
      <c r="L80" s="3">
        <f>Table1[[#This Row],[Daily Volitility]]/Table1[[#This Row],[Open]]</f>
        <v>4.7501759324419468E-2</v>
      </c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</row>
    <row r="81" spans="1:62" x14ac:dyDescent="0.25">
      <c r="A81" s="1">
        <v>44706</v>
      </c>
      <c r="B81">
        <v>28.37</v>
      </c>
      <c r="C81" s="1">
        <v>44706</v>
      </c>
      <c r="D81">
        <v>28.37</v>
      </c>
      <c r="E81">
        <v>29.33</v>
      </c>
      <c r="F81">
        <v>30.23</v>
      </c>
      <c r="G81">
        <v>28.16</v>
      </c>
      <c r="I81" s="2">
        <v>-3.6700000000000003E-2</v>
      </c>
      <c r="J81" s="2">
        <f>ABS(Table1[[#This Row],[Change %]])</f>
        <v>3.6700000000000003E-2</v>
      </c>
      <c r="K81">
        <f>Table1[[#This Row],[High]]-Table1[[#This Row],[Low]]</f>
        <v>2.0700000000000003</v>
      </c>
      <c r="L81" s="3">
        <f>Table1[[#This Row],[Daily Volitility]]/Table1[[#This Row],[Open]]</f>
        <v>7.0576201841118319E-2</v>
      </c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</row>
    <row r="82" spans="1:62" x14ac:dyDescent="0.25">
      <c r="A82" s="1">
        <v>44705</v>
      </c>
      <c r="B82">
        <v>29.45</v>
      </c>
      <c r="C82" s="1">
        <v>44705</v>
      </c>
      <c r="D82">
        <v>29.45</v>
      </c>
      <c r="E82">
        <v>29.43</v>
      </c>
      <c r="F82">
        <v>31.07</v>
      </c>
      <c r="G82">
        <v>29.04</v>
      </c>
      <c r="I82" s="2">
        <v>3.4099999999999998E-2</v>
      </c>
      <c r="J82" s="2">
        <f>ABS(Table1[[#This Row],[Change %]])</f>
        <v>3.4099999999999998E-2</v>
      </c>
      <c r="K82">
        <f>Table1[[#This Row],[High]]-Table1[[#This Row],[Low]]</f>
        <v>2.0300000000000011</v>
      </c>
      <c r="L82" s="3">
        <f>Table1[[#This Row],[Daily Volitility]]/Table1[[#This Row],[Open]]</f>
        <v>6.8977234114848837E-2</v>
      </c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</row>
    <row r="83" spans="1:62" x14ac:dyDescent="0.25">
      <c r="A83" s="1">
        <v>44704</v>
      </c>
      <c r="B83">
        <v>28.48</v>
      </c>
      <c r="C83" s="1">
        <v>44704</v>
      </c>
      <c r="D83">
        <v>28.48</v>
      </c>
      <c r="E83">
        <v>28.98</v>
      </c>
      <c r="F83">
        <v>30.39</v>
      </c>
      <c r="G83">
        <v>28.29</v>
      </c>
      <c r="I83" s="2">
        <v>-3.2300000000000002E-2</v>
      </c>
      <c r="J83" s="2">
        <f>ABS(Table1[[#This Row],[Change %]])</f>
        <v>3.2300000000000002E-2</v>
      </c>
      <c r="K83">
        <f>Table1[[#This Row],[High]]-Table1[[#This Row],[Low]]</f>
        <v>2.1000000000000014</v>
      </c>
      <c r="L83" s="3">
        <f>Table1[[#This Row],[Daily Volitility]]/Table1[[#This Row],[Open]]</f>
        <v>7.2463768115942073E-2</v>
      </c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</row>
    <row r="84" spans="1:62" x14ac:dyDescent="0.25">
      <c r="A84" s="1">
        <v>44701</v>
      </c>
      <c r="B84">
        <v>29.43</v>
      </c>
      <c r="C84" s="1">
        <v>44701</v>
      </c>
      <c r="D84">
        <v>29.43</v>
      </c>
      <c r="E84">
        <v>28.78</v>
      </c>
      <c r="F84">
        <v>32.909999999999997</v>
      </c>
      <c r="G84">
        <v>28.06</v>
      </c>
      <c r="I84" s="2">
        <v>2.7000000000000001E-3</v>
      </c>
      <c r="J84" s="2">
        <f>ABS(Table1[[#This Row],[Change %]])</f>
        <v>2.7000000000000001E-3</v>
      </c>
      <c r="K84">
        <f>Table1[[#This Row],[High]]-Table1[[#This Row],[Low]]</f>
        <v>4.8499999999999979</v>
      </c>
      <c r="L84" s="3">
        <f>Table1[[#This Row],[Daily Volitility]]/Table1[[#This Row],[Open]]</f>
        <v>0.16851980542043077</v>
      </c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</row>
    <row r="85" spans="1:62" x14ac:dyDescent="0.25">
      <c r="A85" s="1">
        <v>44700</v>
      </c>
      <c r="B85">
        <v>29.35</v>
      </c>
      <c r="C85" s="1">
        <v>44700</v>
      </c>
      <c r="D85">
        <v>29.35</v>
      </c>
      <c r="E85">
        <v>31.24</v>
      </c>
      <c r="F85">
        <v>33.11</v>
      </c>
      <c r="G85">
        <v>29.06</v>
      </c>
      <c r="I85" s="2">
        <v>-5.1999999999999998E-2</v>
      </c>
      <c r="J85" s="2">
        <f>ABS(Table1[[#This Row],[Change %]])</f>
        <v>5.1999999999999998E-2</v>
      </c>
      <c r="K85">
        <f>Table1[[#This Row],[High]]-Table1[[#This Row],[Low]]</f>
        <v>4.0500000000000007</v>
      </c>
      <c r="L85" s="3">
        <f>Table1[[#This Row],[Daily Volitility]]/Table1[[#This Row],[Open]]</f>
        <v>0.12964148527528813</v>
      </c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</row>
    <row r="86" spans="1:62" x14ac:dyDescent="0.25">
      <c r="A86" s="1">
        <v>44699</v>
      </c>
      <c r="B86">
        <v>30.96</v>
      </c>
      <c r="C86" s="1">
        <v>44699</v>
      </c>
      <c r="D86">
        <v>30.96</v>
      </c>
      <c r="E86">
        <v>26.74</v>
      </c>
      <c r="F86">
        <v>31.49</v>
      </c>
      <c r="G86">
        <v>26.21</v>
      </c>
      <c r="I86" s="2">
        <v>0.1862</v>
      </c>
      <c r="J86" s="2">
        <f>ABS(Table1[[#This Row],[Change %]])</f>
        <v>0.1862</v>
      </c>
      <c r="K86">
        <f>Table1[[#This Row],[High]]-Table1[[#This Row],[Low]]</f>
        <v>5.2799999999999976</v>
      </c>
      <c r="L86" s="3">
        <f>Table1[[#This Row],[Daily Volitility]]/Table1[[#This Row],[Open]]</f>
        <v>0.19745699326851152</v>
      </c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</row>
    <row r="87" spans="1:62" x14ac:dyDescent="0.25">
      <c r="A87" s="1">
        <v>44698</v>
      </c>
      <c r="B87">
        <v>26.1</v>
      </c>
      <c r="C87" s="1">
        <v>44698</v>
      </c>
      <c r="D87">
        <v>26.1</v>
      </c>
      <c r="E87">
        <v>27.07</v>
      </c>
      <c r="F87">
        <v>27.17</v>
      </c>
      <c r="G87">
        <v>25.51</v>
      </c>
      <c r="I87" s="2">
        <v>-4.99E-2</v>
      </c>
      <c r="J87" s="2">
        <f>ABS(Table1[[#This Row],[Change %]])</f>
        <v>4.99E-2</v>
      </c>
      <c r="K87">
        <f>Table1[[#This Row],[High]]-Table1[[#This Row],[Low]]</f>
        <v>1.6600000000000001</v>
      </c>
      <c r="L87" s="3">
        <f>Table1[[#This Row],[Daily Volitility]]/Table1[[#This Row],[Open]]</f>
        <v>6.1322497229405248E-2</v>
      </c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</row>
    <row r="88" spans="1:62" x14ac:dyDescent="0.25">
      <c r="A88" s="1">
        <v>44697</v>
      </c>
      <c r="B88">
        <v>27.47</v>
      </c>
      <c r="C88" s="1">
        <v>44697</v>
      </c>
      <c r="D88">
        <v>27.47</v>
      </c>
      <c r="E88">
        <v>30.01</v>
      </c>
      <c r="F88">
        <v>30.23</v>
      </c>
      <c r="G88">
        <v>27.36</v>
      </c>
      <c r="I88" s="2">
        <v>-4.8500000000000001E-2</v>
      </c>
      <c r="J88" s="2">
        <f>ABS(Table1[[#This Row],[Change %]])</f>
        <v>4.8500000000000001E-2</v>
      </c>
      <c r="K88">
        <f>Table1[[#This Row],[High]]-Table1[[#This Row],[Low]]</f>
        <v>2.870000000000001</v>
      </c>
      <c r="L88" s="3">
        <f>Table1[[#This Row],[Daily Volitility]]/Table1[[#This Row],[Open]]</f>
        <v>9.5634788403865412E-2</v>
      </c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</row>
    <row r="89" spans="1:62" x14ac:dyDescent="0.25">
      <c r="A89" s="1">
        <v>44694</v>
      </c>
      <c r="B89">
        <v>28.87</v>
      </c>
      <c r="C89" s="1">
        <v>44694</v>
      </c>
      <c r="D89">
        <v>28.87</v>
      </c>
      <c r="E89">
        <v>31.09</v>
      </c>
      <c r="F89">
        <v>31.2</v>
      </c>
      <c r="G89">
        <v>28.78</v>
      </c>
      <c r="I89" s="2">
        <v>-9.1300000000000006E-2</v>
      </c>
      <c r="J89" s="2">
        <f>ABS(Table1[[#This Row],[Change %]])</f>
        <v>9.1300000000000006E-2</v>
      </c>
      <c r="K89">
        <f>Table1[[#This Row],[High]]-Table1[[#This Row],[Low]]</f>
        <v>2.4199999999999982</v>
      </c>
      <c r="L89" s="3">
        <f>Table1[[#This Row],[Daily Volitility]]/Table1[[#This Row],[Open]]</f>
        <v>7.7838533290447029E-2</v>
      </c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</row>
    <row r="90" spans="1:62" x14ac:dyDescent="0.25">
      <c r="A90" s="1">
        <v>44693</v>
      </c>
      <c r="B90">
        <v>31.77</v>
      </c>
      <c r="C90" s="1">
        <v>44693</v>
      </c>
      <c r="D90">
        <v>31.77</v>
      </c>
      <c r="E90">
        <v>33.74</v>
      </c>
      <c r="F90">
        <v>34.76</v>
      </c>
      <c r="G90">
        <v>31.7</v>
      </c>
      <c r="I90" s="2">
        <v>-2.4299999999999999E-2</v>
      </c>
      <c r="J90" s="2">
        <f>ABS(Table1[[#This Row],[Change %]])</f>
        <v>2.4299999999999999E-2</v>
      </c>
      <c r="K90">
        <f>Table1[[#This Row],[High]]-Table1[[#This Row],[Low]]</f>
        <v>3.0599999999999987</v>
      </c>
      <c r="L90" s="3">
        <f>Table1[[#This Row],[Daily Volitility]]/Table1[[#This Row],[Open]]</f>
        <v>9.0693538826318865E-2</v>
      </c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</row>
    <row r="91" spans="1:62" x14ac:dyDescent="0.25">
      <c r="A91" s="1">
        <v>44692</v>
      </c>
      <c r="B91">
        <v>32.56</v>
      </c>
      <c r="C91" s="1">
        <v>44692</v>
      </c>
      <c r="D91">
        <v>32.56</v>
      </c>
      <c r="E91">
        <v>32.869999999999997</v>
      </c>
      <c r="F91">
        <v>34.39</v>
      </c>
      <c r="G91">
        <v>30.69</v>
      </c>
      <c r="I91" s="2">
        <v>-1.2999999999999999E-2</v>
      </c>
      <c r="J91" s="2">
        <f>ABS(Table1[[#This Row],[Change %]])</f>
        <v>1.2999999999999999E-2</v>
      </c>
      <c r="K91">
        <f>Table1[[#This Row],[High]]-Table1[[#This Row],[Low]]</f>
        <v>3.6999999999999993</v>
      </c>
      <c r="L91" s="3">
        <f>Table1[[#This Row],[Daily Volitility]]/Table1[[#This Row],[Open]]</f>
        <v>0.11256464861575904</v>
      </c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</row>
    <row r="92" spans="1:62" x14ac:dyDescent="0.25">
      <c r="A92" s="1">
        <v>44691</v>
      </c>
      <c r="B92">
        <v>32.99</v>
      </c>
      <c r="C92" s="1">
        <v>44691</v>
      </c>
      <c r="D92">
        <v>32.99</v>
      </c>
      <c r="E92">
        <v>33.659999999999997</v>
      </c>
      <c r="F92">
        <v>34.840000000000003</v>
      </c>
      <c r="G92">
        <v>32.24</v>
      </c>
      <c r="I92" s="2">
        <v>-5.0599999999999999E-2</v>
      </c>
      <c r="J92" s="2">
        <f>ABS(Table1[[#This Row],[Change %]])</f>
        <v>5.0599999999999999E-2</v>
      </c>
      <c r="K92">
        <f>Table1[[#This Row],[High]]-Table1[[#This Row],[Low]]</f>
        <v>2.6000000000000014</v>
      </c>
      <c r="L92" s="3">
        <f>Table1[[#This Row],[Daily Volitility]]/Table1[[#This Row],[Open]]</f>
        <v>7.7243018419489051E-2</v>
      </c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</row>
    <row r="93" spans="1:62" x14ac:dyDescent="0.25">
      <c r="A93" s="1">
        <v>44690</v>
      </c>
      <c r="B93">
        <v>34.75</v>
      </c>
      <c r="C93" s="1">
        <v>44690</v>
      </c>
      <c r="D93">
        <v>34.75</v>
      </c>
      <c r="E93">
        <v>31.9</v>
      </c>
      <c r="F93">
        <v>35.479999999999997</v>
      </c>
      <c r="G93">
        <v>31.9</v>
      </c>
      <c r="I93" s="2">
        <v>0.151</v>
      </c>
      <c r="J93" s="2">
        <f>ABS(Table1[[#This Row],[Change %]])</f>
        <v>0.151</v>
      </c>
      <c r="K93">
        <f>Table1[[#This Row],[High]]-Table1[[#This Row],[Low]]</f>
        <v>3.5799999999999983</v>
      </c>
      <c r="L93" s="3">
        <f>Table1[[#This Row],[Daily Volitility]]/Table1[[#This Row],[Open]]</f>
        <v>0.11222570532915356</v>
      </c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</row>
    <row r="94" spans="1:62" x14ac:dyDescent="0.25">
      <c r="A94" s="1">
        <v>44687</v>
      </c>
      <c r="B94">
        <v>30.19</v>
      </c>
      <c r="C94" s="1">
        <v>44687</v>
      </c>
      <c r="D94">
        <v>30.19</v>
      </c>
      <c r="E94">
        <v>32.229999999999997</v>
      </c>
      <c r="F94">
        <v>35.340000000000003</v>
      </c>
      <c r="G94">
        <v>29.83</v>
      </c>
      <c r="I94" s="2">
        <v>-3.2399999999999998E-2</v>
      </c>
      <c r="J94" s="2">
        <f>ABS(Table1[[#This Row],[Change %]])</f>
        <v>3.2399999999999998E-2</v>
      </c>
      <c r="K94">
        <f>Table1[[#This Row],[High]]-Table1[[#This Row],[Low]]</f>
        <v>5.5100000000000051</v>
      </c>
      <c r="L94" s="3">
        <f>Table1[[#This Row],[Daily Volitility]]/Table1[[#This Row],[Open]]</f>
        <v>0.17095873409866602</v>
      </c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</row>
    <row r="95" spans="1:62" x14ac:dyDescent="0.25">
      <c r="A95" s="1">
        <v>44686</v>
      </c>
      <c r="B95">
        <v>31.2</v>
      </c>
      <c r="C95" s="1">
        <v>44686</v>
      </c>
      <c r="D95">
        <v>31.2</v>
      </c>
      <c r="E95">
        <v>25.97</v>
      </c>
      <c r="F95">
        <v>33.200000000000003</v>
      </c>
      <c r="G95">
        <v>25.78</v>
      </c>
      <c r="I95" s="2">
        <v>0.22739999999999999</v>
      </c>
      <c r="J95" s="2">
        <f>ABS(Table1[[#This Row],[Change %]])</f>
        <v>0.22739999999999999</v>
      </c>
      <c r="K95">
        <f>Table1[[#This Row],[High]]-Table1[[#This Row],[Low]]</f>
        <v>7.4200000000000017</v>
      </c>
      <c r="L95" s="3">
        <f>Table1[[#This Row],[Daily Volitility]]/Table1[[#This Row],[Open]]</f>
        <v>0.28571428571428581</v>
      </c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</row>
    <row r="96" spans="1:62" x14ac:dyDescent="0.25">
      <c r="A96" s="1">
        <v>44685</v>
      </c>
      <c r="B96">
        <v>25.42</v>
      </c>
      <c r="C96" s="1">
        <v>44685</v>
      </c>
      <c r="D96">
        <v>25.42</v>
      </c>
      <c r="E96">
        <v>29.12</v>
      </c>
      <c r="F96">
        <v>29.42</v>
      </c>
      <c r="G96">
        <v>24.94</v>
      </c>
      <c r="I96" s="2">
        <v>-0.13089999999999999</v>
      </c>
      <c r="J96" s="2">
        <f>ABS(Table1[[#This Row],[Change %]])</f>
        <v>0.13089999999999999</v>
      </c>
      <c r="K96">
        <f>Table1[[#This Row],[High]]-Table1[[#This Row],[Low]]</f>
        <v>4.4800000000000004</v>
      </c>
      <c r="L96" s="3">
        <f>Table1[[#This Row],[Daily Volitility]]/Table1[[#This Row],[Open]]</f>
        <v>0.15384615384615385</v>
      </c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</row>
    <row r="97" spans="1:62" x14ac:dyDescent="0.25">
      <c r="A97" s="1">
        <v>44684</v>
      </c>
      <c r="B97">
        <v>29.25</v>
      </c>
      <c r="C97" s="1">
        <v>44684</v>
      </c>
      <c r="D97">
        <v>29.25</v>
      </c>
      <c r="E97">
        <v>31.76</v>
      </c>
      <c r="F97">
        <v>32.82</v>
      </c>
      <c r="G97">
        <v>29.06</v>
      </c>
      <c r="I97" s="2">
        <v>-9.5500000000000002E-2</v>
      </c>
      <c r="J97" s="2">
        <f>ABS(Table1[[#This Row],[Change %]])</f>
        <v>9.5500000000000002E-2</v>
      </c>
      <c r="K97">
        <f>Table1[[#This Row],[High]]-Table1[[#This Row],[Low]]</f>
        <v>3.7600000000000016</v>
      </c>
      <c r="L97" s="3">
        <f>Table1[[#This Row],[Daily Volitility]]/Table1[[#This Row],[Open]]</f>
        <v>0.11838790931989929</v>
      </c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</row>
    <row r="98" spans="1:62" x14ac:dyDescent="0.25">
      <c r="A98" s="1">
        <v>44683</v>
      </c>
      <c r="B98">
        <v>32.340000000000003</v>
      </c>
      <c r="C98" s="1">
        <v>44683</v>
      </c>
      <c r="D98">
        <v>32.340000000000003</v>
      </c>
      <c r="E98">
        <v>33.35</v>
      </c>
      <c r="F98">
        <v>36.64</v>
      </c>
      <c r="G98">
        <v>31.74</v>
      </c>
      <c r="I98" s="2">
        <v>-3.1699999999999999E-2</v>
      </c>
      <c r="J98" s="2">
        <f>ABS(Table1[[#This Row],[Change %]])</f>
        <v>3.1699999999999999E-2</v>
      </c>
      <c r="K98">
        <f>Table1[[#This Row],[High]]-Table1[[#This Row],[Low]]</f>
        <v>4.9000000000000021</v>
      </c>
      <c r="L98" s="3">
        <f>Table1[[#This Row],[Daily Volitility]]/Table1[[#This Row],[Open]]</f>
        <v>0.14692653673163425</v>
      </c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</row>
    <row r="99" spans="1:62" x14ac:dyDescent="0.25">
      <c r="A99" s="1">
        <v>44680</v>
      </c>
      <c r="B99">
        <v>33.4</v>
      </c>
      <c r="C99" s="1">
        <v>44680</v>
      </c>
      <c r="D99">
        <v>33.4</v>
      </c>
      <c r="E99">
        <v>28.97</v>
      </c>
      <c r="F99">
        <v>34.340000000000003</v>
      </c>
      <c r="G99">
        <v>28.54</v>
      </c>
      <c r="I99" s="2">
        <v>0.1137</v>
      </c>
      <c r="J99" s="2">
        <f>ABS(Table1[[#This Row],[Change %]])</f>
        <v>0.1137</v>
      </c>
      <c r="K99">
        <f>Table1[[#This Row],[High]]-Table1[[#This Row],[Low]]</f>
        <v>5.8000000000000043</v>
      </c>
      <c r="L99" s="3">
        <f>Table1[[#This Row],[Daily Volitility]]/Table1[[#This Row],[Open]]</f>
        <v>0.20020711080428044</v>
      </c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</row>
    <row r="100" spans="1:62" x14ac:dyDescent="0.25">
      <c r="A100" s="1">
        <v>44679</v>
      </c>
      <c r="B100">
        <v>29.99</v>
      </c>
      <c r="C100" s="1">
        <v>44679</v>
      </c>
      <c r="D100">
        <v>29.99</v>
      </c>
      <c r="E100">
        <v>29.91</v>
      </c>
      <c r="F100">
        <v>32</v>
      </c>
      <c r="G100">
        <v>28</v>
      </c>
      <c r="I100" s="2">
        <v>-5.0900000000000001E-2</v>
      </c>
      <c r="J100" s="2">
        <f>ABS(Table1[[#This Row],[Change %]])</f>
        <v>5.0900000000000001E-2</v>
      </c>
      <c r="K100">
        <f>Table1[[#This Row],[High]]-Table1[[#This Row],[Low]]</f>
        <v>4</v>
      </c>
      <c r="L100" s="3">
        <f>Table1[[#This Row],[Daily Volitility]]/Table1[[#This Row],[Open]]</f>
        <v>0.13373453694416584</v>
      </c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</row>
    <row r="101" spans="1:62" x14ac:dyDescent="0.25">
      <c r="A101" s="1">
        <v>44678</v>
      </c>
      <c r="B101">
        <v>31.6</v>
      </c>
      <c r="C101" s="1">
        <v>44678</v>
      </c>
      <c r="D101">
        <v>31.6</v>
      </c>
      <c r="E101">
        <v>31.11</v>
      </c>
      <c r="F101">
        <v>32.770000000000003</v>
      </c>
      <c r="G101">
        <v>29.82</v>
      </c>
      <c r="I101" s="2">
        <v>-5.7299999999999997E-2</v>
      </c>
      <c r="J101" s="2">
        <f>ABS(Table1[[#This Row],[Change %]])</f>
        <v>5.7299999999999997E-2</v>
      </c>
      <c r="K101">
        <f>Table1[[#This Row],[High]]-Table1[[#This Row],[Low]]</f>
        <v>2.9500000000000028</v>
      </c>
      <c r="L101" s="3">
        <f>Table1[[#This Row],[Daily Volitility]]/Table1[[#This Row],[Open]]</f>
        <v>9.4824815171970514E-2</v>
      </c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</row>
    <row r="102" spans="1:62" x14ac:dyDescent="0.25">
      <c r="A102" s="1">
        <v>44677</v>
      </c>
      <c r="B102">
        <v>33.520000000000003</v>
      </c>
      <c r="C102" s="1">
        <v>44677</v>
      </c>
      <c r="D102">
        <v>33.520000000000003</v>
      </c>
      <c r="E102">
        <v>27.38</v>
      </c>
      <c r="F102">
        <v>33.81</v>
      </c>
      <c r="G102">
        <v>27.06</v>
      </c>
      <c r="I102" s="2">
        <v>0.24060000000000001</v>
      </c>
      <c r="J102" s="2">
        <f>ABS(Table1[[#This Row],[Change %]])</f>
        <v>0.24060000000000001</v>
      </c>
      <c r="K102">
        <f>Table1[[#This Row],[High]]-Table1[[#This Row],[Low]]</f>
        <v>6.7500000000000036</v>
      </c>
      <c r="L102" s="3">
        <f>Table1[[#This Row],[Daily Volitility]]/Table1[[#This Row],[Open]]</f>
        <v>0.24653031409788181</v>
      </c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</row>
    <row r="103" spans="1:62" x14ac:dyDescent="0.25">
      <c r="A103" s="1">
        <v>44676</v>
      </c>
      <c r="B103">
        <v>27.02</v>
      </c>
      <c r="C103" s="1">
        <v>44676</v>
      </c>
      <c r="D103">
        <v>27.02</v>
      </c>
      <c r="E103">
        <v>30.04</v>
      </c>
      <c r="F103">
        <v>31.6</v>
      </c>
      <c r="G103">
        <v>26.8</v>
      </c>
      <c r="I103" s="2">
        <v>-4.2200000000000001E-2</v>
      </c>
      <c r="J103" s="2">
        <f>ABS(Table1[[#This Row],[Change %]])</f>
        <v>4.2200000000000001E-2</v>
      </c>
      <c r="K103">
        <f>Table1[[#This Row],[High]]-Table1[[#This Row],[Low]]</f>
        <v>4.8000000000000007</v>
      </c>
      <c r="L103" s="3">
        <f>Table1[[#This Row],[Daily Volitility]]/Table1[[#This Row],[Open]]</f>
        <v>0.15978695073235688</v>
      </c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</row>
    <row r="104" spans="1:62" x14ac:dyDescent="0.25">
      <c r="A104" s="1">
        <v>44673</v>
      </c>
      <c r="B104">
        <v>28.21</v>
      </c>
      <c r="C104" s="1">
        <v>44673</v>
      </c>
      <c r="D104">
        <v>28.21</v>
      </c>
      <c r="E104">
        <v>22.71</v>
      </c>
      <c r="F104">
        <v>28.27</v>
      </c>
      <c r="G104">
        <v>22.62</v>
      </c>
      <c r="I104" s="2">
        <v>0.24379999999999999</v>
      </c>
      <c r="J104" s="2">
        <f>ABS(Table1[[#This Row],[Change %]])</f>
        <v>0.24379999999999999</v>
      </c>
      <c r="K104">
        <f>Table1[[#This Row],[High]]-Table1[[#This Row],[Low]]</f>
        <v>5.6499999999999986</v>
      </c>
      <c r="L104" s="3">
        <f>Table1[[#This Row],[Daily Volitility]]/Table1[[#This Row],[Open]]</f>
        <v>0.24878907970057237</v>
      </c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</row>
    <row r="105" spans="1:62" x14ac:dyDescent="0.25">
      <c r="A105" s="1">
        <v>44672</v>
      </c>
      <c r="B105">
        <v>22.68</v>
      </c>
      <c r="C105" s="1">
        <v>44672</v>
      </c>
      <c r="D105">
        <v>22.68</v>
      </c>
      <c r="E105">
        <v>20.239999999999998</v>
      </c>
      <c r="F105">
        <v>23.28</v>
      </c>
      <c r="G105">
        <v>19.809999999999999</v>
      </c>
      <c r="I105" s="2">
        <v>0.11609999999999999</v>
      </c>
      <c r="J105" s="2">
        <f>ABS(Table1[[#This Row],[Change %]])</f>
        <v>0.11609999999999999</v>
      </c>
      <c r="K105">
        <f>Table1[[#This Row],[High]]-Table1[[#This Row],[Low]]</f>
        <v>3.4700000000000024</v>
      </c>
      <c r="L105" s="3">
        <f>Table1[[#This Row],[Daily Volitility]]/Table1[[#This Row],[Open]]</f>
        <v>0.17144268774703569</v>
      </c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  <c r="BI105" s="19"/>
      <c r="BJ105" s="19"/>
    </row>
    <row r="106" spans="1:62" x14ac:dyDescent="0.25">
      <c r="A106" s="1">
        <v>44671</v>
      </c>
      <c r="B106">
        <v>20.32</v>
      </c>
      <c r="C106" s="1">
        <v>44671</v>
      </c>
      <c r="D106">
        <v>20.32</v>
      </c>
      <c r="E106">
        <v>21.13</v>
      </c>
      <c r="F106">
        <v>21.32</v>
      </c>
      <c r="G106">
        <v>19.75</v>
      </c>
      <c r="I106" s="2">
        <v>-4.9099999999999998E-2</v>
      </c>
      <c r="J106" s="2">
        <f>ABS(Table1[[#This Row],[Change %]])</f>
        <v>4.9099999999999998E-2</v>
      </c>
      <c r="K106">
        <f>Table1[[#This Row],[High]]-Table1[[#This Row],[Low]]</f>
        <v>1.5700000000000003</v>
      </c>
      <c r="L106" s="3">
        <f>Table1[[#This Row],[Daily Volitility]]/Table1[[#This Row],[Open]]</f>
        <v>7.4301940369143421E-2</v>
      </c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</row>
    <row r="107" spans="1:62" x14ac:dyDescent="0.25">
      <c r="A107" s="1">
        <v>44670</v>
      </c>
      <c r="B107">
        <v>21.37</v>
      </c>
      <c r="C107" s="1">
        <v>44670</v>
      </c>
      <c r="D107">
        <v>21.37</v>
      </c>
      <c r="E107">
        <v>22.55</v>
      </c>
      <c r="F107">
        <v>22.92</v>
      </c>
      <c r="G107">
        <v>20.36</v>
      </c>
      <c r="I107" s="2">
        <v>-3.61E-2</v>
      </c>
      <c r="J107" s="2">
        <f>ABS(Table1[[#This Row],[Change %]])</f>
        <v>3.61E-2</v>
      </c>
      <c r="K107">
        <f>Table1[[#This Row],[High]]-Table1[[#This Row],[Low]]</f>
        <v>2.5600000000000023</v>
      </c>
      <c r="L107" s="3">
        <f>Table1[[#This Row],[Daily Volitility]]/Table1[[#This Row],[Open]]</f>
        <v>0.11352549889135265</v>
      </c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</row>
    <row r="108" spans="1:62" x14ac:dyDescent="0.25">
      <c r="A108" s="1">
        <v>44669</v>
      </c>
      <c r="B108">
        <v>22.17</v>
      </c>
      <c r="C108" s="1">
        <v>44669</v>
      </c>
      <c r="D108">
        <v>22.17</v>
      </c>
      <c r="E108">
        <v>24.52</v>
      </c>
      <c r="F108">
        <v>24.6</v>
      </c>
      <c r="G108">
        <v>21.98</v>
      </c>
      <c r="I108" s="2">
        <v>-2.3300000000000001E-2</v>
      </c>
      <c r="J108" s="2">
        <f>ABS(Table1[[#This Row],[Change %]])</f>
        <v>2.3300000000000001E-2</v>
      </c>
      <c r="K108">
        <f>Table1[[#This Row],[High]]-Table1[[#This Row],[Low]]</f>
        <v>2.620000000000001</v>
      </c>
      <c r="L108" s="3">
        <f>Table1[[#This Row],[Daily Volitility]]/Table1[[#This Row],[Open]]</f>
        <v>0.10685154975530184</v>
      </c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</row>
    <row r="109" spans="1:62" x14ac:dyDescent="0.25">
      <c r="A109" s="1">
        <v>44666</v>
      </c>
      <c r="B109">
        <v>22.7</v>
      </c>
      <c r="C109" s="1">
        <v>44666</v>
      </c>
      <c r="D109">
        <v>22.7</v>
      </c>
      <c r="E109">
        <v>22.7</v>
      </c>
      <c r="F109">
        <v>22.7</v>
      </c>
      <c r="G109">
        <v>22.7</v>
      </c>
      <c r="I109" s="2">
        <v>0</v>
      </c>
      <c r="J109" s="2">
        <f>ABS(Table1[[#This Row],[Change %]])</f>
        <v>0</v>
      </c>
      <c r="K109">
        <f>Table1[[#This Row],[High]]-Table1[[#This Row],[Low]]</f>
        <v>0</v>
      </c>
      <c r="L109" s="3">
        <f>Table1[[#This Row],[Daily Volitility]]/Table1[[#This Row],[Open]]</f>
        <v>0</v>
      </c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</row>
    <row r="110" spans="1:62" x14ac:dyDescent="0.25">
      <c r="A110" s="1">
        <v>44665</v>
      </c>
      <c r="B110">
        <v>22.7</v>
      </c>
      <c r="C110" s="1">
        <v>44665</v>
      </c>
      <c r="D110">
        <v>22.7</v>
      </c>
      <c r="E110">
        <v>21.72</v>
      </c>
      <c r="F110">
        <v>22.7</v>
      </c>
      <c r="G110">
        <v>20.85</v>
      </c>
      <c r="I110" s="2">
        <v>4.0300000000000002E-2</v>
      </c>
      <c r="J110" s="2">
        <f>ABS(Table1[[#This Row],[Change %]])</f>
        <v>4.0300000000000002E-2</v>
      </c>
      <c r="K110">
        <f>Table1[[#This Row],[High]]-Table1[[#This Row],[Low]]</f>
        <v>1.8499999999999979</v>
      </c>
      <c r="L110" s="3">
        <f>Table1[[#This Row],[Daily Volitility]]/Table1[[#This Row],[Open]]</f>
        <v>8.5174953959484254E-2</v>
      </c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</row>
    <row r="111" spans="1:62" x14ac:dyDescent="0.25">
      <c r="A111" s="1">
        <v>44664</v>
      </c>
      <c r="B111">
        <v>21.82</v>
      </c>
      <c r="C111" s="1">
        <v>44664</v>
      </c>
      <c r="D111">
        <v>21.82</v>
      </c>
      <c r="E111">
        <v>23.52</v>
      </c>
      <c r="F111">
        <v>24.45</v>
      </c>
      <c r="G111">
        <v>21.37</v>
      </c>
      <c r="I111" s="2">
        <v>-0.10059999999999999</v>
      </c>
      <c r="J111" s="2">
        <f>ABS(Table1[[#This Row],[Change %]])</f>
        <v>0.10059999999999999</v>
      </c>
      <c r="K111">
        <f>Table1[[#This Row],[High]]-Table1[[#This Row],[Low]]</f>
        <v>3.0799999999999983</v>
      </c>
      <c r="L111" s="3">
        <f>Table1[[#This Row],[Daily Volitility]]/Table1[[#This Row],[Open]]</f>
        <v>0.13095238095238088</v>
      </c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  <c r="BH111" s="19"/>
      <c r="BI111" s="19"/>
      <c r="BJ111" s="19"/>
    </row>
    <row r="112" spans="1:62" x14ac:dyDescent="0.25">
      <c r="A112" s="1">
        <v>44663</v>
      </c>
      <c r="B112">
        <v>24.26</v>
      </c>
      <c r="C112" s="1">
        <v>44663</v>
      </c>
      <c r="D112">
        <v>24.26</v>
      </c>
      <c r="E112">
        <v>24.94</v>
      </c>
      <c r="F112">
        <v>25.38</v>
      </c>
      <c r="G112">
        <v>22.27</v>
      </c>
      <c r="I112" s="2">
        <v>-4.4999999999999997E-3</v>
      </c>
      <c r="J112" s="2">
        <f>ABS(Table1[[#This Row],[Change %]])</f>
        <v>4.4999999999999997E-3</v>
      </c>
      <c r="K112">
        <f>Table1[[#This Row],[High]]-Table1[[#This Row],[Low]]</f>
        <v>3.1099999999999994</v>
      </c>
      <c r="L112" s="3">
        <f>Table1[[#This Row],[Daily Volitility]]/Table1[[#This Row],[Open]]</f>
        <v>0.1246992782678428</v>
      </c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</row>
    <row r="113" spans="1:62" x14ac:dyDescent="0.25">
      <c r="A113" s="1">
        <v>44662</v>
      </c>
      <c r="B113">
        <v>24.37</v>
      </c>
      <c r="C113" s="1">
        <v>44662</v>
      </c>
      <c r="D113">
        <v>24.37</v>
      </c>
      <c r="E113">
        <v>23.09</v>
      </c>
      <c r="F113">
        <v>24.42</v>
      </c>
      <c r="G113">
        <v>22.09</v>
      </c>
      <c r="I113" s="2">
        <v>0.1517</v>
      </c>
      <c r="J113" s="2">
        <f>ABS(Table1[[#This Row],[Change %]])</f>
        <v>0.1517</v>
      </c>
      <c r="K113">
        <f>Table1[[#This Row],[High]]-Table1[[#This Row],[Low]]</f>
        <v>2.3300000000000018</v>
      </c>
      <c r="L113" s="3">
        <f>Table1[[#This Row],[Daily Volitility]]/Table1[[#This Row],[Open]]</f>
        <v>0.10090948462537903</v>
      </c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  <c r="BJ113" s="19"/>
    </row>
    <row r="114" spans="1:62" x14ac:dyDescent="0.25">
      <c r="A114" s="1">
        <v>44659</v>
      </c>
      <c r="B114">
        <v>21.16</v>
      </c>
      <c r="C114" s="1">
        <v>44659</v>
      </c>
      <c r="D114">
        <v>21.16</v>
      </c>
      <c r="E114">
        <v>21.25</v>
      </c>
      <c r="F114">
        <v>22.34</v>
      </c>
      <c r="G114">
        <v>20.28</v>
      </c>
      <c r="I114" s="2">
        <v>-1.8100000000000002E-2</v>
      </c>
      <c r="J114" s="2">
        <f>ABS(Table1[[#This Row],[Change %]])</f>
        <v>1.8100000000000002E-2</v>
      </c>
      <c r="K114">
        <f>Table1[[#This Row],[High]]-Table1[[#This Row],[Low]]</f>
        <v>2.0599999999999987</v>
      </c>
      <c r="L114" s="3">
        <f>Table1[[#This Row],[Daily Volitility]]/Table1[[#This Row],[Open]]</f>
        <v>9.694117647058817E-2</v>
      </c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  <c r="BH114" s="19"/>
      <c r="BI114" s="19"/>
      <c r="BJ114" s="19"/>
    </row>
    <row r="115" spans="1:62" x14ac:dyDescent="0.25">
      <c r="A115" s="1">
        <v>44658</v>
      </c>
      <c r="B115">
        <v>21.55</v>
      </c>
      <c r="C115" s="1">
        <v>44658</v>
      </c>
      <c r="D115">
        <v>21.55</v>
      </c>
      <c r="E115">
        <v>21.97</v>
      </c>
      <c r="F115">
        <v>23.82</v>
      </c>
      <c r="G115">
        <v>21.12</v>
      </c>
      <c r="I115" s="2">
        <v>-2.4899999999999999E-2</v>
      </c>
      <c r="J115" s="2">
        <f>ABS(Table1[[#This Row],[Change %]])</f>
        <v>2.4899999999999999E-2</v>
      </c>
      <c r="K115">
        <f>Table1[[#This Row],[High]]-Table1[[#This Row],[Low]]</f>
        <v>2.6999999999999993</v>
      </c>
      <c r="L115" s="3">
        <f>Table1[[#This Row],[Daily Volitility]]/Table1[[#This Row],[Open]]</f>
        <v>0.12289485662266725</v>
      </c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19"/>
      <c r="BI115" s="19"/>
      <c r="BJ115" s="19"/>
    </row>
    <row r="116" spans="1:62" x14ac:dyDescent="0.25">
      <c r="A116" s="1">
        <v>44657</v>
      </c>
      <c r="B116">
        <v>22.1</v>
      </c>
      <c r="C116" s="1">
        <v>44657</v>
      </c>
      <c r="D116">
        <v>22.1</v>
      </c>
      <c r="E116">
        <v>21.27</v>
      </c>
      <c r="F116">
        <v>24.78</v>
      </c>
      <c r="G116">
        <v>21.24</v>
      </c>
      <c r="I116" s="2">
        <v>5.0900000000000001E-2</v>
      </c>
      <c r="J116" s="2">
        <f>ABS(Table1[[#This Row],[Change %]])</f>
        <v>5.0900000000000001E-2</v>
      </c>
      <c r="K116">
        <f>Table1[[#This Row],[High]]-Table1[[#This Row],[Low]]</f>
        <v>3.5400000000000027</v>
      </c>
      <c r="L116" s="3">
        <f>Table1[[#This Row],[Daily Volitility]]/Table1[[#This Row],[Open]]</f>
        <v>0.16643159379407629</v>
      </c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BE116" s="19"/>
      <c r="BF116" s="19"/>
      <c r="BG116" s="19"/>
      <c r="BH116" s="19"/>
      <c r="BI116" s="19"/>
      <c r="BJ116" s="19"/>
    </row>
    <row r="117" spans="1:62" x14ac:dyDescent="0.25">
      <c r="A117" s="1">
        <v>44656</v>
      </c>
      <c r="B117">
        <v>21.03</v>
      </c>
      <c r="C117" s="1">
        <v>44656</v>
      </c>
      <c r="D117">
        <v>21.03</v>
      </c>
      <c r="E117">
        <v>18.79</v>
      </c>
      <c r="F117">
        <v>21.57</v>
      </c>
      <c r="G117">
        <v>18.55</v>
      </c>
      <c r="I117" s="2">
        <v>0.13250000000000001</v>
      </c>
      <c r="J117" s="2">
        <f>ABS(Table1[[#This Row],[Change %]])</f>
        <v>0.13250000000000001</v>
      </c>
      <c r="K117">
        <f>Table1[[#This Row],[High]]-Table1[[#This Row],[Low]]</f>
        <v>3.0199999999999996</v>
      </c>
      <c r="L117" s="3">
        <f>Table1[[#This Row],[Daily Volitility]]/Table1[[#This Row],[Open]]</f>
        <v>0.16072378924960085</v>
      </c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  <c r="BJ117" s="19"/>
    </row>
    <row r="118" spans="1:62" x14ac:dyDescent="0.25">
      <c r="A118" s="1">
        <v>44655</v>
      </c>
      <c r="B118">
        <v>18.57</v>
      </c>
      <c r="C118" s="1">
        <v>44655</v>
      </c>
      <c r="D118">
        <v>18.57</v>
      </c>
      <c r="E118">
        <v>20.75</v>
      </c>
      <c r="F118">
        <v>20.78</v>
      </c>
      <c r="G118">
        <v>18.45</v>
      </c>
      <c r="I118" s="2">
        <v>-5.3999999999999999E-2</v>
      </c>
      <c r="J118" s="2">
        <f>ABS(Table1[[#This Row],[Change %]])</f>
        <v>5.3999999999999999E-2</v>
      </c>
      <c r="K118">
        <f>Table1[[#This Row],[High]]-Table1[[#This Row],[Low]]</f>
        <v>2.3300000000000018</v>
      </c>
      <c r="L118" s="3">
        <f>Table1[[#This Row],[Daily Volitility]]/Table1[[#This Row],[Open]]</f>
        <v>0.11228915662650611</v>
      </c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</row>
    <row r="119" spans="1:62" x14ac:dyDescent="0.25">
      <c r="A119" s="1">
        <v>44652</v>
      </c>
      <c r="B119">
        <v>19.63</v>
      </c>
      <c r="C119" s="1">
        <v>44652</v>
      </c>
      <c r="D119">
        <v>19.63</v>
      </c>
      <c r="E119">
        <v>20.62</v>
      </c>
      <c r="F119">
        <v>20.86</v>
      </c>
      <c r="G119">
        <v>19.41</v>
      </c>
      <c r="I119" s="2">
        <v>-4.5199999999999997E-2</v>
      </c>
      <c r="J119" s="2">
        <f>ABS(Table1[[#This Row],[Change %]])</f>
        <v>4.5199999999999997E-2</v>
      </c>
      <c r="K119">
        <f>Table1[[#This Row],[High]]-Table1[[#This Row],[Low]]</f>
        <v>1.4499999999999993</v>
      </c>
      <c r="L119" s="3">
        <f>Table1[[#This Row],[Daily Volitility]]/Table1[[#This Row],[Open]]</f>
        <v>7.0320077594568348E-2</v>
      </c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19"/>
      <c r="BI119" s="19"/>
      <c r="BJ119" s="19"/>
    </row>
    <row r="120" spans="1:62" x14ac:dyDescent="0.25">
      <c r="A120" s="1">
        <v>44651</v>
      </c>
      <c r="B120">
        <v>20.56</v>
      </c>
      <c r="C120" s="1">
        <v>44651</v>
      </c>
      <c r="D120">
        <v>20.56</v>
      </c>
      <c r="E120">
        <v>19.68</v>
      </c>
      <c r="F120">
        <v>21.48</v>
      </c>
      <c r="G120">
        <v>19.54</v>
      </c>
      <c r="I120" s="2">
        <v>6.3600000000000004E-2</v>
      </c>
      <c r="J120" s="2">
        <f>ABS(Table1[[#This Row],[Change %]])</f>
        <v>6.3600000000000004E-2</v>
      </c>
      <c r="K120">
        <f>Table1[[#This Row],[High]]-Table1[[#This Row],[Low]]</f>
        <v>1.9400000000000013</v>
      </c>
      <c r="L120" s="3">
        <f>Table1[[#This Row],[Daily Volitility]]/Table1[[#This Row],[Open]]</f>
        <v>9.8577235772357788E-2</v>
      </c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  <c r="BH120" s="19"/>
      <c r="BI120" s="19"/>
      <c r="BJ120" s="19"/>
    </row>
    <row r="121" spans="1:62" x14ac:dyDescent="0.25">
      <c r="A121" s="1">
        <v>44650</v>
      </c>
      <c r="B121">
        <v>19.329999999999998</v>
      </c>
      <c r="C121" s="1">
        <v>44650</v>
      </c>
      <c r="D121">
        <v>19.329999999999998</v>
      </c>
      <c r="E121">
        <v>19.38</v>
      </c>
      <c r="F121">
        <v>20.51</v>
      </c>
      <c r="G121">
        <v>18.72</v>
      </c>
      <c r="I121" s="2">
        <v>2.2800000000000001E-2</v>
      </c>
      <c r="J121" s="2">
        <f>ABS(Table1[[#This Row],[Change %]])</f>
        <v>2.2800000000000001E-2</v>
      </c>
      <c r="K121">
        <f>Table1[[#This Row],[High]]-Table1[[#This Row],[Low]]</f>
        <v>1.7900000000000027</v>
      </c>
      <c r="L121" s="3">
        <f>Table1[[#This Row],[Daily Volitility]]/Table1[[#This Row],[Open]]</f>
        <v>9.2363261093911395E-2</v>
      </c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  <c r="BJ121" s="19"/>
    </row>
    <row r="122" spans="1:62" x14ac:dyDescent="0.25">
      <c r="A122" s="1">
        <v>44649</v>
      </c>
      <c r="B122">
        <v>18.899999999999999</v>
      </c>
      <c r="C122" s="1">
        <v>44649</v>
      </c>
      <c r="D122">
        <v>18.899999999999999</v>
      </c>
      <c r="E122">
        <v>19.7</v>
      </c>
      <c r="F122">
        <v>19.73</v>
      </c>
      <c r="G122">
        <v>18.670000000000002</v>
      </c>
      <c r="I122" s="2">
        <v>-3.7199999999999997E-2</v>
      </c>
      <c r="J122" s="2">
        <f>ABS(Table1[[#This Row],[Change %]])</f>
        <v>3.7199999999999997E-2</v>
      </c>
      <c r="K122">
        <f>Table1[[#This Row],[High]]-Table1[[#This Row],[Low]]</f>
        <v>1.0599999999999987</v>
      </c>
      <c r="L122" s="3">
        <f>Table1[[#This Row],[Daily Volitility]]/Table1[[#This Row],[Open]]</f>
        <v>5.3807106598984709E-2</v>
      </c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</row>
    <row r="123" spans="1:62" x14ac:dyDescent="0.25">
      <c r="A123" s="1">
        <v>44648</v>
      </c>
      <c r="B123">
        <v>19.63</v>
      </c>
      <c r="C123" s="1">
        <v>44648</v>
      </c>
      <c r="D123">
        <v>19.63</v>
      </c>
      <c r="E123">
        <v>22.14</v>
      </c>
      <c r="F123">
        <v>23.33</v>
      </c>
      <c r="G123">
        <v>19.54</v>
      </c>
      <c r="I123" s="2">
        <v>-5.67E-2</v>
      </c>
      <c r="J123" s="2">
        <f>ABS(Table1[[#This Row],[Change %]])</f>
        <v>5.67E-2</v>
      </c>
      <c r="K123">
        <f>Table1[[#This Row],[High]]-Table1[[#This Row],[Low]]</f>
        <v>3.7899999999999991</v>
      </c>
      <c r="L123" s="3">
        <f>Table1[[#This Row],[Daily Volitility]]/Table1[[#This Row],[Open]]</f>
        <v>0.17118337850045162</v>
      </c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  <c r="BB123" s="19"/>
      <c r="BC123" s="19"/>
      <c r="BD123" s="19"/>
      <c r="BE123" s="19"/>
      <c r="BF123" s="19"/>
      <c r="BG123" s="19"/>
      <c r="BH123" s="19"/>
      <c r="BI123" s="19"/>
      <c r="BJ123" s="19"/>
    </row>
    <row r="124" spans="1:62" x14ac:dyDescent="0.25">
      <c r="A124" s="1">
        <v>44645</v>
      </c>
      <c r="B124">
        <v>20.81</v>
      </c>
      <c r="C124" s="1">
        <v>44645</v>
      </c>
      <c r="D124">
        <v>20.81</v>
      </c>
      <c r="E124">
        <v>21.87</v>
      </c>
      <c r="F124">
        <v>22.86</v>
      </c>
      <c r="G124">
        <v>20.8</v>
      </c>
      <c r="I124" s="2">
        <v>-3.9699999999999999E-2</v>
      </c>
      <c r="J124" s="2">
        <f>ABS(Table1[[#This Row],[Change %]])</f>
        <v>3.9699999999999999E-2</v>
      </c>
      <c r="K124">
        <f>Table1[[#This Row],[High]]-Table1[[#This Row],[Low]]</f>
        <v>2.0599999999999987</v>
      </c>
      <c r="L124" s="3">
        <f>Table1[[#This Row],[Daily Volitility]]/Table1[[#This Row],[Open]]</f>
        <v>9.419295839048919E-2</v>
      </c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  <c r="BG124" s="19"/>
      <c r="BH124" s="19"/>
      <c r="BI124" s="19"/>
      <c r="BJ124" s="19"/>
    </row>
    <row r="125" spans="1:62" x14ac:dyDescent="0.25">
      <c r="A125" s="1">
        <v>44644</v>
      </c>
      <c r="B125">
        <v>21.67</v>
      </c>
      <c r="C125" s="1">
        <v>44644</v>
      </c>
      <c r="D125">
        <v>21.67</v>
      </c>
      <c r="E125">
        <v>23.61</v>
      </c>
      <c r="F125">
        <v>23.79</v>
      </c>
      <c r="G125">
        <v>21.49</v>
      </c>
      <c r="I125" s="2">
        <v>-8.0600000000000005E-2</v>
      </c>
      <c r="J125" s="2">
        <f>ABS(Table1[[#This Row],[Change %]])</f>
        <v>8.0600000000000005E-2</v>
      </c>
      <c r="K125">
        <f>Table1[[#This Row],[High]]-Table1[[#This Row],[Low]]</f>
        <v>2.3000000000000007</v>
      </c>
      <c r="L125" s="3">
        <f>Table1[[#This Row],[Daily Volitility]]/Table1[[#This Row],[Open]]</f>
        <v>9.7416349004659078E-2</v>
      </c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  <c r="BB125" s="19"/>
      <c r="BC125" s="19"/>
      <c r="BD125" s="19"/>
      <c r="BE125" s="19"/>
      <c r="BF125" s="19"/>
      <c r="BG125" s="19"/>
      <c r="BH125" s="19"/>
      <c r="BI125" s="19"/>
      <c r="BJ125" s="19"/>
    </row>
    <row r="126" spans="1:62" x14ac:dyDescent="0.25">
      <c r="A126" s="1">
        <v>44643</v>
      </c>
      <c r="B126">
        <v>23.57</v>
      </c>
      <c r="C126" s="1">
        <v>44643</v>
      </c>
      <c r="D126">
        <v>23.57</v>
      </c>
      <c r="E126">
        <v>23.04</v>
      </c>
      <c r="F126">
        <v>24.03</v>
      </c>
      <c r="G126">
        <v>22.64</v>
      </c>
      <c r="I126" s="2">
        <v>2.75E-2</v>
      </c>
      <c r="J126" s="2">
        <f>ABS(Table1[[#This Row],[Change %]])</f>
        <v>2.75E-2</v>
      </c>
      <c r="K126">
        <f>Table1[[#This Row],[High]]-Table1[[#This Row],[Low]]</f>
        <v>1.3900000000000006</v>
      </c>
      <c r="L126" s="3">
        <f>Table1[[#This Row],[Daily Volitility]]/Table1[[#This Row],[Open]]</f>
        <v>6.032986111111114E-2</v>
      </c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  <c r="BB126" s="19"/>
      <c r="BC126" s="19"/>
      <c r="BD126" s="19"/>
      <c r="BE126" s="19"/>
      <c r="BF126" s="19"/>
      <c r="BG126" s="19"/>
      <c r="BH126" s="19"/>
      <c r="BI126" s="19"/>
      <c r="BJ126" s="19"/>
    </row>
    <row r="127" spans="1:62" x14ac:dyDescent="0.25">
      <c r="A127" s="1">
        <v>44642</v>
      </c>
      <c r="B127">
        <v>22.94</v>
      </c>
      <c r="C127" s="1">
        <v>44642</v>
      </c>
      <c r="D127">
        <v>22.94</v>
      </c>
      <c r="E127">
        <v>24.02</v>
      </c>
      <c r="F127">
        <v>24.02</v>
      </c>
      <c r="G127">
        <v>22.7</v>
      </c>
      <c r="I127" s="2">
        <v>-2.5100000000000001E-2</v>
      </c>
      <c r="J127" s="2">
        <f>ABS(Table1[[#This Row],[Change %]])</f>
        <v>2.5100000000000001E-2</v>
      </c>
      <c r="K127">
        <f>Table1[[#This Row],[High]]-Table1[[#This Row],[Low]]</f>
        <v>1.3200000000000003</v>
      </c>
      <c r="L127" s="3">
        <f>Table1[[#This Row],[Daily Volitility]]/Table1[[#This Row],[Open]]</f>
        <v>5.495420482930892E-2</v>
      </c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</row>
    <row r="128" spans="1:62" x14ac:dyDescent="0.25">
      <c r="A128" s="1">
        <v>44641</v>
      </c>
      <c r="B128">
        <v>23.53</v>
      </c>
      <c r="C128" s="1">
        <v>44641</v>
      </c>
      <c r="D128">
        <v>23.53</v>
      </c>
      <c r="E128">
        <v>25.14</v>
      </c>
      <c r="F128">
        <v>25.36</v>
      </c>
      <c r="G128">
        <v>22.99</v>
      </c>
      <c r="I128" s="2">
        <v>-1.4200000000000001E-2</v>
      </c>
      <c r="J128" s="2">
        <f>ABS(Table1[[#This Row],[Change %]])</f>
        <v>1.4200000000000001E-2</v>
      </c>
      <c r="K128">
        <f>Table1[[#This Row],[High]]-Table1[[#This Row],[Low]]</f>
        <v>2.370000000000001</v>
      </c>
      <c r="L128" s="3">
        <f>Table1[[#This Row],[Daily Volitility]]/Table1[[#This Row],[Open]]</f>
        <v>9.4272076372315078E-2</v>
      </c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  <c r="BE128" s="19"/>
      <c r="BF128" s="19"/>
      <c r="BG128" s="19"/>
      <c r="BH128" s="19"/>
      <c r="BI128" s="19"/>
      <c r="BJ128" s="19"/>
    </row>
    <row r="129" spans="1:62" x14ac:dyDescent="0.25">
      <c r="A129" s="1">
        <v>44638</v>
      </c>
      <c r="B129">
        <v>23.87</v>
      </c>
      <c r="C129" s="1">
        <v>44638</v>
      </c>
      <c r="D129">
        <v>23.87</v>
      </c>
      <c r="E129">
        <v>26.36</v>
      </c>
      <c r="F129">
        <v>26.82</v>
      </c>
      <c r="G129">
        <v>23.85</v>
      </c>
      <c r="I129" s="2">
        <v>-7.0099999999999996E-2</v>
      </c>
      <c r="J129" s="2">
        <f>ABS(Table1[[#This Row],[Change %]])</f>
        <v>7.0099999999999996E-2</v>
      </c>
      <c r="K129">
        <f>Table1[[#This Row],[High]]-Table1[[#This Row],[Low]]</f>
        <v>2.9699999999999989</v>
      </c>
      <c r="L129" s="3">
        <f>Table1[[#This Row],[Daily Volitility]]/Table1[[#This Row],[Open]]</f>
        <v>0.1126707132018209</v>
      </c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</row>
    <row r="130" spans="1:62" x14ac:dyDescent="0.25">
      <c r="A130" s="1">
        <v>44637</v>
      </c>
      <c r="B130">
        <v>25.67</v>
      </c>
      <c r="C130" s="1">
        <v>44637</v>
      </c>
      <c r="D130">
        <v>25.67</v>
      </c>
      <c r="E130">
        <v>26.51</v>
      </c>
      <c r="F130">
        <v>27.47</v>
      </c>
      <c r="G130">
        <v>25.25</v>
      </c>
      <c r="I130" s="2">
        <v>-3.7499999999999999E-2</v>
      </c>
      <c r="J130" s="2">
        <f>ABS(Table1[[#This Row],[Change %]])</f>
        <v>3.7499999999999999E-2</v>
      </c>
      <c r="K130">
        <f>Table1[[#This Row],[High]]-Table1[[#This Row],[Low]]</f>
        <v>2.2199999999999989</v>
      </c>
      <c r="L130" s="3">
        <f>Table1[[#This Row],[Daily Volitility]]/Table1[[#This Row],[Open]]</f>
        <v>8.374198415692187E-2</v>
      </c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  <c r="BH130" s="19"/>
      <c r="BI130" s="19"/>
      <c r="BJ130" s="19"/>
    </row>
    <row r="131" spans="1:62" x14ac:dyDescent="0.25">
      <c r="A131" s="1">
        <v>44636</v>
      </c>
      <c r="B131">
        <v>26.67</v>
      </c>
      <c r="C131" s="1">
        <v>44636</v>
      </c>
      <c r="D131">
        <v>26.67</v>
      </c>
      <c r="E131">
        <v>29.02</v>
      </c>
      <c r="F131">
        <v>29.8</v>
      </c>
      <c r="G131">
        <v>26.29</v>
      </c>
      <c r="I131" s="2">
        <v>-0.10589999999999999</v>
      </c>
      <c r="J131" s="2">
        <f>ABS(Table1[[#This Row],[Change %]])</f>
        <v>0.10589999999999999</v>
      </c>
      <c r="K131">
        <f>Table1[[#This Row],[High]]-Table1[[#This Row],[Low]]</f>
        <v>3.5100000000000016</v>
      </c>
      <c r="L131" s="3">
        <f>Table1[[#This Row],[Daily Volitility]]/Table1[[#This Row],[Open]]</f>
        <v>0.12095106822880777</v>
      </c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</row>
    <row r="132" spans="1:62" x14ac:dyDescent="0.25">
      <c r="A132" s="1">
        <v>44635</v>
      </c>
      <c r="B132">
        <v>29.83</v>
      </c>
      <c r="C132" s="1">
        <v>44635</v>
      </c>
      <c r="D132">
        <v>29.83</v>
      </c>
      <c r="E132">
        <v>33.130000000000003</v>
      </c>
      <c r="F132">
        <v>33.83</v>
      </c>
      <c r="G132">
        <v>29.57</v>
      </c>
      <c r="I132" s="2">
        <v>-6.1100000000000002E-2</v>
      </c>
      <c r="J132" s="2">
        <f>ABS(Table1[[#This Row],[Change %]])</f>
        <v>6.1100000000000002E-2</v>
      </c>
      <c r="K132">
        <f>Table1[[#This Row],[High]]-Table1[[#This Row],[Low]]</f>
        <v>4.259999999999998</v>
      </c>
      <c r="L132" s="3">
        <f>Table1[[#This Row],[Daily Volitility]]/Table1[[#This Row],[Open]]</f>
        <v>0.12858436462420761</v>
      </c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9"/>
    </row>
    <row r="133" spans="1:62" x14ac:dyDescent="0.25">
      <c r="A133" s="1">
        <v>44634</v>
      </c>
      <c r="B133">
        <v>31.77</v>
      </c>
      <c r="C133" s="1">
        <v>44634</v>
      </c>
      <c r="D133">
        <v>31.77</v>
      </c>
      <c r="E133">
        <v>31.03</v>
      </c>
      <c r="F133">
        <v>33.18</v>
      </c>
      <c r="G133">
        <v>30.06</v>
      </c>
      <c r="I133" s="2">
        <v>3.32E-2</v>
      </c>
      <c r="J133" s="2">
        <f>ABS(Table1[[#This Row],[Change %]])</f>
        <v>3.32E-2</v>
      </c>
      <c r="K133">
        <f>Table1[[#This Row],[High]]-Table1[[#This Row],[Low]]</f>
        <v>3.120000000000001</v>
      </c>
      <c r="L133" s="3">
        <f>Table1[[#This Row],[Daily Volitility]]/Table1[[#This Row],[Open]]</f>
        <v>0.10054785691266518</v>
      </c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19"/>
      <c r="BD133" s="19"/>
      <c r="BE133" s="19"/>
      <c r="BF133" s="19"/>
      <c r="BG133" s="19"/>
      <c r="BH133" s="19"/>
      <c r="BI133" s="19"/>
      <c r="BJ133" s="19"/>
    </row>
    <row r="134" spans="1:62" x14ac:dyDescent="0.25">
      <c r="A134" s="1">
        <v>44631</v>
      </c>
      <c r="B134">
        <v>30.75</v>
      </c>
      <c r="C134" s="1">
        <v>44631</v>
      </c>
      <c r="D134">
        <v>30.75</v>
      </c>
      <c r="E134">
        <v>30.43</v>
      </c>
      <c r="F134">
        <v>31.04</v>
      </c>
      <c r="G134">
        <v>28.84</v>
      </c>
      <c r="I134" s="2">
        <v>1.72E-2</v>
      </c>
      <c r="J134" s="2">
        <f>ABS(Table1[[#This Row],[Change %]])</f>
        <v>1.72E-2</v>
      </c>
      <c r="K134">
        <f>Table1[[#This Row],[High]]-Table1[[#This Row],[Low]]</f>
        <v>2.1999999999999993</v>
      </c>
      <c r="L134" s="3">
        <f>Table1[[#This Row],[Daily Volitility]]/Table1[[#This Row],[Open]]</f>
        <v>7.229707525468286E-2</v>
      </c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19"/>
      <c r="BC134" s="19"/>
      <c r="BD134" s="19"/>
      <c r="BE134" s="19"/>
      <c r="BF134" s="19"/>
      <c r="BG134" s="19"/>
      <c r="BH134" s="19"/>
      <c r="BI134" s="19"/>
      <c r="BJ134" s="19"/>
    </row>
    <row r="135" spans="1:62" x14ac:dyDescent="0.25">
      <c r="A135" s="1">
        <v>44630</v>
      </c>
      <c r="B135">
        <v>30.23</v>
      </c>
      <c r="C135" s="1">
        <v>44630</v>
      </c>
      <c r="D135">
        <v>30.23</v>
      </c>
      <c r="E135">
        <v>33.03</v>
      </c>
      <c r="F135">
        <v>34.03</v>
      </c>
      <c r="G135">
        <v>30.23</v>
      </c>
      <c r="I135" s="2">
        <v>-6.8400000000000002E-2</v>
      </c>
      <c r="J135" s="2">
        <f>ABS(Table1[[#This Row],[Change %]])</f>
        <v>6.8400000000000002E-2</v>
      </c>
      <c r="K135">
        <f>Table1[[#This Row],[High]]-Table1[[#This Row],[Low]]</f>
        <v>3.8000000000000007</v>
      </c>
      <c r="L135" s="3">
        <f>Table1[[#This Row],[Daily Volitility]]/Table1[[#This Row],[Open]]</f>
        <v>0.11504692703602787</v>
      </c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  <c r="BA135" s="19"/>
      <c r="BB135" s="19"/>
      <c r="BC135" s="19"/>
      <c r="BD135" s="19"/>
      <c r="BE135" s="19"/>
      <c r="BF135" s="19"/>
      <c r="BG135" s="19"/>
      <c r="BH135" s="19"/>
      <c r="BI135" s="19"/>
      <c r="BJ135" s="19"/>
    </row>
    <row r="136" spans="1:62" x14ac:dyDescent="0.25">
      <c r="A136" s="1">
        <v>44629</v>
      </c>
      <c r="B136">
        <v>32.450000000000003</v>
      </c>
      <c r="C136" s="1">
        <v>44629</v>
      </c>
      <c r="D136">
        <v>32.450000000000003</v>
      </c>
      <c r="E136">
        <v>33.74</v>
      </c>
      <c r="F136">
        <v>34.119999999999997</v>
      </c>
      <c r="G136">
        <v>31.39</v>
      </c>
      <c r="I136" s="2">
        <v>-7.6300000000000007E-2</v>
      </c>
      <c r="J136" s="2">
        <f>ABS(Table1[[#This Row],[Change %]])</f>
        <v>7.6300000000000007E-2</v>
      </c>
      <c r="K136">
        <f>Table1[[#This Row],[High]]-Table1[[#This Row],[Low]]</f>
        <v>2.7299999999999969</v>
      </c>
      <c r="L136" s="3">
        <f>Table1[[#This Row],[Daily Volitility]]/Table1[[#This Row],[Open]]</f>
        <v>8.0912863070539326E-2</v>
      </c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  <c r="BB136" s="19"/>
      <c r="BC136" s="19"/>
      <c r="BD136" s="19"/>
      <c r="BE136" s="19"/>
      <c r="BF136" s="19"/>
      <c r="BG136" s="19"/>
      <c r="BH136" s="19"/>
      <c r="BI136" s="19"/>
      <c r="BJ136" s="19"/>
    </row>
    <row r="137" spans="1:62" x14ac:dyDescent="0.25">
      <c r="A137" s="1">
        <v>44628</v>
      </c>
      <c r="B137">
        <v>35.130000000000003</v>
      </c>
      <c r="C137" s="1">
        <v>44628</v>
      </c>
      <c r="D137">
        <v>35.130000000000003</v>
      </c>
      <c r="E137">
        <v>36.19</v>
      </c>
      <c r="F137">
        <v>37.520000000000003</v>
      </c>
      <c r="G137">
        <v>32.78</v>
      </c>
      <c r="I137" s="2">
        <v>-3.6200000000000003E-2</v>
      </c>
      <c r="J137" s="2">
        <f>ABS(Table1[[#This Row],[Change %]])</f>
        <v>3.6200000000000003E-2</v>
      </c>
      <c r="K137">
        <f>Table1[[#This Row],[High]]-Table1[[#This Row],[Low]]</f>
        <v>4.740000000000002</v>
      </c>
      <c r="L137" s="3">
        <f>Table1[[#This Row],[Daily Volitility]]/Table1[[#This Row],[Open]]</f>
        <v>0.13097540757115231</v>
      </c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19"/>
      <c r="AY137" s="19"/>
      <c r="AZ137" s="19"/>
      <c r="BA137" s="19"/>
      <c r="BB137" s="19"/>
      <c r="BC137" s="19"/>
      <c r="BD137" s="19"/>
      <c r="BE137" s="19"/>
      <c r="BF137" s="19"/>
      <c r="BG137" s="19"/>
      <c r="BH137" s="19"/>
      <c r="BI137" s="19"/>
      <c r="BJ137" s="19"/>
    </row>
    <row r="138" spans="1:62" x14ac:dyDescent="0.25">
      <c r="A138" s="1">
        <v>44627</v>
      </c>
      <c r="B138">
        <v>36.450000000000003</v>
      </c>
      <c r="C138" s="1">
        <v>44627</v>
      </c>
      <c r="D138">
        <v>36.450000000000003</v>
      </c>
      <c r="E138">
        <v>35.880000000000003</v>
      </c>
      <c r="F138">
        <v>36.549999999999997</v>
      </c>
      <c r="G138">
        <v>32.590000000000003</v>
      </c>
      <c r="I138" s="2">
        <v>0.13980000000000001</v>
      </c>
      <c r="J138" s="2">
        <f>ABS(Table1[[#This Row],[Change %]])</f>
        <v>0.13980000000000001</v>
      </c>
      <c r="K138">
        <f>Table1[[#This Row],[High]]-Table1[[#This Row],[Low]]</f>
        <v>3.9599999999999937</v>
      </c>
      <c r="L138" s="3">
        <f>Table1[[#This Row],[Daily Volitility]]/Table1[[#This Row],[Open]]</f>
        <v>0.11036789297658844</v>
      </c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  <c r="BG138" s="19"/>
      <c r="BH138" s="19"/>
      <c r="BI138" s="19"/>
      <c r="BJ138" s="19"/>
    </row>
    <row r="139" spans="1:62" x14ac:dyDescent="0.25">
      <c r="A139" s="1">
        <v>44624</v>
      </c>
      <c r="B139">
        <v>31.98</v>
      </c>
      <c r="C139" s="1">
        <v>44624</v>
      </c>
      <c r="D139">
        <v>31.98</v>
      </c>
      <c r="E139">
        <v>31.9</v>
      </c>
      <c r="F139">
        <v>34.65</v>
      </c>
      <c r="G139">
        <v>31.47</v>
      </c>
      <c r="I139" s="2">
        <v>4.9200000000000001E-2</v>
      </c>
      <c r="J139" s="2">
        <f>ABS(Table1[[#This Row],[Change %]])</f>
        <v>4.9200000000000001E-2</v>
      </c>
      <c r="K139">
        <f>Table1[[#This Row],[High]]-Table1[[#This Row],[Low]]</f>
        <v>3.1799999999999997</v>
      </c>
      <c r="L139" s="3">
        <f>Table1[[#This Row],[Daily Volitility]]/Table1[[#This Row],[Open]]</f>
        <v>9.968652037617555E-2</v>
      </c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  <c r="BH139" s="19"/>
      <c r="BI139" s="19"/>
      <c r="BJ139" s="19"/>
    </row>
    <row r="140" spans="1:62" x14ac:dyDescent="0.25">
      <c r="A140" s="1">
        <v>44623</v>
      </c>
      <c r="B140">
        <v>30.48</v>
      </c>
      <c r="C140" s="1">
        <v>44623</v>
      </c>
      <c r="D140">
        <v>30.48</v>
      </c>
      <c r="E140">
        <v>30.52</v>
      </c>
      <c r="F140">
        <v>32.01</v>
      </c>
      <c r="G140">
        <v>29.31</v>
      </c>
      <c r="I140" s="2">
        <v>-8.5000000000000006E-3</v>
      </c>
      <c r="J140" s="2">
        <f>ABS(Table1[[#This Row],[Change %]])</f>
        <v>8.5000000000000006E-3</v>
      </c>
      <c r="K140">
        <f>Table1[[#This Row],[High]]-Table1[[#This Row],[Low]]</f>
        <v>2.6999999999999993</v>
      </c>
      <c r="L140" s="3">
        <f>Table1[[#This Row],[Daily Volitility]]/Table1[[#This Row],[Open]]</f>
        <v>8.8466579292267339E-2</v>
      </c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19"/>
      <c r="BH140" s="19"/>
      <c r="BI140" s="19"/>
      <c r="BJ140" s="19"/>
    </row>
    <row r="141" spans="1:62" x14ac:dyDescent="0.25">
      <c r="A141" s="1">
        <v>44622</v>
      </c>
      <c r="B141">
        <v>30.74</v>
      </c>
      <c r="C141" s="1">
        <v>44622</v>
      </c>
      <c r="D141">
        <v>30.74</v>
      </c>
      <c r="E141">
        <v>34.200000000000003</v>
      </c>
      <c r="F141">
        <v>34.409999999999997</v>
      </c>
      <c r="G141">
        <v>30.12</v>
      </c>
      <c r="I141" s="2">
        <v>-7.7399999999999997E-2</v>
      </c>
      <c r="J141" s="2">
        <f>ABS(Table1[[#This Row],[Change %]])</f>
        <v>7.7399999999999997E-2</v>
      </c>
      <c r="K141">
        <f>Table1[[#This Row],[High]]-Table1[[#This Row],[Low]]</f>
        <v>4.2899999999999956</v>
      </c>
      <c r="L141" s="3">
        <f>Table1[[#This Row],[Daily Volitility]]/Table1[[#This Row],[Open]]</f>
        <v>0.12543859649122793</v>
      </c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  <c r="BB141" s="19"/>
      <c r="BC141" s="19"/>
      <c r="BD141" s="19"/>
      <c r="BE141" s="19"/>
      <c r="BF141" s="19"/>
      <c r="BG141" s="19"/>
      <c r="BH141" s="19"/>
      <c r="BI141" s="19"/>
      <c r="BJ141" s="19"/>
    </row>
    <row r="142" spans="1:62" x14ac:dyDescent="0.25">
      <c r="A142" s="1">
        <v>44621</v>
      </c>
      <c r="B142">
        <v>33.32</v>
      </c>
      <c r="C142" s="1">
        <v>44621</v>
      </c>
      <c r="D142">
        <v>33.32</v>
      </c>
      <c r="E142">
        <v>29.45</v>
      </c>
      <c r="F142">
        <v>35.19</v>
      </c>
      <c r="G142">
        <v>29.44</v>
      </c>
      <c r="I142" s="2">
        <v>0.1051</v>
      </c>
      <c r="J142" s="2">
        <f>ABS(Table1[[#This Row],[Change %]])</f>
        <v>0.1051</v>
      </c>
      <c r="K142">
        <f>Table1[[#This Row],[High]]-Table1[[#This Row],[Low]]</f>
        <v>5.7499999999999964</v>
      </c>
      <c r="L142" s="3">
        <f>Table1[[#This Row],[Daily Volitility]]/Table1[[#This Row],[Open]]</f>
        <v>0.19524617996604401</v>
      </c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  <c r="BB142" s="19"/>
      <c r="BC142" s="19"/>
      <c r="BD142" s="19"/>
      <c r="BE142" s="19"/>
      <c r="BF142" s="19"/>
      <c r="BG142" s="19"/>
      <c r="BH142" s="19"/>
      <c r="BI142" s="19"/>
      <c r="BJ142" s="19"/>
    </row>
    <row r="143" spans="1:62" x14ac:dyDescent="0.25">
      <c r="A143" s="1">
        <v>44620</v>
      </c>
      <c r="B143">
        <v>30.15</v>
      </c>
      <c r="C143" s="1">
        <v>44620</v>
      </c>
      <c r="D143">
        <v>30.15</v>
      </c>
      <c r="E143">
        <v>32.44</v>
      </c>
      <c r="F143">
        <v>33.51</v>
      </c>
      <c r="G143">
        <v>28.43</v>
      </c>
      <c r="I143" s="2">
        <v>9.2799999999999994E-2</v>
      </c>
      <c r="J143" s="2">
        <f>ABS(Table1[[#This Row],[Change %]])</f>
        <v>9.2799999999999994E-2</v>
      </c>
      <c r="K143">
        <f>Table1[[#This Row],[High]]-Table1[[#This Row],[Low]]</f>
        <v>5.0799999999999983</v>
      </c>
      <c r="L143" s="3">
        <f>Table1[[#This Row],[Daily Volitility]]/Table1[[#This Row],[Open]]</f>
        <v>0.15659679408138097</v>
      </c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  <c r="BE143" s="19"/>
      <c r="BF143" s="19"/>
      <c r="BG143" s="19"/>
      <c r="BH143" s="19"/>
      <c r="BI143" s="19"/>
      <c r="BJ143" s="19"/>
    </row>
    <row r="144" spans="1:62" x14ac:dyDescent="0.25">
      <c r="A144" s="1">
        <v>44617</v>
      </c>
      <c r="B144">
        <v>27.59</v>
      </c>
      <c r="C144" s="1">
        <v>44617</v>
      </c>
      <c r="D144">
        <v>27.59</v>
      </c>
      <c r="E144">
        <v>31.68</v>
      </c>
      <c r="F144">
        <v>32</v>
      </c>
      <c r="G144">
        <v>26.93</v>
      </c>
      <c r="I144" s="2">
        <v>-0.09</v>
      </c>
      <c r="J144" s="2">
        <f>ABS(Table1[[#This Row],[Change %]])</f>
        <v>0.09</v>
      </c>
      <c r="K144">
        <f>Table1[[#This Row],[High]]-Table1[[#This Row],[Low]]</f>
        <v>5.07</v>
      </c>
      <c r="L144" s="3">
        <f>Table1[[#This Row],[Daily Volitility]]/Table1[[#This Row],[Open]]</f>
        <v>0.16003787878787878</v>
      </c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  <c r="BB144" s="19"/>
      <c r="BC144" s="19"/>
      <c r="BD144" s="19"/>
      <c r="BE144" s="19"/>
      <c r="BF144" s="19"/>
      <c r="BG144" s="19"/>
      <c r="BH144" s="19"/>
      <c r="BI144" s="19"/>
      <c r="BJ144" s="19"/>
    </row>
    <row r="145" spans="1:62" x14ac:dyDescent="0.25">
      <c r="A145" s="1">
        <v>44616</v>
      </c>
      <c r="B145">
        <v>30.32</v>
      </c>
      <c r="C145" s="1">
        <v>44616</v>
      </c>
      <c r="D145">
        <v>30.32</v>
      </c>
      <c r="E145">
        <v>37.5</v>
      </c>
      <c r="F145">
        <v>37.79</v>
      </c>
      <c r="G145">
        <v>29.45</v>
      </c>
      <c r="I145" s="2">
        <v>-2.2599999999999999E-2</v>
      </c>
      <c r="J145" s="2">
        <f>ABS(Table1[[#This Row],[Change %]])</f>
        <v>2.2599999999999999E-2</v>
      </c>
      <c r="K145">
        <f>Table1[[#This Row],[High]]-Table1[[#This Row],[Low]]</f>
        <v>8.34</v>
      </c>
      <c r="L145" s="3">
        <f>Table1[[#This Row],[Daily Volitility]]/Table1[[#This Row],[Open]]</f>
        <v>0.22239999999999999</v>
      </c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  <c r="BB145" s="19"/>
      <c r="BC145" s="19"/>
      <c r="BD145" s="19"/>
      <c r="BE145" s="19"/>
      <c r="BF145" s="19"/>
      <c r="BG145" s="19"/>
      <c r="BH145" s="19"/>
      <c r="BI145" s="19"/>
      <c r="BJ145" s="19"/>
    </row>
    <row r="146" spans="1:62" x14ac:dyDescent="0.25">
      <c r="A146" s="1">
        <v>44615</v>
      </c>
      <c r="B146">
        <v>31.02</v>
      </c>
      <c r="C146" s="1">
        <v>44615</v>
      </c>
      <c r="D146">
        <v>31.02</v>
      </c>
      <c r="E146">
        <v>28.04</v>
      </c>
      <c r="F146">
        <v>31.07</v>
      </c>
      <c r="G146">
        <v>27.2</v>
      </c>
      <c r="I146" s="2">
        <v>7.6700000000000004E-2</v>
      </c>
      <c r="J146" s="2">
        <f>ABS(Table1[[#This Row],[Change %]])</f>
        <v>7.6700000000000004E-2</v>
      </c>
      <c r="K146">
        <f>Table1[[#This Row],[High]]-Table1[[#This Row],[Low]]</f>
        <v>3.870000000000001</v>
      </c>
      <c r="L146" s="3">
        <f>Table1[[#This Row],[Daily Volitility]]/Table1[[#This Row],[Open]]</f>
        <v>0.13801711840228251</v>
      </c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  <c r="AY146" s="19"/>
      <c r="AZ146" s="19"/>
      <c r="BA146" s="19"/>
      <c r="BB146" s="19"/>
      <c r="BC146" s="19"/>
      <c r="BD146" s="19"/>
      <c r="BE146" s="19"/>
      <c r="BF146" s="19"/>
      <c r="BG146" s="19"/>
      <c r="BH146" s="19"/>
      <c r="BI146" s="19"/>
      <c r="BJ146" s="19"/>
    </row>
    <row r="147" spans="1:62" x14ac:dyDescent="0.25">
      <c r="A147" s="1">
        <v>44614</v>
      </c>
      <c r="B147">
        <v>28.81</v>
      </c>
      <c r="C147" s="1">
        <v>44614</v>
      </c>
      <c r="D147">
        <v>28.81</v>
      </c>
      <c r="E147">
        <v>31.8</v>
      </c>
      <c r="F147">
        <v>32.04</v>
      </c>
      <c r="G147">
        <v>28.4</v>
      </c>
      <c r="I147" s="2">
        <v>3.8199999999999998E-2</v>
      </c>
      <c r="J147" s="2">
        <f>ABS(Table1[[#This Row],[Change %]])</f>
        <v>3.8199999999999998E-2</v>
      </c>
      <c r="K147">
        <f>Table1[[#This Row],[High]]-Table1[[#This Row],[Low]]</f>
        <v>3.6400000000000006</v>
      </c>
      <c r="L147" s="3">
        <f>Table1[[#This Row],[Daily Volitility]]/Table1[[#This Row],[Open]]</f>
        <v>0.11446540880503146</v>
      </c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19"/>
      <c r="BH147" s="19"/>
      <c r="BI147" s="19"/>
      <c r="BJ147" s="19"/>
    </row>
    <row r="148" spans="1:62" x14ac:dyDescent="0.25">
      <c r="A148" s="1">
        <v>44610</v>
      </c>
      <c r="B148">
        <v>27.75</v>
      </c>
      <c r="C148" s="1">
        <v>44610</v>
      </c>
      <c r="D148">
        <v>27.75</v>
      </c>
      <c r="E148">
        <v>26.66</v>
      </c>
      <c r="F148">
        <v>29.71</v>
      </c>
      <c r="G148">
        <v>26.38</v>
      </c>
      <c r="I148" s="2">
        <v>-1.2800000000000001E-2</v>
      </c>
      <c r="J148" s="2">
        <f>ABS(Table1[[#This Row],[Change %]])</f>
        <v>1.2800000000000001E-2</v>
      </c>
      <c r="K148">
        <f>Table1[[#This Row],[High]]-Table1[[#This Row],[Low]]</f>
        <v>3.3300000000000018</v>
      </c>
      <c r="L148" s="3">
        <f>Table1[[#This Row],[Daily Volitility]]/Table1[[#This Row],[Open]]</f>
        <v>0.12490622655663923</v>
      </c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  <c r="BB148" s="19"/>
      <c r="BC148" s="19"/>
      <c r="BD148" s="19"/>
      <c r="BE148" s="19"/>
      <c r="BF148" s="19"/>
      <c r="BG148" s="19"/>
      <c r="BH148" s="19"/>
      <c r="BI148" s="19"/>
      <c r="BJ148" s="19"/>
    </row>
    <row r="149" spans="1:62" x14ac:dyDescent="0.25">
      <c r="A149" s="1">
        <v>44609</v>
      </c>
      <c r="B149">
        <v>28.11</v>
      </c>
      <c r="C149" s="1">
        <v>44609</v>
      </c>
      <c r="D149">
        <v>28.11</v>
      </c>
      <c r="E149">
        <v>24.83</v>
      </c>
      <c r="F149">
        <v>28.37</v>
      </c>
      <c r="G149">
        <v>24.76</v>
      </c>
      <c r="I149" s="2">
        <v>0.1573</v>
      </c>
      <c r="J149" s="2">
        <f>ABS(Table1[[#This Row],[Change %]])</f>
        <v>0.1573</v>
      </c>
      <c r="K149">
        <f>Table1[[#This Row],[High]]-Table1[[#This Row],[Low]]</f>
        <v>3.6099999999999994</v>
      </c>
      <c r="L149" s="3">
        <f>Table1[[#This Row],[Daily Volitility]]/Table1[[#This Row],[Open]]</f>
        <v>0.14538864277084171</v>
      </c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  <c r="BA149" s="19"/>
      <c r="BB149" s="19"/>
      <c r="BC149" s="19"/>
      <c r="BD149" s="19"/>
      <c r="BE149" s="19"/>
      <c r="BF149" s="19"/>
      <c r="BG149" s="19"/>
      <c r="BH149" s="19"/>
      <c r="BI149" s="19"/>
      <c r="BJ149" s="19"/>
    </row>
    <row r="150" spans="1:62" x14ac:dyDescent="0.25">
      <c r="A150" s="1">
        <v>44608</v>
      </c>
      <c r="B150">
        <v>24.29</v>
      </c>
      <c r="C150" s="1">
        <v>44608</v>
      </c>
      <c r="D150">
        <v>24.29</v>
      </c>
      <c r="E150">
        <v>25.19</v>
      </c>
      <c r="F150">
        <v>27.09</v>
      </c>
      <c r="G150">
        <v>23.88</v>
      </c>
      <c r="I150" s="2">
        <v>-5.4899999999999997E-2</v>
      </c>
      <c r="J150" s="2">
        <f>ABS(Table1[[#This Row],[Change %]])</f>
        <v>5.4899999999999997E-2</v>
      </c>
      <c r="K150">
        <f>Table1[[#This Row],[High]]-Table1[[#This Row],[Low]]</f>
        <v>3.2100000000000009</v>
      </c>
      <c r="L150" s="3">
        <f>Table1[[#This Row],[Daily Volitility]]/Table1[[#This Row],[Open]]</f>
        <v>0.12743152044462092</v>
      </c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  <c r="AY150" s="19"/>
      <c r="AZ150" s="19"/>
      <c r="BA150" s="19"/>
      <c r="BB150" s="19"/>
      <c r="BC150" s="19"/>
      <c r="BD150" s="19"/>
      <c r="BE150" s="19"/>
      <c r="BF150" s="19"/>
      <c r="BG150" s="19"/>
      <c r="BH150" s="19"/>
      <c r="BI150" s="19"/>
      <c r="BJ150" s="19"/>
    </row>
    <row r="151" spans="1:62" x14ac:dyDescent="0.25">
      <c r="A151" s="1">
        <v>44607</v>
      </c>
      <c r="B151">
        <v>25.7</v>
      </c>
      <c r="C151" s="1">
        <v>44607</v>
      </c>
      <c r="D151">
        <v>25.7</v>
      </c>
      <c r="E151">
        <v>28.09</v>
      </c>
      <c r="F151">
        <v>28.09</v>
      </c>
      <c r="G151">
        <v>25.33</v>
      </c>
      <c r="I151" s="2">
        <v>-9.2799999999999994E-2</v>
      </c>
      <c r="J151" s="2">
        <f>ABS(Table1[[#This Row],[Change %]])</f>
        <v>9.2799999999999994E-2</v>
      </c>
      <c r="K151">
        <f>Table1[[#This Row],[High]]-Table1[[#This Row],[Low]]</f>
        <v>2.7600000000000016</v>
      </c>
      <c r="L151" s="3">
        <f>Table1[[#This Row],[Daily Volitility]]/Table1[[#This Row],[Open]]</f>
        <v>9.8255606977572144E-2</v>
      </c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  <c r="BE151" s="19"/>
      <c r="BF151" s="19"/>
      <c r="BG151" s="19"/>
      <c r="BH151" s="19"/>
      <c r="BI151" s="19"/>
      <c r="BJ151" s="19"/>
    </row>
    <row r="152" spans="1:62" x14ac:dyDescent="0.25">
      <c r="A152" s="1">
        <v>44606</v>
      </c>
      <c r="B152">
        <v>28.33</v>
      </c>
      <c r="C152" s="1">
        <v>44606</v>
      </c>
      <c r="D152">
        <v>28.33</v>
      </c>
      <c r="E152">
        <v>29.17</v>
      </c>
      <c r="F152">
        <v>32.04</v>
      </c>
      <c r="G152">
        <v>28.33</v>
      </c>
      <c r="I152" s="2">
        <v>3.5499999999999997E-2</v>
      </c>
      <c r="J152" s="2">
        <f>ABS(Table1[[#This Row],[Change %]])</f>
        <v>3.5499999999999997E-2</v>
      </c>
      <c r="K152">
        <f>Table1[[#This Row],[High]]-Table1[[#This Row],[Low]]</f>
        <v>3.7100000000000009</v>
      </c>
      <c r="L152" s="3">
        <f>Table1[[#This Row],[Daily Volitility]]/Table1[[#This Row],[Open]]</f>
        <v>0.12718546451834079</v>
      </c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  <c r="BB152" s="19"/>
      <c r="BC152" s="19"/>
      <c r="BD152" s="19"/>
      <c r="BE152" s="19"/>
      <c r="BF152" s="19"/>
      <c r="BG152" s="19"/>
      <c r="BH152" s="19"/>
      <c r="BI152" s="19"/>
      <c r="BJ152" s="19"/>
    </row>
    <row r="153" spans="1:62" x14ac:dyDescent="0.25">
      <c r="A153" s="1">
        <v>44603</v>
      </c>
      <c r="B153">
        <v>27.36</v>
      </c>
      <c r="C153" s="1">
        <v>44603</v>
      </c>
      <c r="D153">
        <v>27.36</v>
      </c>
      <c r="E153">
        <v>24.39</v>
      </c>
      <c r="F153">
        <v>30.99</v>
      </c>
      <c r="G153">
        <v>23.33</v>
      </c>
      <c r="I153" s="2">
        <v>0.14430000000000001</v>
      </c>
      <c r="J153" s="2">
        <f>ABS(Table1[[#This Row],[Change %]])</f>
        <v>0.14430000000000001</v>
      </c>
      <c r="K153">
        <f>Table1[[#This Row],[High]]-Table1[[#This Row],[Low]]</f>
        <v>7.66</v>
      </c>
      <c r="L153" s="3">
        <f>Table1[[#This Row],[Daily Volitility]]/Table1[[#This Row],[Open]]</f>
        <v>0.31406314063140633</v>
      </c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  <c r="BG153" s="19"/>
      <c r="BH153" s="19"/>
      <c r="BI153" s="19"/>
      <c r="BJ153" s="19"/>
    </row>
    <row r="154" spans="1:62" x14ac:dyDescent="0.25">
      <c r="A154" s="1">
        <v>44602</v>
      </c>
      <c r="B154">
        <v>23.91</v>
      </c>
      <c r="C154" s="1">
        <v>44602</v>
      </c>
      <c r="D154">
        <v>23.91</v>
      </c>
      <c r="E154">
        <v>20.37</v>
      </c>
      <c r="F154">
        <v>24.77</v>
      </c>
      <c r="G154">
        <v>20.18</v>
      </c>
      <c r="I154" s="2">
        <v>0.19789999999999999</v>
      </c>
      <c r="J154" s="2">
        <f>ABS(Table1[[#This Row],[Change %]])</f>
        <v>0.19789999999999999</v>
      </c>
      <c r="K154">
        <f>Table1[[#This Row],[High]]-Table1[[#This Row],[Low]]</f>
        <v>4.59</v>
      </c>
      <c r="L154" s="3">
        <f>Table1[[#This Row],[Daily Volitility]]/Table1[[#This Row],[Open]]</f>
        <v>0.22533136966126655</v>
      </c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  <c r="BI154" s="19"/>
      <c r="BJ154" s="19"/>
    </row>
    <row r="155" spans="1:62" x14ac:dyDescent="0.25">
      <c r="A155" s="1">
        <v>44601</v>
      </c>
      <c r="B155">
        <v>19.96</v>
      </c>
      <c r="C155" s="1">
        <v>44601</v>
      </c>
      <c r="D155">
        <v>19.96</v>
      </c>
      <c r="E155">
        <v>21.27</v>
      </c>
      <c r="F155">
        <v>21.3</v>
      </c>
      <c r="G155">
        <v>19.93</v>
      </c>
      <c r="I155" s="2">
        <v>-6.9000000000000006E-2</v>
      </c>
      <c r="J155" s="2">
        <f>ABS(Table1[[#This Row],[Change %]])</f>
        <v>6.9000000000000006E-2</v>
      </c>
      <c r="K155">
        <f>Table1[[#This Row],[High]]-Table1[[#This Row],[Low]]</f>
        <v>1.370000000000001</v>
      </c>
      <c r="L155" s="3">
        <f>Table1[[#This Row],[Daily Volitility]]/Table1[[#This Row],[Open]]</f>
        <v>6.440996708979789E-2</v>
      </c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  <c r="BI155" s="19"/>
      <c r="BJ155" s="19"/>
    </row>
    <row r="156" spans="1:62" x14ac:dyDescent="0.25">
      <c r="A156" s="1">
        <v>44600</v>
      </c>
      <c r="B156">
        <v>21.44</v>
      </c>
      <c r="C156" s="1">
        <v>44600</v>
      </c>
      <c r="D156">
        <v>21.44</v>
      </c>
      <c r="E156">
        <v>23.09</v>
      </c>
      <c r="F156">
        <v>23.48</v>
      </c>
      <c r="G156">
        <v>21.32</v>
      </c>
      <c r="I156" s="2">
        <v>-6.2100000000000002E-2</v>
      </c>
      <c r="J156" s="2">
        <f>ABS(Table1[[#This Row],[Change %]])</f>
        <v>6.2100000000000002E-2</v>
      </c>
      <c r="K156">
        <f>Table1[[#This Row],[High]]-Table1[[#This Row],[Low]]</f>
        <v>2.16</v>
      </c>
      <c r="L156" s="3">
        <f>Table1[[#This Row],[Daily Volitility]]/Table1[[#This Row],[Open]]</f>
        <v>9.3546990038977915E-2</v>
      </c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  <c r="BH156" s="19"/>
      <c r="BI156" s="19"/>
      <c r="BJ156" s="19"/>
    </row>
    <row r="157" spans="1:62" x14ac:dyDescent="0.25">
      <c r="A157" s="1">
        <v>44599</v>
      </c>
      <c r="B157">
        <v>22.86</v>
      </c>
      <c r="C157" s="1">
        <v>44599</v>
      </c>
      <c r="D157">
        <v>22.86</v>
      </c>
      <c r="E157">
        <v>24.09</v>
      </c>
      <c r="F157">
        <v>24.82</v>
      </c>
      <c r="G157">
        <v>22.02</v>
      </c>
      <c r="I157" s="2">
        <v>-1.55E-2</v>
      </c>
      <c r="J157" s="2">
        <f>ABS(Table1[[#This Row],[Change %]])</f>
        <v>1.55E-2</v>
      </c>
      <c r="K157">
        <f>Table1[[#This Row],[High]]-Table1[[#This Row],[Low]]</f>
        <v>2.8000000000000007</v>
      </c>
      <c r="L157" s="3">
        <f>Table1[[#This Row],[Daily Volitility]]/Table1[[#This Row],[Open]]</f>
        <v>0.11623080116230804</v>
      </c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9"/>
    </row>
    <row r="158" spans="1:62" x14ac:dyDescent="0.25">
      <c r="A158" s="1">
        <v>44596</v>
      </c>
      <c r="B158">
        <v>23.22</v>
      </c>
      <c r="C158" s="1">
        <v>44596</v>
      </c>
      <c r="D158">
        <v>23.22</v>
      </c>
      <c r="E158">
        <v>23.77</v>
      </c>
      <c r="F158">
        <v>26.26</v>
      </c>
      <c r="G158">
        <v>22.07</v>
      </c>
      <c r="I158" s="2">
        <v>-4.6399999999999997E-2</v>
      </c>
      <c r="J158" s="2">
        <f>ABS(Table1[[#This Row],[Change %]])</f>
        <v>4.6399999999999997E-2</v>
      </c>
      <c r="K158">
        <f>Table1[[#This Row],[High]]-Table1[[#This Row],[Low]]</f>
        <v>4.1900000000000013</v>
      </c>
      <c r="L158" s="3">
        <f>Table1[[#This Row],[Daily Volitility]]/Table1[[#This Row],[Open]]</f>
        <v>0.17627261253681117</v>
      </c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  <c r="BH158" s="19"/>
      <c r="BI158" s="19"/>
      <c r="BJ158" s="19"/>
    </row>
    <row r="159" spans="1:62" x14ac:dyDescent="0.25">
      <c r="A159" s="1">
        <v>44595</v>
      </c>
      <c r="B159">
        <v>24.35</v>
      </c>
      <c r="C159" s="1">
        <v>44595</v>
      </c>
      <c r="D159">
        <v>24.35</v>
      </c>
      <c r="E159">
        <v>22.63</v>
      </c>
      <c r="F159">
        <v>25.81</v>
      </c>
      <c r="G159">
        <v>22.3</v>
      </c>
      <c r="I159" s="2">
        <v>0.1023</v>
      </c>
      <c r="J159" s="2">
        <f>ABS(Table1[[#This Row],[Change %]])</f>
        <v>0.1023</v>
      </c>
      <c r="K159">
        <f>Table1[[#This Row],[High]]-Table1[[#This Row],[Low]]</f>
        <v>3.509999999999998</v>
      </c>
      <c r="L159" s="3">
        <f>Table1[[#This Row],[Daily Volitility]]/Table1[[#This Row],[Open]]</f>
        <v>0.15510384445426417</v>
      </c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9"/>
      <c r="BJ159" s="19"/>
    </row>
    <row r="160" spans="1:62" x14ac:dyDescent="0.25">
      <c r="A160" s="1">
        <v>44594</v>
      </c>
      <c r="B160">
        <v>22.09</v>
      </c>
      <c r="C160" s="1">
        <v>44594</v>
      </c>
      <c r="D160">
        <v>22.09</v>
      </c>
      <c r="E160">
        <v>21.56</v>
      </c>
      <c r="F160">
        <v>22.73</v>
      </c>
      <c r="G160">
        <v>20.46</v>
      </c>
      <c r="I160" s="2">
        <v>5.8999999999999999E-3</v>
      </c>
      <c r="J160" s="2">
        <f>ABS(Table1[[#This Row],[Change %]])</f>
        <v>5.8999999999999999E-3</v>
      </c>
      <c r="K160">
        <f>Table1[[#This Row],[High]]-Table1[[#This Row],[Low]]</f>
        <v>2.2699999999999996</v>
      </c>
      <c r="L160" s="3">
        <f>Table1[[#This Row],[Daily Volitility]]/Table1[[#This Row],[Open]]</f>
        <v>0.10528756957328385</v>
      </c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</row>
    <row r="161" spans="1:62" x14ac:dyDescent="0.25">
      <c r="A161" s="1">
        <v>44593</v>
      </c>
      <c r="B161">
        <v>21.96</v>
      </c>
      <c r="C161" s="1">
        <v>44593</v>
      </c>
      <c r="D161">
        <v>21.96</v>
      </c>
      <c r="E161">
        <v>24.57</v>
      </c>
      <c r="F161">
        <v>25.33</v>
      </c>
      <c r="G161">
        <v>21.96</v>
      </c>
      <c r="I161" s="2">
        <v>-0.11559999999999999</v>
      </c>
      <c r="J161" s="2">
        <f>ABS(Table1[[#This Row],[Change %]])</f>
        <v>0.11559999999999999</v>
      </c>
      <c r="K161">
        <f>Table1[[#This Row],[High]]-Table1[[#This Row],[Low]]</f>
        <v>3.3699999999999974</v>
      </c>
      <c r="L161" s="3">
        <f>Table1[[#This Row],[Daily Volitility]]/Table1[[#This Row],[Open]]</f>
        <v>0.13715913715913705</v>
      </c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</row>
    <row r="162" spans="1:62" x14ac:dyDescent="0.25">
      <c r="A162" s="1">
        <v>44592</v>
      </c>
      <c r="B162">
        <v>24.83</v>
      </c>
      <c r="C162" s="1">
        <v>44592</v>
      </c>
      <c r="D162">
        <v>24.83</v>
      </c>
      <c r="E162">
        <v>28.36</v>
      </c>
      <c r="F162">
        <v>29.41</v>
      </c>
      <c r="G162">
        <v>24.71</v>
      </c>
      <c r="I162" s="2">
        <v>-0.1023</v>
      </c>
      <c r="J162" s="2">
        <f>ABS(Table1[[#This Row],[Change %]])</f>
        <v>0.1023</v>
      </c>
      <c r="K162">
        <f>Table1[[#This Row],[High]]-Table1[[#This Row],[Low]]</f>
        <v>4.6999999999999993</v>
      </c>
      <c r="L162" s="3">
        <f>Table1[[#This Row],[Daily Volitility]]/Table1[[#This Row],[Open]]</f>
        <v>0.16572637517630462</v>
      </c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</row>
    <row r="163" spans="1:62" x14ac:dyDescent="0.25">
      <c r="A163" s="1">
        <v>44589</v>
      </c>
      <c r="B163">
        <v>27.66</v>
      </c>
      <c r="C163" s="1">
        <v>44589</v>
      </c>
      <c r="D163">
        <v>27.66</v>
      </c>
      <c r="E163">
        <v>30.27</v>
      </c>
      <c r="F163">
        <v>32.82</v>
      </c>
      <c r="G163">
        <v>27.28</v>
      </c>
      <c r="I163" s="2">
        <v>-9.2799999999999994E-2</v>
      </c>
      <c r="J163" s="2">
        <f>ABS(Table1[[#This Row],[Change %]])</f>
        <v>9.2799999999999994E-2</v>
      </c>
      <c r="K163">
        <f>Table1[[#This Row],[High]]-Table1[[#This Row],[Low]]</f>
        <v>5.5399999999999991</v>
      </c>
      <c r="L163" s="3">
        <f>Table1[[#This Row],[Daily Volitility]]/Table1[[#This Row],[Open]]</f>
        <v>0.18301949124545752</v>
      </c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</row>
    <row r="164" spans="1:62" x14ac:dyDescent="0.25">
      <c r="A164" s="1">
        <v>44588</v>
      </c>
      <c r="B164">
        <v>30.49</v>
      </c>
      <c r="C164" s="1">
        <v>44588</v>
      </c>
      <c r="D164">
        <v>30.49</v>
      </c>
      <c r="E164">
        <v>32.19</v>
      </c>
      <c r="F164">
        <v>33</v>
      </c>
      <c r="G164">
        <v>28.42</v>
      </c>
      <c r="I164" s="2">
        <v>-4.5999999999999999E-2</v>
      </c>
      <c r="J164" s="2">
        <f>ABS(Table1[[#This Row],[Change %]])</f>
        <v>4.5999999999999999E-2</v>
      </c>
      <c r="K164">
        <f>Table1[[#This Row],[High]]-Table1[[#This Row],[Low]]</f>
        <v>4.5799999999999983</v>
      </c>
      <c r="L164" s="3">
        <f>Table1[[#This Row],[Daily Volitility]]/Table1[[#This Row],[Open]]</f>
        <v>0.14228021124572846</v>
      </c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  <c r="BI164" s="19"/>
      <c r="BJ164" s="19"/>
    </row>
    <row r="165" spans="1:62" x14ac:dyDescent="0.25">
      <c r="A165" s="1">
        <v>44587</v>
      </c>
      <c r="B165">
        <v>31.96</v>
      </c>
      <c r="C165" s="1">
        <v>44587</v>
      </c>
      <c r="D165">
        <v>31.96</v>
      </c>
      <c r="E165">
        <v>29.35</v>
      </c>
      <c r="F165">
        <v>33.04</v>
      </c>
      <c r="G165">
        <v>26.9</v>
      </c>
      <c r="I165" s="2">
        <v>2.5700000000000001E-2</v>
      </c>
      <c r="J165" s="2">
        <f>ABS(Table1[[#This Row],[Change %]])</f>
        <v>2.5700000000000001E-2</v>
      </c>
      <c r="K165">
        <f>Table1[[#This Row],[High]]-Table1[[#This Row],[Low]]</f>
        <v>6.1400000000000006</v>
      </c>
      <c r="L165" s="3">
        <f>Table1[[#This Row],[Daily Volitility]]/Table1[[#This Row],[Open]]</f>
        <v>0.2091993185689949</v>
      </c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</row>
    <row r="166" spans="1:62" x14ac:dyDescent="0.25">
      <c r="A166" s="1">
        <v>44586</v>
      </c>
      <c r="B166">
        <v>31.16</v>
      </c>
      <c r="C166" s="1">
        <v>44586</v>
      </c>
      <c r="D166">
        <v>31.16</v>
      </c>
      <c r="E166">
        <v>32.29</v>
      </c>
      <c r="F166">
        <v>35.85</v>
      </c>
      <c r="G166">
        <v>29.13</v>
      </c>
      <c r="I166" s="2">
        <v>4.2099999999999999E-2</v>
      </c>
      <c r="J166" s="2">
        <f>ABS(Table1[[#This Row],[Change %]])</f>
        <v>4.2099999999999999E-2</v>
      </c>
      <c r="K166">
        <f>Table1[[#This Row],[High]]-Table1[[#This Row],[Low]]</f>
        <v>6.7200000000000024</v>
      </c>
      <c r="L166" s="3">
        <f>Table1[[#This Row],[Daily Volitility]]/Table1[[#This Row],[Open]]</f>
        <v>0.2081139671724993</v>
      </c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9"/>
      <c r="BI166" s="19"/>
      <c r="BJ166" s="19"/>
    </row>
    <row r="167" spans="1:62" x14ac:dyDescent="0.25">
      <c r="A167" s="1">
        <v>44585</v>
      </c>
      <c r="B167">
        <v>29.9</v>
      </c>
      <c r="C167" s="1">
        <v>44585</v>
      </c>
      <c r="D167">
        <v>29.9</v>
      </c>
      <c r="E167">
        <v>28.2</v>
      </c>
      <c r="F167">
        <v>38.94</v>
      </c>
      <c r="G167">
        <v>28.02</v>
      </c>
      <c r="I167" s="2">
        <v>3.6400000000000002E-2</v>
      </c>
      <c r="J167" s="2">
        <f>ABS(Table1[[#This Row],[Change %]])</f>
        <v>3.6400000000000002E-2</v>
      </c>
      <c r="K167">
        <f>Table1[[#This Row],[High]]-Table1[[#This Row],[Low]]</f>
        <v>10.919999999999998</v>
      </c>
      <c r="L167" s="3">
        <f>Table1[[#This Row],[Daily Volitility]]/Table1[[#This Row],[Open]]</f>
        <v>0.38723404255319144</v>
      </c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9"/>
    </row>
    <row r="168" spans="1:62" x14ac:dyDescent="0.25">
      <c r="A168" s="1">
        <v>44582</v>
      </c>
      <c r="B168">
        <v>28.85</v>
      </c>
      <c r="C168" s="1">
        <v>44582</v>
      </c>
      <c r="D168">
        <v>28.85</v>
      </c>
      <c r="E168">
        <v>25.38</v>
      </c>
      <c r="F168">
        <v>29.79</v>
      </c>
      <c r="G168">
        <v>25.31</v>
      </c>
      <c r="I168" s="2">
        <v>0.12740000000000001</v>
      </c>
      <c r="J168" s="2">
        <f>ABS(Table1[[#This Row],[Change %]])</f>
        <v>0.12740000000000001</v>
      </c>
      <c r="K168">
        <f>Table1[[#This Row],[High]]-Table1[[#This Row],[Low]]</f>
        <v>4.4800000000000004</v>
      </c>
      <c r="L168" s="3">
        <f>Table1[[#This Row],[Daily Volitility]]/Table1[[#This Row],[Open]]</f>
        <v>0.17651694247438932</v>
      </c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  <c r="BG168" s="19"/>
      <c r="BH168" s="19"/>
      <c r="BI168" s="19"/>
      <c r="BJ168" s="19"/>
    </row>
    <row r="169" spans="1:62" x14ac:dyDescent="0.25">
      <c r="A169" s="1">
        <v>44581</v>
      </c>
      <c r="B169">
        <v>25.59</v>
      </c>
      <c r="C169" s="1">
        <v>44581</v>
      </c>
      <c r="D169">
        <v>25.59</v>
      </c>
      <c r="E169">
        <v>23.46</v>
      </c>
      <c r="F169">
        <v>25.89</v>
      </c>
      <c r="G169">
        <v>21.68</v>
      </c>
      <c r="I169" s="2">
        <v>7.2999999999999995E-2</v>
      </c>
      <c r="J169" s="2">
        <f>ABS(Table1[[#This Row],[Change %]])</f>
        <v>7.2999999999999995E-2</v>
      </c>
      <c r="K169">
        <f>Table1[[#This Row],[High]]-Table1[[#This Row],[Low]]</f>
        <v>4.2100000000000009</v>
      </c>
      <c r="L169" s="3">
        <f>Table1[[#This Row],[Daily Volitility]]/Table1[[#This Row],[Open]]</f>
        <v>0.17945439045183292</v>
      </c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</row>
    <row r="170" spans="1:62" x14ac:dyDescent="0.25">
      <c r="A170" s="1">
        <v>44580</v>
      </c>
      <c r="B170">
        <v>23.85</v>
      </c>
      <c r="C170" s="1">
        <v>44580</v>
      </c>
      <c r="D170">
        <v>23.85</v>
      </c>
      <c r="E170">
        <v>23.12</v>
      </c>
      <c r="F170">
        <v>23.99</v>
      </c>
      <c r="G170">
        <v>21.85</v>
      </c>
      <c r="I170" s="2">
        <v>4.65E-2</v>
      </c>
      <c r="J170" s="2">
        <f>ABS(Table1[[#This Row],[Change %]])</f>
        <v>4.65E-2</v>
      </c>
      <c r="K170">
        <f>Table1[[#This Row],[High]]-Table1[[#This Row],[Low]]</f>
        <v>2.139999999999997</v>
      </c>
      <c r="L170" s="3">
        <f>Table1[[#This Row],[Daily Volitility]]/Table1[[#This Row],[Open]]</f>
        <v>9.2560553633217857E-2</v>
      </c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  <c r="BJ170" s="19"/>
    </row>
    <row r="171" spans="1:62" x14ac:dyDescent="0.25">
      <c r="A171" s="1">
        <v>44579</v>
      </c>
      <c r="B171">
        <v>22.79</v>
      </c>
      <c r="C171" s="1">
        <v>44579</v>
      </c>
      <c r="D171">
        <v>22.79</v>
      </c>
      <c r="E171">
        <v>21.18</v>
      </c>
      <c r="F171">
        <v>23.2</v>
      </c>
      <c r="G171">
        <v>21.18</v>
      </c>
      <c r="I171" s="2">
        <v>0.18759999999999999</v>
      </c>
      <c r="J171" s="2">
        <f>ABS(Table1[[#This Row],[Change %]])</f>
        <v>0.18759999999999999</v>
      </c>
      <c r="K171">
        <f>Table1[[#This Row],[High]]-Table1[[#This Row],[Low]]</f>
        <v>2.0199999999999996</v>
      </c>
      <c r="L171" s="3">
        <f>Table1[[#This Row],[Daily Volitility]]/Table1[[#This Row],[Open]]</f>
        <v>9.5372993389990543E-2</v>
      </c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  <c r="BH171" s="19"/>
      <c r="BI171" s="19"/>
      <c r="BJ171" s="19"/>
    </row>
    <row r="172" spans="1:62" x14ac:dyDescent="0.25">
      <c r="A172" s="1">
        <v>44575</v>
      </c>
      <c r="B172">
        <v>19.190000000000001</v>
      </c>
      <c r="C172" s="1">
        <v>44575</v>
      </c>
      <c r="D172">
        <v>19.190000000000001</v>
      </c>
      <c r="E172">
        <v>20.11</v>
      </c>
      <c r="F172">
        <v>22.07</v>
      </c>
      <c r="G172">
        <v>19.05</v>
      </c>
      <c r="I172" s="2">
        <v>-5.5100000000000003E-2</v>
      </c>
      <c r="J172" s="2">
        <f>ABS(Table1[[#This Row],[Change %]])</f>
        <v>5.5100000000000003E-2</v>
      </c>
      <c r="K172">
        <f>Table1[[#This Row],[High]]-Table1[[#This Row],[Low]]</f>
        <v>3.0199999999999996</v>
      </c>
      <c r="L172" s="3">
        <f>Table1[[#This Row],[Daily Volitility]]/Table1[[#This Row],[Open]]</f>
        <v>0.15017404276479362</v>
      </c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  <c r="BH172" s="19"/>
      <c r="BI172" s="19"/>
      <c r="BJ172" s="19"/>
    </row>
    <row r="173" spans="1:62" x14ac:dyDescent="0.25">
      <c r="A173" s="1">
        <v>44574</v>
      </c>
      <c r="B173">
        <v>20.309999999999999</v>
      </c>
      <c r="C173" s="1">
        <v>44574</v>
      </c>
      <c r="D173">
        <v>20.309999999999999</v>
      </c>
      <c r="E173">
        <v>18.059999999999999</v>
      </c>
      <c r="F173">
        <v>20.61</v>
      </c>
      <c r="G173">
        <v>17.45</v>
      </c>
      <c r="I173" s="2">
        <v>0.1527</v>
      </c>
      <c r="J173" s="2">
        <f>ABS(Table1[[#This Row],[Change %]])</f>
        <v>0.1527</v>
      </c>
      <c r="K173">
        <f>Table1[[#This Row],[High]]-Table1[[#This Row],[Low]]</f>
        <v>3.16</v>
      </c>
      <c r="L173" s="3">
        <f>Table1[[#This Row],[Daily Volitility]]/Table1[[#This Row],[Open]]</f>
        <v>0.17497231450719825</v>
      </c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</row>
    <row r="174" spans="1:62" x14ac:dyDescent="0.25">
      <c r="A174" s="1">
        <v>44573</v>
      </c>
      <c r="B174">
        <v>17.62</v>
      </c>
      <c r="C174" s="1">
        <v>44573</v>
      </c>
      <c r="D174">
        <v>17.62</v>
      </c>
      <c r="E174">
        <v>18.170000000000002</v>
      </c>
      <c r="F174">
        <v>18.690000000000001</v>
      </c>
      <c r="G174">
        <v>17.36</v>
      </c>
      <c r="I174" s="2">
        <v>-4.2900000000000001E-2</v>
      </c>
      <c r="J174" s="2">
        <f>ABS(Table1[[#This Row],[Change %]])</f>
        <v>4.2900000000000001E-2</v>
      </c>
      <c r="K174">
        <f>Table1[[#This Row],[High]]-Table1[[#This Row],[Low]]</f>
        <v>1.3300000000000018</v>
      </c>
      <c r="L174" s="3">
        <f>Table1[[#This Row],[Daily Volitility]]/Table1[[#This Row],[Open]]</f>
        <v>7.3197578425976975E-2</v>
      </c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</row>
    <row r="175" spans="1:62" x14ac:dyDescent="0.25">
      <c r="A175" s="1">
        <v>44572</v>
      </c>
      <c r="B175">
        <v>18.41</v>
      </c>
      <c r="C175" s="1">
        <v>44572</v>
      </c>
      <c r="D175">
        <v>18.41</v>
      </c>
      <c r="E175">
        <v>19.62</v>
      </c>
      <c r="F175">
        <v>21</v>
      </c>
      <c r="G175">
        <v>18.2</v>
      </c>
      <c r="I175" s="2">
        <v>-5.0999999999999997E-2</v>
      </c>
      <c r="J175" s="2">
        <f>ABS(Table1[[#This Row],[Change %]])</f>
        <v>5.0999999999999997E-2</v>
      </c>
      <c r="K175">
        <f>Table1[[#This Row],[High]]-Table1[[#This Row],[Low]]</f>
        <v>2.8000000000000007</v>
      </c>
      <c r="L175" s="3">
        <f>Table1[[#This Row],[Daily Volitility]]/Table1[[#This Row],[Open]]</f>
        <v>0.14271151885830788</v>
      </c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  <c r="BH175" s="19"/>
      <c r="BI175" s="19"/>
      <c r="BJ175" s="19"/>
    </row>
    <row r="176" spans="1:62" x14ac:dyDescent="0.25">
      <c r="A176" s="1">
        <v>44571</v>
      </c>
      <c r="B176">
        <v>19.399999999999999</v>
      </c>
      <c r="C176" s="1">
        <v>44571</v>
      </c>
      <c r="D176">
        <v>19.399999999999999</v>
      </c>
      <c r="E176">
        <v>19.579999999999998</v>
      </c>
      <c r="F176">
        <v>23.33</v>
      </c>
      <c r="G176">
        <v>19.29</v>
      </c>
      <c r="I176" s="2">
        <v>3.4099999999999998E-2</v>
      </c>
      <c r="J176" s="2">
        <f>ABS(Table1[[#This Row],[Change %]])</f>
        <v>3.4099999999999998E-2</v>
      </c>
      <c r="K176">
        <f>Table1[[#This Row],[High]]-Table1[[#This Row],[Low]]</f>
        <v>4.0399999999999991</v>
      </c>
      <c r="L176" s="3">
        <f>Table1[[#This Row],[Daily Volitility]]/Table1[[#This Row],[Open]]</f>
        <v>0.20633299284984677</v>
      </c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  <c r="BE176" s="19"/>
      <c r="BF176" s="19"/>
      <c r="BG176" s="19"/>
      <c r="BH176" s="19"/>
      <c r="BI176" s="19"/>
      <c r="BJ176" s="19"/>
    </row>
    <row r="177" spans="1:62" x14ac:dyDescent="0.25">
      <c r="A177" s="1">
        <v>44568</v>
      </c>
      <c r="B177">
        <v>18.760000000000002</v>
      </c>
      <c r="C177" s="1">
        <v>44568</v>
      </c>
      <c r="D177">
        <v>18.760000000000002</v>
      </c>
      <c r="E177">
        <v>19.850000000000001</v>
      </c>
      <c r="F177">
        <v>20.8</v>
      </c>
      <c r="G177">
        <v>18.57</v>
      </c>
      <c r="I177" s="2">
        <v>-4.3299999999999998E-2</v>
      </c>
      <c r="J177" s="2">
        <f>ABS(Table1[[#This Row],[Change %]])</f>
        <v>4.3299999999999998E-2</v>
      </c>
      <c r="K177">
        <f>Table1[[#This Row],[High]]-Table1[[#This Row],[Low]]</f>
        <v>2.2300000000000004</v>
      </c>
      <c r="L177" s="3">
        <f>Table1[[#This Row],[Daily Volitility]]/Table1[[#This Row],[Open]]</f>
        <v>0.11234256926952142</v>
      </c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  <c r="BH177" s="19"/>
      <c r="BI177" s="19"/>
      <c r="BJ177" s="19"/>
    </row>
    <row r="178" spans="1:62" x14ac:dyDescent="0.25">
      <c r="A178" s="1">
        <v>44567</v>
      </c>
      <c r="B178">
        <v>19.61</v>
      </c>
      <c r="C178" s="1">
        <v>44567</v>
      </c>
      <c r="D178">
        <v>19.61</v>
      </c>
      <c r="E178">
        <v>20.29</v>
      </c>
      <c r="F178">
        <v>21.06</v>
      </c>
      <c r="G178">
        <v>19.079999999999998</v>
      </c>
      <c r="I178" s="2">
        <v>-6.1000000000000004E-3</v>
      </c>
      <c r="J178" s="2">
        <f>ABS(Table1[[#This Row],[Change %]])</f>
        <v>6.1000000000000004E-3</v>
      </c>
      <c r="K178">
        <f>Table1[[#This Row],[High]]-Table1[[#This Row],[Low]]</f>
        <v>1.9800000000000004</v>
      </c>
      <c r="L178" s="3">
        <f>Table1[[#This Row],[Daily Volitility]]/Table1[[#This Row],[Open]]</f>
        <v>9.758501724987681E-2</v>
      </c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9"/>
    </row>
    <row r="179" spans="1:62" x14ac:dyDescent="0.25">
      <c r="A179" s="1">
        <v>44566</v>
      </c>
      <c r="B179">
        <v>19.73</v>
      </c>
      <c r="C179" s="1">
        <v>44566</v>
      </c>
      <c r="D179">
        <v>19.73</v>
      </c>
      <c r="E179">
        <v>17.07</v>
      </c>
      <c r="F179">
        <v>20.170000000000002</v>
      </c>
      <c r="G179">
        <v>16.579999999999998</v>
      </c>
      <c r="I179" s="2">
        <v>0.1668</v>
      </c>
      <c r="J179" s="2">
        <f>ABS(Table1[[#This Row],[Change %]])</f>
        <v>0.1668</v>
      </c>
      <c r="K179">
        <f>Table1[[#This Row],[High]]-Table1[[#This Row],[Low]]</f>
        <v>3.5900000000000034</v>
      </c>
      <c r="L179" s="3">
        <f>Table1[[#This Row],[Daily Volitility]]/Table1[[#This Row],[Open]]</f>
        <v>0.21031048623315779</v>
      </c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9"/>
      <c r="BI179" s="19"/>
      <c r="BJ179" s="19"/>
    </row>
    <row r="180" spans="1:62" x14ac:dyDescent="0.25">
      <c r="A180" s="1">
        <v>44565</v>
      </c>
      <c r="B180">
        <v>16.91</v>
      </c>
      <c r="C180" s="1">
        <v>44565</v>
      </c>
      <c r="D180">
        <v>16.91</v>
      </c>
      <c r="E180">
        <v>16.57</v>
      </c>
      <c r="F180">
        <v>17.809999999999999</v>
      </c>
      <c r="G180">
        <v>16.34</v>
      </c>
      <c r="I180" s="2">
        <v>1.8700000000000001E-2</v>
      </c>
      <c r="J180" s="2">
        <f>ABS(Table1[[#This Row],[Change %]])</f>
        <v>1.8700000000000001E-2</v>
      </c>
      <c r="K180">
        <f>Table1[[#This Row],[High]]-Table1[[#This Row],[Low]]</f>
        <v>1.4699999999999989</v>
      </c>
      <c r="L180" s="3">
        <f>Table1[[#This Row],[Daily Volitility]]/Table1[[#This Row],[Open]]</f>
        <v>8.8714544357272107E-2</v>
      </c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9"/>
      <c r="BI180" s="19"/>
      <c r="BJ180" s="19"/>
    </row>
    <row r="181" spans="1:62" x14ac:dyDescent="0.25">
      <c r="A181" s="1">
        <v>44564</v>
      </c>
      <c r="B181">
        <v>16.600000000000001</v>
      </c>
      <c r="C181" s="1">
        <v>44564</v>
      </c>
      <c r="D181">
        <v>16.600000000000001</v>
      </c>
      <c r="E181">
        <v>17.600000000000001</v>
      </c>
      <c r="F181">
        <v>18.54</v>
      </c>
      <c r="G181">
        <v>16.559999999999999</v>
      </c>
      <c r="I181" s="2">
        <v>-3.5999999999999997E-2</v>
      </c>
      <c r="J181" s="2">
        <f>ABS(Table1[[#This Row],[Change %]])</f>
        <v>3.5999999999999997E-2</v>
      </c>
      <c r="K181">
        <f>Table1[[#This Row],[High]]-Table1[[#This Row],[Low]]</f>
        <v>1.9800000000000004</v>
      </c>
      <c r="L181" s="3">
        <f>Table1[[#This Row],[Daily Volitility]]/Table1[[#This Row],[Open]]</f>
        <v>0.11250000000000002</v>
      </c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  <c r="BH181" s="19"/>
      <c r="BI181" s="19"/>
      <c r="BJ181" s="19"/>
    </row>
    <row r="182" spans="1:62" x14ac:dyDescent="0.25">
      <c r="A182" s="1">
        <v>44561</v>
      </c>
      <c r="B182">
        <v>17.22</v>
      </c>
      <c r="C182" s="1">
        <v>44561</v>
      </c>
      <c r="D182">
        <v>17.22</v>
      </c>
      <c r="E182">
        <v>17.63</v>
      </c>
      <c r="F182">
        <v>18.27</v>
      </c>
      <c r="G182">
        <v>16.989999999999998</v>
      </c>
      <c r="I182" s="2">
        <v>-6.3E-3</v>
      </c>
      <c r="J182" s="2">
        <f>ABS(Table1[[#This Row],[Change %]])</f>
        <v>6.3E-3</v>
      </c>
      <c r="K182">
        <f>Table1[[#This Row],[High]]-Table1[[#This Row],[Low]]</f>
        <v>1.2800000000000011</v>
      </c>
      <c r="L182" s="3">
        <f>Table1[[#This Row],[Daily Volitility]]/Table1[[#This Row],[Open]]</f>
        <v>7.2603516732841822E-2</v>
      </c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  <c r="BH182" s="19"/>
      <c r="BI182" s="19"/>
      <c r="BJ182" s="19"/>
    </row>
    <row r="183" spans="1:62" x14ac:dyDescent="0.25">
      <c r="A183" s="1">
        <v>44560</v>
      </c>
      <c r="B183">
        <v>17.329999999999998</v>
      </c>
      <c r="C183" s="1">
        <v>44560</v>
      </c>
      <c r="D183">
        <v>17.329999999999998</v>
      </c>
      <c r="E183">
        <v>17.3</v>
      </c>
      <c r="F183">
        <v>17.79</v>
      </c>
      <c r="G183">
        <v>16.62</v>
      </c>
      <c r="I183" s="2">
        <v>2.24E-2</v>
      </c>
      <c r="J183" s="2">
        <f>ABS(Table1[[#This Row],[Change %]])</f>
        <v>2.24E-2</v>
      </c>
      <c r="K183">
        <f>Table1[[#This Row],[High]]-Table1[[#This Row],[Low]]</f>
        <v>1.1699999999999982</v>
      </c>
      <c r="L183" s="3">
        <f>Table1[[#This Row],[Daily Volitility]]/Table1[[#This Row],[Open]]</f>
        <v>6.7630057803468105E-2</v>
      </c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  <c r="BH183" s="19"/>
      <c r="BI183" s="19"/>
      <c r="BJ183" s="19"/>
    </row>
    <row r="184" spans="1:62" x14ac:dyDescent="0.25">
      <c r="A184" s="1">
        <v>44559</v>
      </c>
      <c r="B184">
        <v>16.95</v>
      </c>
      <c r="C184" s="1">
        <v>44559</v>
      </c>
      <c r="D184">
        <v>16.95</v>
      </c>
      <c r="E184">
        <v>17.63</v>
      </c>
      <c r="F184">
        <v>18</v>
      </c>
      <c r="G184">
        <v>16.71</v>
      </c>
      <c r="I184" s="2">
        <v>-3.3599999999999998E-2</v>
      </c>
      <c r="J184" s="2">
        <f>ABS(Table1[[#This Row],[Change %]])</f>
        <v>3.3599999999999998E-2</v>
      </c>
      <c r="K184">
        <f>Table1[[#This Row],[High]]-Table1[[#This Row],[Low]]</f>
        <v>1.2899999999999991</v>
      </c>
      <c r="L184" s="3">
        <f>Table1[[#This Row],[Daily Volitility]]/Table1[[#This Row],[Open]]</f>
        <v>7.3170731707317027E-2</v>
      </c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</row>
    <row r="185" spans="1:62" x14ac:dyDescent="0.25">
      <c r="A185" s="1">
        <v>44558</v>
      </c>
      <c r="B185">
        <v>17.54</v>
      </c>
      <c r="C185" s="1">
        <v>44558</v>
      </c>
      <c r="D185">
        <v>17.54</v>
      </c>
      <c r="E185">
        <v>17.78</v>
      </c>
      <c r="F185">
        <v>18.47</v>
      </c>
      <c r="G185">
        <v>17.510000000000002</v>
      </c>
      <c r="I185" s="2">
        <v>-7.9000000000000008E-3</v>
      </c>
      <c r="J185" s="2">
        <f>ABS(Table1[[#This Row],[Change %]])</f>
        <v>7.9000000000000008E-3</v>
      </c>
      <c r="K185">
        <f>Table1[[#This Row],[High]]-Table1[[#This Row],[Low]]</f>
        <v>0.9599999999999973</v>
      </c>
      <c r="L185" s="3">
        <f>Table1[[#This Row],[Daily Volitility]]/Table1[[#This Row],[Open]]</f>
        <v>5.399325084364439E-2</v>
      </c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</row>
    <row r="186" spans="1:62" x14ac:dyDescent="0.25">
      <c r="A186" s="1">
        <v>44557</v>
      </c>
      <c r="B186">
        <v>17.68</v>
      </c>
      <c r="C186" s="1">
        <v>44557</v>
      </c>
      <c r="D186">
        <v>17.68</v>
      </c>
      <c r="E186">
        <v>19.37</v>
      </c>
      <c r="F186">
        <v>19.41</v>
      </c>
      <c r="G186">
        <v>17.55</v>
      </c>
      <c r="I186" s="2">
        <v>-1.5599999999999999E-2</v>
      </c>
      <c r="J186" s="2">
        <f>ABS(Table1[[#This Row],[Change %]])</f>
        <v>1.5599999999999999E-2</v>
      </c>
      <c r="K186">
        <f>Table1[[#This Row],[High]]-Table1[[#This Row],[Low]]</f>
        <v>1.8599999999999994</v>
      </c>
      <c r="L186" s="3">
        <f>Table1[[#This Row],[Daily Volitility]]/Table1[[#This Row],[Open]]</f>
        <v>9.6024780588538944E-2</v>
      </c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</row>
    <row r="187" spans="1:62" x14ac:dyDescent="0.25">
      <c r="A187" s="1">
        <v>44554</v>
      </c>
      <c r="B187">
        <v>17.96</v>
      </c>
      <c r="C187" s="1">
        <v>44554</v>
      </c>
      <c r="D187">
        <v>17.96</v>
      </c>
      <c r="E187">
        <v>17.96</v>
      </c>
      <c r="F187">
        <v>17.96</v>
      </c>
      <c r="G187">
        <v>17.96</v>
      </c>
      <c r="I187" s="2">
        <v>0</v>
      </c>
      <c r="J187" s="2">
        <f>ABS(Table1[[#This Row],[Change %]])</f>
        <v>0</v>
      </c>
      <c r="K187">
        <f>Table1[[#This Row],[High]]-Table1[[#This Row],[Low]]</f>
        <v>0</v>
      </c>
      <c r="L187" s="3">
        <f>Table1[[#This Row],[Daily Volitility]]/Table1[[#This Row],[Open]]</f>
        <v>0</v>
      </c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</row>
    <row r="188" spans="1:62" x14ac:dyDescent="0.25">
      <c r="A188" s="1">
        <v>44553</v>
      </c>
      <c r="B188">
        <v>17.96</v>
      </c>
      <c r="C188" s="1">
        <v>44553</v>
      </c>
      <c r="D188">
        <v>17.96</v>
      </c>
      <c r="E188">
        <v>18.809999999999999</v>
      </c>
      <c r="F188">
        <v>18.93</v>
      </c>
      <c r="G188">
        <v>17.62</v>
      </c>
      <c r="I188" s="2">
        <v>-3.5999999999999997E-2</v>
      </c>
      <c r="J188" s="2">
        <f>ABS(Table1[[#This Row],[Change %]])</f>
        <v>3.5999999999999997E-2</v>
      </c>
      <c r="K188">
        <f>Table1[[#This Row],[High]]-Table1[[#This Row],[Low]]</f>
        <v>1.3099999999999987</v>
      </c>
      <c r="L188" s="3">
        <f>Table1[[#This Row],[Daily Volitility]]/Table1[[#This Row],[Open]]</f>
        <v>6.9643806485911688E-2</v>
      </c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</row>
    <row r="189" spans="1:62" x14ac:dyDescent="0.25">
      <c r="A189" s="1">
        <v>44552</v>
      </c>
      <c r="B189">
        <v>18.63</v>
      </c>
      <c r="C189" s="1">
        <v>44552</v>
      </c>
      <c r="D189">
        <v>18.63</v>
      </c>
      <c r="E189">
        <v>21.04</v>
      </c>
      <c r="F189">
        <v>21.36</v>
      </c>
      <c r="G189">
        <v>18.59</v>
      </c>
      <c r="I189" s="2">
        <v>-0.1133</v>
      </c>
      <c r="J189" s="2">
        <f>ABS(Table1[[#This Row],[Change %]])</f>
        <v>0.1133</v>
      </c>
      <c r="K189">
        <f>Table1[[#This Row],[High]]-Table1[[#This Row],[Low]]</f>
        <v>2.7699999999999996</v>
      </c>
      <c r="L189" s="3">
        <f>Table1[[#This Row],[Daily Volitility]]/Table1[[#This Row],[Open]]</f>
        <v>0.13165399239543724</v>
      </c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</row>
    <row r="190" spans="1:62" x14ac:dyDescent="0.25">
      <c r="A190" s="1">
        <v>44551</v>
      </c>
      <c r="B190">
        <v>21.01</v>
      </c>
      <c r="C190" s="1">
        <v>44551</v>
      </c>
      <c r="D190">
        <v>21.01</v>
      </c>
      <c r="E190">
        <v>22.28</v>
      </c>
      <c r="F190">
        <v>22.68</v>
      </c>
      <c r="G190">
        <v>20.9</v>
      </c>
      <c r="I190" s="2">
        <v>-8.1299999999999997E-2</v>
      </c>
      <c r="J190" s="2">
        <f>ABS(Table1[[#This Row],[Change %]])</f>
        <v>8.1299999999999997E-2</v>
      </c>
      <c r="K190">
        <f>Table1[[#This Row],[High]]-Table1[[#This Row],[Low]]</f>
        <v>1.7800000000000011</v>
      </c>
      <c r="L190" s="3">
        <f>Table1[[#This Row],[Daily Volitility]]/Table1[[#This Row],[Open]]</f>
        <v>7.9892280071813329E-2</v>
      </c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</row>
    <row r="191" spans="1:62" x14ac:dyDescent="0.25">
      <c r="A191" s="1">
        <v>44550</v>
      </c>
      <c r="B191">
        <v>22.87</v>
      </c>
      <c r="C191" s="1">
        <v>44550</v>
      </c>
      <c r="D191">
        <v>22.87</v>
      </c>
      <c r="E191">
        <v>25.89</v>
      </c>
      <c r="F191">
        <v>27.39</v>
      </c>
      <c r="G191">
        <v>22.85</v>
      </c>
      <c r="I191" s="2">
        <v>6.0299999999999999E-2</v>
      </c>
      <c r="J191" s="2">
        <f>ABS(Table1[[#This Row],[Change %]])</f>
        <v>6.0299999999999999E-2</v>
      </c>
      <c r="K191">
        <f>Table1[[#This Row],[High]]-Table1[[#This Row],[Low]]</f>
        <v>4.5399999999999991</v>
      </c>
      <c r="L191" s="3">
        <f>Table1[[#This Row],[Daily Volitility]]/Table1[[#This Row],[Open]]</f>
        <v>0.17535728080339896</v>
      </c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</row>
    <row r="192" spans="1:62" x14ac:dyDescent="0.25">
      <c r="A192" s="1">
        <v>44547</v>
      </c>
      <c r="B192">
        <v>21.57</v>
      </c>
      <c r="C192" s="1">
        <v>44547</v>
      </c>
      <c r="D192">
        <v>21.57</v>
      </c>
      <c r="E192">
        <v>20.7</v>
      </c>
      <c r="F192">
        <v>23.26</v>
      </c>
      <c r="G192">
        <v>20.49</v>
      </c>
      <c r="I192" s="2">
        <v>4.8599999999999997E-2</v>
      </c>
      <c r="J192" s="2">
        <f>ABS(Table1[[#This Row],[Change %]])</f>
        <v>4.8599999999999997E-2</v>
      </c>
      <c r="K192">
        <f>Table1[[#This Row],[High]]-Table1[[#This Row],[Low]]</f>
        <v>2.7700000000000031</v>
      </c>
      <c r="L192" s="3">
        <f>Table1[[#This Row],[Daily Volitility]]/Table1[[#This Row],[Open]]</f>
        <v>0.1338164251207731</v>
      </c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</row>
    <row r="193" spans="1:62" x14ac:dyDescent="0.25">
      <c r="A193" s="1">
        <v>44546</v>
      </c>
      <c r="B193">
        <v>20.57</v>
      </c>
      <c r="C193" s="1">
        <v>44546</v>
      </c>
      <c r="D193">
        <v>20.57</v>
      </c>
      <c r="E193">
        <v>18.559999999999999</v>
      </c>
      <c r="F193">
        <v>22.13</v>
      </c>
      <c r="G193">
        <v>18.190000000000001</v>
      </c>
      <c r="I193" s="2">
        <v>6.6400000000000001E-2</v>
      </c>
      <c r="J193" s="2">
        <f>ABS(Table1[[#This Row],[Change %]])</f>
        <v>6.6400000000000001E-2</v>
      </c>
      <c r="K193">
        <f>Table1[[#This Row],[High]]-Table1[[#This Row],[Low]]</f>
        <v>3.9399999999999977</v>
      </c>
      <c r="L193" s="3">
        <f>Table1[[#This Row],[Daily Volitility]]/Table1[[#This Row],[Open]]</f>
        <v>0.21228448275862058</v>
      </c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  <c r="BI193" s="19"/>
      <c r="BJ193" s="19"/>
    </row>
    <row r="194" spans="1:62" x14ac:dyDescent="0.25">
      <c r="A194" s="1">
        <v>44545</v>
      </c>
      <c r="B194">
        <v>19.29</v>
      </c>
      <c r="C194" s="1">
        <v>44545</v>
      </c>
      <c r="D194">
        <v>19.29</v>
      </c>
      <c r="E194">
        <v>21.6</v>
      </c>
      <c r="F194">
        <v>23.47</v>
      </c>
      <c r="G194">
        <v>19.02</v>
      </c>
      <c r="I194" s="2">
        <v>-0.1188</v>
      </c>
      <c r="J194" s="2">
        <f>ABS(Table1[[#This Row],[Change %]])</f>
        <v>0.1188</v>
      </c>
      <c r="K194">
        <f>Table1[[#This Row],[High]]-Table1[[#This Row],[Low]]</f>
        <v>4.4499999999999993</v>
      </c>
      <c r="L194" s="3">
        <f>Table1[[#This Row],[Daily Volitility]]/Table1[[#This Row],[Open]]</f>
        <v>0.20601851851851846</v>
      </c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  <c r="BH194" s="19"/>
      <c r="BI194" s="19"/>
      <c r="BJ194" s="19"/>
    </row>
    <row r="195" spans="1:62" x14ac:dyDescent="0.25">
      <c r="A195" s="1">
        <v>44544</v>
      </c>
      <c r="B195">
        <v>21.89</v>
      </c>
      <c r="C195" s="1">
        <v>44544</v>
      </c>
      <c r="D195">
        <v>21.89</v>
      </c>
      <c r="E195">
        <v>19.670000000000002</v>
      </c>
      <c r="F195">
        <v>23</v>
      </c>
      <c r="G195">
        <v>19.670000000000002</v>
      </c>
      <c r="I195" s="2">
        <v>7.7799999999999994E-2</v>
      </c>
      <c r="J195" s="2">
        <f>ABS(Table1[[#This Row],[Change %]])</f>
        <v>7.7799999999999994E-2</v>
      </c>
      <c r="K195">
        <f>Table1[[#This Row],[High]]-Table1[[#This Row],[Low]]</f>
        <v>3.3299999999999983</v>
      </c>
      <c r="L195" s="3">
        <f>Table1[[#This Row],[Daily Volitility]]/Table1[[#This Row],[Open]]</f>
        <v>0.16929334011184535</v>
      </c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9"/>
    </row>
    <row r="196" spans="1:62" x14ac:dyDescent="0.25">
      <c r="A196" s="1">
        <v>44543</v>
      </c>
      <c r="B196">
        <v>20.309999999999999</v>
      </c>
      <c r="C196" s="1">
        <v>44543</v>
      </c>
      <c r="D196">
        <v>20.309999999999999</v>
      </c>
      <c r="E196">
        <v>19.29</v>
      </c>
      <c r="F196">
        <v>21.18</v>
      </c>
      <c r="G196">
        <v>18.96</v>
      </c>
      <c r="I196" s="2">
        <v>8.6699999999999999E-2</v>
      </c>
      <c r="J196" s="2">
        <f>ABS(Table1[[#This Row],[Change %]])</f>
        <v>8.6699999999999999E-2</v>
      </c>
      <c r="K196">
        <f>Table1[[#This Row],[High]]-Table1[[#This Row],[Low]]</f>
        <v>2.2199999999999989</v>
      </c>
      <c r="L196" s="3">
        <f>Table1[[#This Row],[Daily Volitility]]/Table1[[#This Row],[Open]]</f>
        <v>0.11508553654743385</v>
      </c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</row>
    <row r="197" spans="1:62" x14ac:dyDescent="0.25">
      <c r="A197" s="1">
        <v>44540</v>
      </c>
      <c r="B197">
        <v>18.690000000000001</v>
      </c>
      <c r="C197" s="1">
        <v>44540</v>
      </c>
      <c r="D197">
        <v>18.690000000000001</v>
      </c>
      <c r="E197">
        <v>21.27</v>
      </c>
      <c r="F197">
        <v>21.3</v>
      </c>
      <c r="G197">
        <v>18.690000000000001</v>
      </c>
      <c r="I197" s="2">
        <v>-0.13389999999999999</v>
      </c>
      <c r="J197" s="2">
        <f>ABS(Table1[[#This Row],[Change %]])</f>
        <v>0.13389999999999999</v>
      </c>
      <c r="K197">
        <f>Table1[[#This Row],[High]]-Table1[[#This Row],[Low]]</f>
        <v>2.6099999999999994</v>
      </c>
      <c r="L197" s="3">
        <f>Table1[[#This Row],[Daily Volitility]]/Table1[[#This Row],[Open]]</f>
        <v>0.12270803949224257</v>
      </c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  <c r="BI197" s="19"/>
      <c r="BJ197" s="19"/>
    </row>
    <row r="198" spans="1:62" x14ac:dyDescent="0.25">
      <c r="A198" s="1">
        <v>44539</v>
      </c>
      <c r="B198">
        <v>21.58</v>
      </c>
      <c r="C198" s="1">
        <v>44539</v>
      </c>
      <c r="D198">
        <v>21.58</v>
      </c>
      <c r="E198">
        <v>20.309999999999999</v>
      </c>
      <c r="F198">
        <v>22.12</v>
      </c>
      <c r="G198">
        <v>19.940000000000001</v>
      </c>
      <c r="I198" s="2">
        <v>8.4400000000000003E-2</v>
      </c>
      <c r="J198" s="2">
        <f>ABS(Table1[[#This Row],[Change %]])</f>
        <v>8.4400000000000003E-2</v>
      </c>
      <c r="K198">
        <f>Table1[[#This Row],[High]]-Table1[[#This Row],[Low]]</f>
        <v>2.1799999999999997</v>
      </c>
      <c r="L198" s="3">
        <f>Table1[[#This Row],[Daily Volitility]]/Table1[[#This Row],[Open]]</f>
        <v>0.10733628754308222</v>
      </c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</row>
    <row r="199" spans="1:62" x14ac:dyDescent="0.25">
      <c r="A199" s="1">
        <v>44538</v>
      </c>
      <c r="B199">
        <v>19.899999999999999</v>
      </c>
      <c r="C199" s="1">
        <v>44538</v>
      </c>
      <c r="D199">
        <v>19.899999999999999</v>
      </c>
      <c r="E199">
        <v>21.74</v>
      </c>
      <c r="F199">
        <v>23.11</v>
      </c>
      <c r="G199">
        <v>19.850000000000001</v>
      </c>
      <c r="I199" s="2">
        <v>-9.0899999999999995E-2</v>
      </c>
      <c r="J199" s="2">
        <f>ABS(Table1[[#This Row],[Change %]])</f>
        <v>9.0899999999999995E-2</v>
      </c>
      <c r="K199">
        <f>Table1[[#This Row],[High]]-Table1[[#This Row],[Low]]</f>
        <v>3.259999999999998</v>
      </c>
      <c r="L199" s="3">
        <f>Table1[[#This Row],[Daily Volitility]]/Table1[[#This Row],[Open]]</f>
        <v>0.14995400183992633</v>
      </c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  <c r="BI199" s="19"/>
      <c r="BJ199" s="19"/>
    </row>
    <row r="200" spans="1:62" x14ac:dyDescent="0.25">
      <c r="A200" s="1">
        <v>44537</v>
      </c>
      <c r="B200">
        <v>21.89</v>
      </c>
      <c r="C200" s="1">
        <v>44537</v>
      </c>
      <c r="D200">
        <v>21.89</v>
      </c>
      <c r="E200">
        <v>24.58</v>
      </c>
      <c r="F200">
        <v>24.69</v>
      </c>
      <c r="G200">
        <v>21.58</v>
      </c>
      <c r="I200" s="2">
        <v>-0.1946</v>
      </c>
      <c r="J200" s="2">
        <f>ABS(Table1[[#This Row],[Change %]])</f>
        <v>0.1946</v>
      </c>
      <c r="K200">
        <f>Table1[[#This Row],[High]]-Table1[[#This Row],[Low]]</f>
        <v>3.110000000000003</v>
      </c>
      <c r="L200" s="3">
        <f>Table1[[#This Row],[Daily Volitility]]/Table1[[#This Row],[Open]]</f>
        <v>0.12652563059397898</v>
      </c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  <c r="BH200" s="19"/>
      <c r="BI200" s="19"/>
      <c r="BJ200" s="19"/>
    </row>
    <row r="201" spans="1:62" x14ac:dyDescent="0.25">
      <c r="A201" s="1">
        <v>44536</v>
      </c>
      <c r="B201">
        <v>27.18</v>
      </c>
      <c r="C201" s="1">
        <v>44536</v>
      </c>
      <c r="D201">
        <v>27.18</v>
      </c>
      <c r="E201">
        <v>28.99</v>
      </c>
      <c r="F201">
        <v>30.82</v>
      </c>
      <c r="G201">
        <v>26.75</v>
      </c>
      <c r="I201" s="2">
        <v>-0.1138</v>
      </c>
      <c r="J201" s="2">
        <f>ABS(Table1[[#This Row],[Change %]])</f>
        <v>0.1138</v>
      </c>
      <c r="K201">
        <f>Table1[[#This Row],[High]]-Table1[[#This Row],[Low]]</f>
        <v>4.07</v>
      </c>
      <c r="L201" s="3">
        <f>Table1[[#This Row],[Daily Volitility]]/Table1[[#This Row],[Open]]</f>
        <v>0.14039323904794759</v>
      </c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  <c r="BB201" s="19"/>
      <c r="BC201" s="19"/>
      <c r="BD201" s="19"/>
      <c r="BE201" s="19"/>
      <c r="BF201" s="19"/>
      <c r="BG201" s="19"/>
      <c r="BH201" s="19"/>
      <c r="BI201" s="19"/>
      <c r="BJ201" s="19"/>
    </row>
    <row r="202" spans="1:62" x14ac:dyDescent="0.25">
      <c r="A202" s="1">
        <v>44533</v>
      </c>
      <c r="B202">
        <v>30.67</v>
      </c>
      <c r="C202" s="1">
        <v>44533</v>
      </c>
      <c r="D202">
        <v>30.67</v>
      </c>
      <c r="E202">
        <v>26.95</v>
      </c>
      <c r="F202">
        <v>35.32</v>
      </c>
      <c r="G202">
        <v>25.89</v>
      </c>
      <c r="I202" s="2">
        <v>9.7299999999999998E-2</v>
      </c>
      <c r="J202" s="2">
        <f>ABS(Table1[[#This Row],[Change %]])</f>
        <v>9.7299999999999998E-2</v>
      </c>
      <c r="K202">
        <f>Table1[[#This Row],[High]]-Table1[[#This Row],[Low]]</f>
        <v>9.43</v>
      </c>
      <c r="L202" s="3">
        <f>Table1[[#This Row],[Daily Volitility]]/Table1[[#This Row],[Open]]</f>
        <v>0.34990723562152132</v>
      </c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  <c r="AW202" s="19"/>
      <c r="AX202" s="19"/>
      <c r="AY202" s="19"/>
      <c r="AZ202" s="19"/>
      <c r="BA202" s="19"/>
      <c r="BB202" s="19"/>
      <c r="BC202" s="19"/>
      <c r="BD202" s="19"/>
      <c r="BE202" s="19"/>
      <c r="BF202" s="19"/>
      <c r="BG202" s="19"/>
      <c r="BH202" s="19"/>
      <c r="BI202" s="19"/>
      <c r="BJ202" s="19"/>
    </row>
    <row r="203" spans="1:62" x14ac:dyDescent="0.25">
      <c r="A203" s="1">
        <v>44532</v>
      </c>
      <c r="B203">
        <v>27.95</v>
      </c>
      <c r="C203" s="1">
        <v>44532</v>
      </c>
      <c r="D203">
        <v>27.95</v>
      </c>
      <c r="E203">
        <v>29.44</v>
      </c>
      <c r="F203">
        <v>30.68</v>
      </c>
      <c r="G203">
        <v>27.15</v>
      </c>
      <c r="I203" s="2">
        <v>-0.1019</v>
      </c>
      <c r="J203" s="2">
        <f>ABS(Table1[[#This Row],[Change %]])</f>
        <v>0.1019</v>
      </c>
      <c r="K203">
        <f>Table1[[#This Row],[High]]-Table1[[#This Row],[Low]]</f>
        <v>3.5300000000000011</v>
      </c>
      <c r="L203" s="3">
        <f>Table1[[#This Row],[Daily Volitility]]/Table1[[#This Row],[Open]]</f>
        <v>0.11990489130434787</v>
      </c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  <c r="AW203" s="19"/>
      <c r="AX203" s="19"/>
      <c r="AY203" s="19"/>
      <c r="AZ203" s="19"/>
      <c r="BA203" s="19"/>
      <c r="BB203" s="19"/>
      <c r="BC203" s="19"/>
      <c r="BD203" s="19"/>
      <c r="BE203" s="19"/>
      <c r="BF203" s="19"/>
      <c r="BG203" s="19"/>
      <c r="BH203" s="19"/>
      <c r="BI203" s="19"/>
      <c r="BJ203" s="19"/>
    </row>
    <row r="204" spans="1:62" x14ac:dyDescent="0.25">
      <c r="A204" s="1">
        <v>44531</v>
      </c>
      <c r="B204">
        <v>31.12</v>
      </c>
      <c r="C204" s="1">
        <v>44531</v>
      </c>
      <c r="D204">
        <v>31.12</v>
      </c>
      <c r="E204">
        <v>24.92</v>
      </c>
      <c r="F204">
        <v>32.61</v>
      </c>
      <c r="G204">
        <v>22.38</v>
      </c>
      <c r="I204" s="2">
        <v>0.14449999999999999</v>
      </c>
      <c r="J204" s="2">
        <f>ABS(Table1[[#This Row],[Change %]])</f>
        <v>0.14449999999999999</v>
      </c>
      <c r="K204">
        <f>Table1[[#This Row],[High]]-Table1[[#This Row],[Low]]</f>
        <v>10.23</v>
      </c>
      <c r="L204" s="3">
        <f>Table1[[#This Row],[Daily Volitility]]/Table1[[#This Row],[Open]]</f>
        <v>0.41051364365971105</v>
      </c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  <c r="AW204" s="19"/>
      <c r="AX204" s="19"/>
      <c r="AY204" s="19"/>
      <c r="AZ204" s="19"/>
      <c r="BA204" s="19"/>
      <c r="BB204" s="19"/>
      <c r="BC204" s="19"/>
      <c r="BD204" s="19"/>
      <c r="BE204" s="19"/>
      <c r="BF204" s="19"/>
      <c r="BG204" s="19"/>
      <c r="BH204" s="19"/>
      <c r="BI204" s="19"/>
      <c r="BJ204" s="19"/>
    </row>
    <row r="205" spans="1:62" x14ac:dyDescent="0.25">
      <c r="A205" s="1">
        <v>44530</v>
      </c>
      <c r="B205">
        <v>27.19</v>
      </c>
      <c r="C205" s="1">
        <v>44530</v>
      </c>
      <c r="D205">
        <v>27.19</v>
      </c>
      <c r="E205">
        <v>26.23</v>
      </c>
      <c r="F205">
        <v>28.56</v>
      </c>
      <c r="G205">
        <v>23.71</v>
      </c>
      <c r="I205" s="2">
        <v>0.1842</v>
      </c>
      <c r="J205" s="2">
        <f>ABS(Table1[[#This Row],[Change %]])</f>
        <v>0.1842</v>
      </c>
      <c r="K205">
        <f>Table1[[#This Row],[High]]-Table1[[#This Row],[Low]]</f>
        <v>4.8499999999999979</v>
      </c>
      <c r="L205" s="3">
        <f>Table1[[#This Row],[Daily Volitility]]/Table1[[#This Row],[Open]]</f>
        <v>0.18490278307281729</v>
      </c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  <c r="AW205" s="19"/>
      <c r="AX205" s="19"/>
      <c r="AY205" s="19"/>
      <c r="AZ205" s="19"/>
      <c r="BA205" s="19"/>
      <c r="BB205" s="19"/>
      <c r="BC205" s="19"/>
      <c r="BD205" s="19"/>
      <c r="BE205" s="19"/>
      <c r="BF205" s="19"/>
      <c r="BG205" s="19"/>
      <c r="BH205" s="19"/>
      <c r="BI205" s="19"/>
      <c r="BJ205" s="19"/>
    </row>
    <row r="206" spans="1:62" x14ac:dyDescent="0.25">
      <c r="A206" s="1">
        <v>44529</v>
      </c>
      <c r="B206">
        <v>22.96</v>
      </c>
      <c r="C206" s="1">
        <v>44529</v>
      </c>
      <c r="D206">
        <v>22.96</v>
      </c>
      <c r="E206">
        <v>25.31</v>
      </c>
      <c r="F206">
        <v>25.69</v>
      </c>
      <c r="G206">
        <v>21.71</v>
      </c>
      <c r="I206" s="2">
        <v>-0.1978</v>
      </c>
      <c r="J206" s="2">
        <f>ABS(Table1[[#This Row],[Change %]])</f>
        <v>0.1978</v>
      </c>
      <c r="K206">
        <f>Table1[[#This Row],[High]]-Table1[[#This Row],[Low]]</f>
        <v>3.9800000000000004</v>
      </c>
      <c r="L206" s="3">
        <f>Table1[[#This Row],[Daily Volitility]]/Table1[[#This Row],[Open]]</f>
        <v>0.1572500987751877</v>
      </c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  <c r="AW206" s="19"/>
      <c r="AX206" s="19"/>
      <c r="AY206" s="19"/>
      <c r="AZ206" s="19"/>
      <c r="BA206" s="19"/>
      <c r="BB206" s="19"/>
      <c r="BC206" s="19"/>
      <c r="BD206" s="19"/>
      <c r="BE206" s="19"/>
      <c r="BF206" s="19"/>
      <c r="BG206" s="19"/>
      <c r="BH206" s="19"/>
      <c r="BI206" s="19"/>
      <c r="BJ206" s="19"/>
    </row>
    <row r="207" spans="1:62" x14ac:dyDescent="0.25">
      <c r="A207" s="1">
        <v>44526</v>
      </c>
      <c r="B207">
        <v>28.62</v>
      </c>
      <c r="C207" s="1">
        <v>44526</v>
      </c>
      <c r="D207">
        <v>28.62</v>
      </c>
      <c r="E207">
        <v>26.62</v>
      </c>
      <c r="F207">
        <v>28.99</v>
      </c>
      <c r="G207">
        <v>23.88</v>
      </c>
      <c r="I207" s="2">
        <v>0.54039999999999999</v>
      </c>
      <c r="J207" s="2">
        <f>ABS(Table1[[#This Row],[Change %]])</f>
        <v>0.54039999999999999</v>
      </c>
      <c r="K207">
        <f>Table1[[#This Row],[High]]-Table1[[#This Row],[Low]]</f>
        <v>5.1099999999999994</v>
      </c>
      <c r="L207" s="3">
        <f>Table1[[#This Row],[Daily Volitility]]/Table1[[#This Row],[Open]]</f>
        <v>0.19196093163035308</v>
      </c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  <c r="AW207" s="19"/>
      <c r="AX207" s="19"/>
      <c r="AY207" s="19"/>
      <c r="AZ207" s="19"/>
      <c r="BA207" s="19"/>
      <c r="BB207" s="19"/>
      <c r="BC207" s="19"/>
      <c r="BD207" s="19"/>
      <c r="BE207" s="19"/>
      <c r="BF207" s="19"/>
      <c r="BG207" s="19"/>
      <c r="BH207" s="19"/>
      <c r="BI207" s="19"/>
      <c r="BJ207" s="19"/>
    </row>
    <row r="208" spans="1:62" x14ac:dyDescent="0.25">
      <c r="A208" s="1">
        <v>44525</v>
      </c>
      <c r="B208">
        <v>18.579999999999998</v>
      </c>
      <c r="C208" s="1">
        <v>44525</v>
      </c>
      <c r="D208">
        <v>18.579999999999998</v>
      </c>
      <c r="E208">
        <v>18.579999999999998</v>
      </c>
      <c r="F208">
        <v>18.579999999999998</v>
      </c>
      <c r="G208">
        <v>18.579999999999998</v>
      </c>
      <c r="I208" s="2">
        <v>0</v>
      </c>
      <c r="J208" s="2">
        <f>ABS(Table1[[#This Row],[Change %]])</f>
        <v>0</v>
      </c>
      <c r="K208">
        <f>Table1[[#This Row],[High]]-Table1[[#This Row],[Low]]</f>
        <v>0</v>
      </c>
      <c r="L208" s="3">
        <f>Table1[[#This Row],[Daily Volitility]]/Table1[[#This Row],[Open]]</f>
        <v>0</v>
      </c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  <c r="AW208" s="19"/>
      <c r="AX208" s="19"/>
      <c r="AY208" s="19"/>
      <c r="AZ208" s="19"/>
      <c r="BA208" s="19"/>
      <c r="BB208" s="19"/>
      <c r="BC208" s="19"/>
      <c r="BD208" s="19"/>
      <c r="BE208" s="19"/>
      <c r="BF208" s="19"/>
      <c r="BG208" s="19"/>
      <c r="BH208" s="19"/>
      <c r="BI208" s="19"/>
      <c r="BJ208" s="19"/>
    </row>
    <row r="209" spans="1:62" x14ac:dyDescent="0.25">
      <c r="A209" s="1">
        <v>44524</v>
      </c>
      <c r="B209">
        <v>18.579999999999998</v>
      </c>
      <c r="C209" s="1">
        <v>44524</v>
      </c>
      <c r="D209">
        <v>18.579999999999998</v>
      </c>
      <c r="E209">
        <v>19.170000000000002</v>
      </c>
      <c r="F209">
        <v>20.96</v>
      </c>
      <c r="G209">
        <v>18.52</v>
      </c>
      <c r="I209" s="2">
        <v>-4.1300000000000003E-2</v>
      </c>
      <c r="J209" s="2">
        <f>ABS(Table1[[#This Row],[Change %]])</f>
        <v>4.1300000000000003E-2</v>
      </c>
      <c r="K209">
        <f>Table1[[#This Row],[High]]-Table1[[#This Row],[Low]]</f>
        <v>2.4400000000000013</v>
      </c>
      <c r="L209" s="3">
        <f>Table1[[#This Row],[Daily Volitility]]/Table1[[#This Row],[Open]]</f>
        <v>0.12728221178925408</v>
      </c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  <c r="AW209" s="19"/>
      <c r="AX209" s="19"/>
      <c r="AY209" s="19"/>
      <c r="AZ209" s="19"/>
      <c r="BA209" s="19"/>
      <c r="BB209" s="19"/>
      <c r="BC209" s="19"/>
      <c r="BD209" s="19"/>
      <c r="BE209" s="19"/>
      <c r="BF209" s="19"/>
      <c r="BG209" s="19"/>
      <c r="BH209" s="19"/>
      <c r="BI209" s="19"/>
      <c r="BJ209" s="19"/>
    </row>
    <row r="210" spans="1:62" x14ac:dyDescent="0.25">
      <c r="A210" s="1">
        <v>44523</v>
      </c>
      <c r="B210">
        <v>19.38</v>
      </c>
      <c r="C210" s="1">
        <v>44523</v>
      </c>
      <c r="D210">
        <v>19.38</v>
      </c>
      <c r="E210">
        <v>20.239999999999998</v>
      </c>
      <c r="F210">
        <v>20.91</v>
      </c>
      <c r="G210">
        <v>19.03</v>
      </c>
      <c r="I210" s="2">
        <v>1.0999999999999999E-2</v>
      </c>
      <c r="J210" s="2">
        <f>ABS(Table1[[#This Row],[Change %]])</f>
        <v>1.0999999999999999E-2</v>
      </c>
      <c r="K210">
        <f>Table1[[#This Row],[High]]-Table1[[#This Row],[Low]]</f>
        <v>1.879999999999999</v>
      </c>
      <c r="L210" s="3">
        <f>Table1[[#This Row],[Daily Volitility]]/Table1[[#This Row],[Open]]</f>
        <v>9.288537549407111E-2</v>
      </c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  <c r="AW210" s="19"/>
      <c r="AX210" s="19"/>
      <c r="AY210" s="19"/>
      <c r="AZ210" s="19"/>
      <c r="BA210" s="19"/>
      <c r="BB210" s="19"/>
      <c r="BC210" s="19"/>
      <c r="BD210" s="19"/>
      <c r="BE210" s="19"/>
      <c r="BF210" s="19"/>
      <c r="BG210" s="19"/>
      <c r="BH210" s="19"/>
      <c r="BI210" s="19"/>
      <c r="BJ210" s="19"/>
    </row>
    <row r="211" spans="1:62" x14ac:dyDescent="0.25">
      <c r="A211" s="1">
        <v>44522</v>
      </c>
      <c r="B211">
        <v>19.170000000000002</v>
      </c>
      <c r="C211" s="1">
        <v>44522</v>
      </c>
      <c r="D211">
        <v>19.170000000000002</v>
      </c>
      <c r="E211">
        <v>18.2</v>
      </c>
      <c r="F211">
        <v>19.59</v>
      </c>
      <c r="G211">
        <v>17.350000000000001</v>
      </c>
      <c r="I211" s="2">
        <v>7.0400000000000004E-2</v>
      </c>
      <c r="J211" s="2">
        <f>ABS(Table1[[#This Row],[Change %]])</f>
        <v>7.0400000000000004E-2</v>
      </c>
      <c r="K211">
        <f>Table1[[#This Row],[High]]-Table1[[#This Row],[Low]]</f>
        <v>2.2399999999999984</v>
      </c>
      <c r="L211" s="3">
        <f>Table1[[#This Row],[Daily Volitility]]/Table1[[#This Row],[Open]]</f>
        <v>0.123076923076923</v>
      </c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  <c r="AW211" s="19"/>
      <c r="AX211" s="19"/>
      <c r="AY211" s="19"/>
      <c r="AZ211" s="19"/>
      <c r="BA211" s="19"/>
      <c r="BB211" s="19"/>
      <c r="BC211" s="19"/>
      <c r="BD211" s="19"/>
      <c r="BE211" s="19"/>
      <c r="BF211" s="19"/>
      <c r="BG211" s="19"/>
      <c r="BH211" s="19"/>
      <c r="BI211" s="19"/>
      <c r="BJ211" s="19"/>
    </row>
    <row r="212" spans="1:62" x14ac:dyDescent="0.25">
      <c r="A212" s="1">
        <v>44519</v>
      </c>
      <c r="B212">
        <v>17.91</v>
      </c>
      <c r="C212" s="1">
        <v>44519</v>
      </c>
      <c r="D212">
        <v>17.91</v>
      </c>
      <c r="E212">
        <v>17.36</v>
      </c>
      <c r="F212">
        <v>19.010000000000002</v>
      </c>
      <c r="G212">
        <v>17.23</v>
      </c>
      <c r="I212" s="2">
        <v>1.8200000000000001E-2</v>
      </c>
      <c r="J212" s="2">
        <f>ABS(Table1[[#This Row],[Change %]])</f>
        <v>1.8200000000000001E-2</v>
      </c>
      <c r="K212">
        <f>Table1[[#This Row],[High]]-Table1[[#This Row],[Low]]</f>
        <v>1.7800000000000011</v>
      </c>
      <c r="L212" s="3">
        <f>Table1[[#This Row],[Daily Volitility]]/Table1[[#This Row],[Open]]</f>
        <v>0.10253456221198164</v>
      </c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  <c r="AW212" s="19"/>
      <c r="AX212" s="19"/>
      <c r="AY212" s="19"/>
      <c r="AZ212" s="19"/>
      <c r="BA212" s="19"/>
      <c r="BB212" s="19"/>
      <c r="BC212" s="19"/>
      <c r="BD212" s="19"/>
      <c r="BE212" s="19"/>
      <c r="BF212" s="19"/>
      <c r="BG212" s="19"/>
      <c r="BH212" s="19"/>
      <c r="BI212" s="19"/>
      <c r="BJ212" s="19"/>
    </row>
    <row r="213" spans="1:62" x14ac:dyDescent="0.25">
      <c r="A213" s="1">
        <v>44518</v>
      </c>
      <c r="B213">
        <v>17.59</v>
      </c>
      <c r="C213" s="1">
        <v>44518</v>
      </c>
      <c r="D213">
        <v>17.59</v>
      </c>
      <c r="E213">
        <v>16.809999999999999</v>
      </c>
      <c r="F213">
        <v>18.149999999999999</v>
      </c>
      <c r="G213">
        <v>16.38</v>
      </c>
      <c r="I213" s="2">
        <v>2.81E-2</v>
      </c>
      <c r="J213" s="2">
        <f>ABS(Table1[[#This Row],[Change %]])</f>
        <v>2.81E-2</v>
      </c>
      <c r="K213">
        <f>Table1[[#This Row],[High]]-Table1[[#This Row],[Low]]</f>
        <v>1.7699999999999996</v>
      </c>
      <c r="L213" s="3">
        <f>Table1[[#This Row],[Daily Volitility]]/Table1[[#This Row],[Open]]</f>
        <v>0.10529446757882212</v>
      </c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  <c r="AW213" s="19"/>
      <c r="AX213" s="19"/>
      <c r="AY213" s="19"/>
      <c r="AZ213" s="19"/>
      <c r="BA213" s="19"/>
      <c r="BB213" s="19"/>
      <c r="BC213" s="19"/>
      <c r="BD213" s="19"/>
      <c r="BE213" s="19"/>
      <c r="BF213" s="19"/>
      <c r="BG213" s="19"/>
      <c r="BH213" s="19"/>
      <c r="BI213" s="19"/>
      <c r="BJ213" s="19"/>
    </row>
    <row r="214" spans="1:62" x14ac:dyDescent="0.25">
      <c r="A214" s="1">
        <v>44517</v>
      </c>
      <c r="B214">
        <v>17.11</v>
      </c>
      <c r="C214" s="1">
        <v>44517</v>
      </c>
      <c r="D214">
        <v>17.11</v>
      </c>
      <c r="E214">
        <v>16.36</v>
      </c>
      <c r="F214">
        <v>17.190000000000001</v>
      </c>
      <c r="G214">
        <v>16.28</v>
      </c>
      <c r="I214" s="2">
        <v>4.5199999999999997E-2</v>
      </c>
      <c r="J214" s="2">
        <f>ABS(Table1[[#This Row],[Change %]])</f>
        <v>4.5199999999999997E-2</v>
      </c>
      <c r="K214">
        <f>Table1[[#This Row],[High]]-Table1[[#This Row],[Low]]</f>
        <v>0.91000000000000014</v>
      </c>
      <c r="L214" s="3">
        <f>Table1[[#This Row],[Daily Volitility]]/Table1[[#This Row],[Open]]</f>
        <v>5.56234718826406E-2</v>
      </c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  <c r="AW214" s="19"/>
      <c r="AX214" s="19"/>
      <c r="AY214" s="19"/>
      <c r="AZ214" s="19"/>
      <c r="BA214" s="19"/>
      <c r="BB214" s="19"/>
      <c r="BC214" s="19"/>
      <c r="BD214" s="19"/>
      <c r="BE214" s="19"/>
      <c r="BF214" s="19"/>
      <c r="BG214" s="19"/>
      <c r="BH214" s="19"/>
      <c r="BI214" s="19"/>
      <c r="BJ214" s="19"/>
    </row>
    <row r="215" spans="1:62" x14ac:dyDescent="0.25">
      <c r="A215" s="1">
        <v>44516</v>
      </c>
      <c r="B215">
        <v>16.37</v>
      </c>
      <c r="C215" s="1">
        <v>44516</v>
      </c>
      <c r="D215">
        <v>16.37</v>
      </c>
      <c r="E215">
        <v>16.86</v>
      </c>
      <c r="F215">
        <v>17.079999999999998</v>
      </c>
      <c r="G215">
        <v>16.03</v>
      </c>
      <c r="I215" s="2">
        <v>-7.3000000000000001E-3</v>
      </c>
      <c r="J215" s="2">
        <f>ABS(Table1[[#This Row],[Change %]])</f>
        <v>7.3000000000000001E-3</v>
      </c>
      <c r="K215">
        <f>Table1[[#This Row],[High]]-Table1[[#This Row],[Low]]</f>
        <v>1.0499999999999972</v>
      </c>
      <c r="L215" s="3">
        <f>Table1[[#This Row],[Daily Volitility]]/Table1[[#This Row],[Open]]</f>
        <v>6.2277580071174211E-2</v>
      </c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  <c r="AW215" s="19"/>
      <c r="AX215" s="19"/>
      <c r="AY215" s="19"/>
      <c r="AZ215" s="19"/>
      <c r="BA215" s="19"/>
      <c r="BB215" s="19"/>
      <c r="BC215" s="19"/>
      <c r="BD215" s="19"/>
      <c r="BE215" s="19"/>
      <c r="BF215" s="19"/>
      <c r="BG215" s="19"/>
      <c r="BH215" s="19"/>
      <c r="BI215" s="19"/>
      <c r="BJ215" s="19"/>
    </row>
    <row r="216" spans="1:62" x14ac:dyDescent="0.25">
      <c r="A216" s="1">
        <v>44515</v>
      </c>
      <c r="B216">
        <v>16.489999999999998</v>
      </c>
      <c r="C216" s="1">
        <v>44515</v>
      </c>
      <c r="D216">
        <v>16.489999999999998</v>
      </c>
      <c r="E216">
        <v>17.03</v>
      </c>
      <c r="F216">
        <v>17.46</v>
      </c>
      <c r="G216">
        <v>16.489999999999998</v>
      </c>
      <c r="I216" s="2">
        <v>1.23E-2</v>
      </c>
      <c r="J216" s="2">
        <f>ABS(Table1[[#This Row],[Change %]])</f>
        <v>1.23E-2</v>
      </c>
      <c r="K216">
        <f>Table1[[#This Row],[High]]-Table1[[#This Row],[Low]]</f>
        <v>0.97000000000000242</v>
      </c>
      <c r="L216" s="3">
        <f>Table1[[#This Row],[Daily Volitility]]/Table1[[#This Row],[Open]]</f>
        <v>5.6958308866705949E-2</v>
      </c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  <c r="AW216" s="19"/>
      <c r="AX216" s="19"/>
      <c r="AY216" s="19"/>
      <c r="AZ216" s="19"/>
      <c r="BA216" s="19"/>
      <c r="BB216" s="19"/>
      <c r="BC216" s="19"/>
      <c r="BD216" s="19"/>
      <c r="BE216" s="19"/>
      <c r="BF216" s="19"/>
      <c r="BG216" s="19"/>
      <c r="BH216" s="19"/>
      <c r="BI216" s="19"/>
      <c r="BJ216" s="19"/>
    </row>
    <row r="217" spans="1:62" x14ac:dyDescent="0.25">
      <c r="A217" s="1">
        <v>44512</v>
      </c>
      <c r="B217">
        <v>16.29</v>
      </c>
      <c r="C217" s="1">
        <v>44512</v>
      </c>
      <c r="D217">
        <v>16.29</v>
      </c>
      <c r="E217">
        <v>17.489999999999998</v>
      </c>
      <c r="F217">
        <v>17.690000000000001</v>
      </c>
      <c r="G217">
        <v>16.149999999999999</v>
      </c>
      <c r="I217" s="2">
        <v>-7.7600000000000002E-2</v>
      </c>
      <c r="J217" s="2">
        <f>ABS(Table1[[#This Row],[Change %]])</f>
        <v>7.7600000000000002E-2</v>
      </c>
      <c r="K217">
        <f>Table1[[#This Row],[High]]-Table1[[#This Row],[Low]]</f>
        <v>1.5400000000000027</v>
      </c>
      <c r="L217" s="3">
        <f>Table1[[#This Row],[Daily Volitility]]/Table1[[#This Row],[Open]]</f>
        <v>8.8050314465408966E-2</v>
      </c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  <c r="AW217" s="19"/>
      <c r="AX217" s="19"/>
      <c r="AY217" s="19"/>
      <c r="AZ217" s="19"/>
      <c r="BA217" s="19"/>
      <c r="BB217" s="19"/>
      <c r="BC217" s="19"/>
      <c r="BD217" s="19"/>
      <c r="BE217" s="19"/>
      <c r="BF217" s="19"/>
      <c r="BG217" s="19"/>
      <c r="BH217" s="19"/>
      <c r="BI217" s="19"/>
      <c r="BJ217" s="19"/>
    </row>
    <row r="218" spans="1:62" x14ac:dyDescent="0.25">
      <c r="A218" s="1">
        <v>44511</v>
      </c>
      <c r="B218">
        <v>17.66</v>
      </c>
      <c r="C218" s="1">
        <v>44511</v>
      </c>
      <c r="D218">
        <v>17.66</v>
      </c>
      <c r="E218">
        <v>18.34</v>
      </c>
      <c r="F218">
        <v>18.39</v>
      </c>
      <c r="G218">
        <v>17.27</v>
      </c>
      <c r="I218" s="2">
        <v>-5.7099999999999998E-2</v>
      </c>
      <c r="J218" s="2">
        <f>ABS(Table1[[#This Row],[Change %]])</f>
        <v>5.7099999999999998E-2</v>
      </c>
      <c r="K218">
        <f>Table1[[#This Row],[High]]-Table1[[#This Row],[Low]]</f>
        <v>1.120000000000001</v>
      </c>
      <c r="L218" s="3">
        <f>Table1[[#This Row],[Daily Volitility]]/Table1[[#This Row],[Open]]</f>
        <v>6.1068702290076389E-2</v>
      </c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/>
      <c r="BA218" s="19"/>
      <c r="BB218" s="19"/>
      <c r="BC218" s="19"/>
      <c r="BD218" s="19"/>
      <c r="BE218" s="19"/>
      <c r="BF218" s="19"/>
      <c r="BG218" s="19"/>
      <c r="BH218" s="19"/>
      <c r="BI218" s="19"/>
      <c r="BJ218" s="19"/>
    </row>
    <row r="219" spans="1:62" x14ac:dyDescent="0.25">
      <c r="A219" s="1">
        <v>44510</v>
      </c>
      <c r="B219">
        <v>18.73</v>
      </c>
      <c r="C219" s="1">
        <v>44510</v>
      </c>
      <c r="D219">
        <v>18.73</v>
      </c>
      <c r="E219">
        <v>17.739999999999998</v>
      </c>
      <c r="F219">
        <v>19.899999999999999</v>
      </c>
      <c r="G219">
        <v>17.22</v>
      </c>
      <c r="I219" s="2">
        <v>5.3400000000000003E-2</v>
      </c>
      <c r="J219" s="2">
        <f>ABS(Table1[[#This Row],[Change %]])</f>
        <v>5.3400000000000003E-2</v>
      </c>
      <c r="K219">
        <f>Table1[[#This Row],[High]]-Table1[[#This Row],[Low]]</f>
        <v>2.6799999999999997</v>
      </c>
      <c r="L219" s="3">
        <f>Table1[[#This Row],[Daily Volitility]]/Table1[[#This Row],[Open]]</f>
        <v>0.15107102593010147</v>
      </c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  <c r="AW219" s="19"/>
      <c r="AX219" s="19"/>
      <c r="AY219" s="19"/>
      <c r="AZ219" s="19"/>
      <c r="BA219" s="19"/>
      <c r="BB219" s="19"/>
      <c r="BC219" s="19"/>
      <c r="BD219" s="19"/>
      <c r="BE219" s="19"/>
      <c r="BF219" s="19"/>
      <c r="BG219" s="19"/>
      <c r="BH219" s="19"/>
      <c r="BI219" s="19"/>
      <c r="BJ219" s="19"/>
    </row>
    <row r="220" spans="1:62" x14ac:dyDescent="0.25">
      <c r="A220" s="1">
        <v>44509</v>
      </c>
      <c r="B220">
        <v>17.78</v>
      </c>
      <c r="C220" s="1">
        <v>44509</v>
      </c>
      <c r="D220">
        <v>17.78</v>
      </c>
      <c r="E220">
        <v>17.43</v>
      </c>
      <c r="F220">
        <v>18.57</v>
      </c>
      <c r="G220">
        <v>17.21</v>
      </c>
      <c r="I220" s="2">
        <v>3.2500000000000001E-2</v>
      </c>
      <c r="J220" s="2">
        <f>ABS(Table1[[#This Row],[Change %]])</f>
        <v>3.2500000000000001E-2</v>
      </c>
      <c r="K220">
        <f>Table1[[#This Row],[High]]-Table1[[#This Row],[Low]]</f>
        <v>1.3599999999999994</v>
      </c>
      <c r="L220" s="3">
        <f>Table1[[#This Row],[Daily Volitility]]/Table1[[#This Row],[Open]]</f>
        <v>7.8026391279403293E-2</v>
      </c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/>
      <c r="BA220" s="19"/>
      <c r="BB220" s="19"/>
      <c r="BC220" s="19"/>
      <c r="BD220" s="19"/>
      <c r="BE220" s="19"/>
      <c r="BF220" s="19"/>
      <c r="BG220" s="19"/>
      <c r="BH220" s="19"/>
      <c r="BI220" s="19"/>
      <c r="BJ220" s="19"/>
    </row>
    <row r="221" spans="1:62" x14ac:dyDescent="0.25">
      <c r="A221" s="1">
        <v>44508</v>
      </c>
      <c r="B221">
        <v>17.22</v>
      </c>
      <c r="C221" s="1">
        <v>44508</v>
      </c>
      <c r="D221">
        <v>17.22</v>
      </c>
      <c r="E221">
        <v>17.23</v>
      </c>
      <c r="F221">
        <v>17.690000000000001</v>
      </c>
      <c r="G221">
        <v>16.440000000000001</v>
      </c>
      <c r="I221" s="2">
        <v>4.4900000000000002E-2</v>
      </c>
      <c r="J221" s="2">
        <f>ABS(Table1[[#This Row],[Change %]])</f>
        <v>4.4900000000000002E-2</v>
      </c>
      <c r="K221">
        <f>Table1[[#This Row],[High]]-Table1[[#This Row],[Low]]</f>
        <v>1.25</v>
      </c>
      <c r="L221" s="3">
        <f>Table1[[#This Row],[Daily Volitility]]/Table1[[#This Row],[Open]]</f>
        <v>7.2547881601857225E-2</v>
      </c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  <c r="AW221" s="19"/>
      <c r="AX221" s="19"/>
      <c r="AY221" s="19"/>
      <c r="AZ221" s="19"/>
      <c r="BA221" s="19"/>
      <c r="BB221" s="19"/>
      <c r="BC221" s="19"/>
      <c r="BD221" s="19"/>
      <c r="BE221" s="19"/>
      <c r="BF221" s="19"/>
      <c r="BG221" s="19"/>
      <c r="BH221" s="19"/>
      <c r="BI221" s="19"/>
      <c r="BJ221" s="19"/>
    </row>
    <row r="222" spans="1:62" x14ac:dyDescent="0.25">
      <c r="A222" s="1">
        <v>44505</v>
      </c>
      <c r="B222">
        <v>16.48</v>
      </c>
      <c r="C222" s="1">
        <v>44505</v>
      </c>
      <c r="D222">
        <v>16.48</v>
      </c>
      <c r="E222">
        <v>15.59</v>
      </c>
      <c r="F222">
        <v>17.02</v>
      </c>
      <c r="G222">
        <v>14.95</v>
      </c>
      <c r="I222" s="2">
        <v>6.7400000000000002E-2</v>
      </c>
      <c r="J222" s="2">
        <f>ABS(Table1[[#This Row],[Change %]])</f>
        <v>6.7400000000000002E-2</v>
      </c>
      <c r="K222">
        <f>Table1[[#This Row],[High]]-Table1[[#This Row],[Low]]</f>
        <v>2.0700000000000003</v>
      </c>
      <c r="L222" s="3">
        <f>Table1[[#This Row],[Daily Volitility]]/Table1[[#This Row],[Open]]</f>
        <v>0.13277742142398977</v>
      </c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  <c r="AW222" s="19"/>
      <c r="AX222" s="19"/>
      <c r="AY222" s="19"/>
      <c r="AZ222" s="19"/>
      <c r="BA222" s="19"/>
      <c r="BB222" s="19"/>
      <c r="BC222" s="19"/>
      <c r="BD222" s="19"/>
      <c r="BE222" s="19"/>
      <c r="BF222" s="19"/>
      <c r="BG222" s="19"/>
      <c r="BH222" s="19"/>
      <c r="BI222" s="19"/>
      <c r="BJ222" s="19"/>
    </row>
    <row r="223" spans="1:62" x14ac:dyDescent="0.25">
      <c r="A223" s="1">
        <v>44504</v>
      </c>
      <c r="B223">
        <v>15.44</v>
      </c>
      <c r="C223" s="1">
        <v>44504</v>
      </c>
      <c r="D223">
        <v>15.44</v>
      </c>
      <c r="E223">
        <v>15.06</v>
      </c>
      <c r="F223">
        <v>16.14</v>
      </c>
      <c r="G223">
        <v>14.73</v>
      </c>
      <c r="I223" s="2">
        <v>2.2499999999999999E-2</v>
      </c>
      <c r="J223" s="2">
        <f>ABS(Table1[[#This Row],[Change %]])</f>
        <v>2.2499999999999999E-2</v>
      </c>
      <c r="K223">
        <f>Table1[[#This Row],[High]]-Table1[[#This Row],[Low]]</f>
        <v>1.4100000000000001</v>
      </c>
      <c r="L223" s="3">
        <f>Table1[[#This Row],[Daily Volitility]]/Table1[[#This Row],[Open]]</f>
        <v>9.3625498007968128E-2</v>
      </c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  <c r="AW223" s="19"/>
      <c r="AX223" s="19"/>
      <c r="AY223" s="19"/>
      <c r="AZ223" s="19"/>
      <c r="BA223" s="19"/>
      <c r="BB223" s="19"/>
      <c r="BC223" s="19"/>
      <c r="BD223" s="19"/>
      <c r="BE223" s="19"/>
      <c r="BF223" s="19"/>
      <c r="BG223" s="19"/>
      <c r="BH223" s="19"/>
      <c r="BI223" s="19"/>
      <c r="BJ223" s="19"/>
    </row>
    <row r="224" spans="1:62" x14ac:dyDescent="0.25">
      <c r="A224" s="1">
        <v>44503</v>
      </c>
      <c r="B224">
        <v>15.1</v>
      </c>
      <c r="C224" s="1">
        <v>44503</v>
      </c>
      <c r="D224">
        <v>15.1</v>
      </c>
      <c r="E224">
        <v>16.11</v>
      </c>
      <c r="F224">
        <v>16.39</v>
      </c>
      <c r="G224">
        <v>14.9</v>
      </c>
      <c r="I224" s="2">
        <v>-5.8000000000000003E-2</v>
      </c>
      <c r="J224" s="2">
        <f>ABS(Table1[[#This Row],[Change %]])</f>
        <v>5.8000000000000003E-2</v>
      </c>
      <c r="K224">
        <f>Table1[[#This Row],[High]]-Table1[[#This Row],[Low]]</f>
        <v>1.4900000000000002</v>
      </c>
      <c r="L224" s="3">
        <f>Table1[[#This Row],[Daily Volitility]]/Table1[[#This Row],[Open]]</f>
        <v>9.2489137181874626E-2</v>
      </c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  <c r="AW224" s="19"/>
      <c r="AX224" s="19"/>
      <c r="AY224" s="19"/>
      <c r="AZ224" s="19"/>
      <c r="BA224" s="19"/>
      <c r="BB224" s="19"/>
      <c r="BC224" s="19"/>
      <c r="BD224" s="19"/>
      <c r="BE224" s="19"/>
      <c r="BF224" s="19"/>
      <c r="BG224" s="19"/>
      <c r="BH224" s="19"/>
      <c r="BI224" s="19"/>
      <c r="BJ224" s="19"/>
    </row>
    <row r="225" spans="1:62" x14ac:dyDescent="0.25">
      <c r="A225" s="1">
        <v>44502</v>
      </c>
      <c r="B225">
        <v>16.03</v>
      </c>
      <c r="C225" s="1">
        <v>44502</v>
      </c>
      <c r="D225">
        <v>16.03</v>
      </c>
      <c r="E225">
        <v>16.54</v>
      </c>
      <c r="F225">
        <v>16.649999999999999</v>
      </c>
      <c r="G225">
        <v>15.89</v>
      </c>
      <c r="I225" s="2">
        <v>-2.3199999999999998E-2</v>
      </c>
      <c r="J225" s="2">
        <f>ABS(Table1[[#This Row],[Change %]])</f>
        <v>2.3199999999999998E-2</v>
      </c>
      <c r="K225">
        <f>Table1[[#This Row],[High]]-Table1[[#This Row],[Low]]</f>
        <v>0.75999999999999801</v>
      </c>
      <c r="L225" s="3">
        <f>Table1[[#This Row],[Daily Volitility]]/Table1[[#This Row],[Open]]</f>
        <v>4.5949214026602056E-2</v>
      </c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  <c r="AW225" s="19"/>
      <c r="AX225" s="19"/>
      <c r="AY225" s="19"/>
      <c r="AZ225" s="19"/>
      <c r="BA225" s="19"/>
      <c r="BB225" s="19"/>
      <c r="BC225" s="19"/>
      <c r="BD225" s="19"/>
      <c r="BE225" s="19"/>
      <c r="BF225" s="19"/>
      <c r="BG225" s="19"/>
      <c r="BH225" s="19"/>
      <c r="BI225" s="19"/>
      <c r="BJ225" s="19"/>
    </row>
    <row r="226" spans="1:62" x14ac:dyDescent="0.25">
      <c r="A226" s="1">
        <v>44501</v>
      </c>
      <c r="B226">
        <v>16.41</v>
      </c>
      <c r="C226" s="1">
        <v>44501</v>
      </c>
      <c r="D226">
        <v>16.41</v>
      </c>
      <c r="E226">
        <v>16.850000000000001</v>
      </c>
      <c r="F226">
        <v>17.7</v>
      </c>
      <c r="G226">
        <v>16.32</v>
      </c>
      <c r="I226" s="2">
        <v>9.1999999999999998E-3</v>
      </c>
      <c r="J226" s="2">
        <f>ABS(Table1[[#This Row],[Change %]])</f>
        <v>9.1999999999999998E-3</v>
      </c>
      <c r="K226">
        <f>Table1[[#This Row],[High]]-Table1[[#This Row],[Low]]</f>
        <v>1.379999999999999</v>
      </c>
      <c r="L226" s="3">
        <f>Table1[[#This Row],[Daily Volitility]]/Table1[[#This Row],[Open]]</f>
        <v>8.1899109792284805E-2</v>
      </c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  <c r="AW226" s="19"/>
      <c r="AX226" s="19"/>
      <c r="AY226" s="19"/>
      <c r="AZ226" s="19"/>
      <c r="BA226" s="19"/>
      <c r="BB226" s="19"/>
      <c r="BC226" s="19"/>
      <c r="BD226" s="19"/>
      <c r="BE226" s="19"/>
      <c r="BF226" s="19"/>
      <c r="BG226" s="19"/>
      <c r="BH226" s="19"/>
      <c r="BI226" s="19"/>
      <c r="BJ226" s="19"/>
    </row>
    <row r="227" spans="1:62" x14ac:dyDescent="0.25">
      <c r="A227" s="1">
        <v>44498</v>
      </c>
      <c r="B227">
        <v>16.260000000000002</v>
      </c>
      <c r="C227" s="1">
        <v>44498</v>
      </c>
      <c r="D227">
        <v>16.260000000000002</v>
      </c>
      <c r="E227">
        <v>17.399999999999999</v>
      </c>
      <c r="F227">
        <v>18.059999999999999</v>
      </c>
      <c r="G227">
        <v>16.13</v>
      </c>
      <c r="I227" s="2">
        <v>-1.6299999999999999E-2</v>
      </c>
      <c r="J227" s="2">
        <f>ABS(Table1[[#This Row],[Change %]])</f>
        <v>1.6299999999999999E-2</v>
      </c>
      <c r="K227">
        <f>Table1[[#This Row],[High]]-Table1[[#This Row],[Low]]</f>
        <v>1.9299999999999997</v>
      </c>
      <c r="L227" s="3">
        <f>Table1[[#This Row],[Daily Volitility]]/Table1[[#This Row],[Open]]</f>
        <v>0.11091954022988505</v>
      </c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  <c r="AW227" s="19"/>
      <c r="AX227" s="19"/>
      <c r="AY227" s="19"/>
      <c r="AZ227" s="19"/>
      <c r="BA227" s="19"/>
      <c r="BB227" s="19"/>
      <c r="BC227" s="19"/>
      <c r="BD227" s="19"/>
      <c r="BE227" s="19"/>
      <c r="BF227" s="19"/>
      <c r="BG227" s="19"/>
      <c r="BH227" s="19"/>
      <c r="BI227" s="19"/>
      <c r="BJ227" s="19"/>
    </row>
    <row r="228" spans="1:62" x14ac:dyDescent="0.25">
      <c r="A228" s="1">
        <v>44497</v>
      </c>
      <c r="B228">
        <v>16.53</v>
      </c>
      <c r="C228" s="1">
        <v>44497</v>
      </c>
      <c r="D228">
        <v>16.53</v>
      </c>
      <c r="E228">
        <v>17.059999999999999</v>
      </c>
      <c r="F228">
        <v>17.16</v>
      </c>
      <c r="G228">
        <v>16.23</v>
      </c>
      <c r="I228" s="2">
        <v>-2.6499999999999999E-2</v>
      </c>
      <c r="J228" s="2">
        <f>ABS(Table1[[#This Row],[Change %]])</f>
        <v>2.6499999999999999E-2</v>
      </c>
      <c r="K228">
        <f>Table1[[#This Row],[High]]-Table1[[#This Row],[Low]]</f>
        <v>0.92999999999999972</v>
      </c>
      <c r="L228" s="3">
        <f>Table1[[#This Row],[Daily Volitility]]/Table1[[#This Row],[Open]]</f>
        <v>5.4513481828839375E-2</v>
      </c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  <c r="AW228" s="19"/>
      <c r="AX228" s="19"/>
      <c r="AY228" s="19"/>
      <c r="AZ228" s="19"/>
      <c r="BA228" s="19"/>
      <c r="BB228" s="19"/>
      <c r="BC228" s="19"/>
      <c r="BD228" s="19"/>
      <c r="BE228" s="19"/>
      <c r="BF228" s="19"/>
      <c r="BG228" s="19"/>
      <c r="BH228" s="19"/>
      <c r="BI228" s="19"/>
      <c r="BJ228" s="19"/>
    </row>
    <row r="229" spans="1:62" x14ac:dyDescent="0.25">
      <c r="A229" s="1">
        <v>44496</v>
      </c>
      <c r="B229">
        <v>16.98</v>
      </c>
      <c r="C229" s="1">
        <v>44496</v>
      </c>
      <c r="D229">
        <v>16.98</v>
      </c>
      <c r="E229">
        <v>15.79</v>
      </c>
      <c r="F229">
        <v>17.29</v>
      </c>
      <c r="G229">
        <v>15.54</v>
      </c>
      <c r="I229" s="2">
        <v>6.2600000000000003E-2</v>
      </c>
      <c r="J229" s="2">
        <f>ABS(Table1[[#This Row],[Change %]])</f>
        <v>6.2600000000000003E-2</v>
      </c>
      <c r="K229">
        <f>Table1[[#This Row],[High]]-Table1[[#This Row],[Low]]</f>
        <v>1.75</v>
      </c>
      <c r="L229" s="3">
        <f>Table1[[#This Row],[Daily Volitility]]/Table1[[#This Row],[Open]]</f>
        <v>0.11082963901203294</v>
      </c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/>
      <c r="BA229" s="19"/>
      <c r="BB229" s="19"/>
      <c r="BC229" s="19"/>
      <c r="BD229" s="19"/>
      <c r="BE229" s="19"/>
      <c r="BF229" s="19"/>
      <c r="BG229" s="19"/>
      <c r="BH229" s="19"/>
      <c r="BI229" s="19"/>
      <c r="BJ229" s="19"/>
    </row>
    <row r="230" spans="1:62" x14ac:dyDescent="0.25">
      <c r="A230" s="1">
        <v>44495</v>
      </c>
      <c r="B230">
        <v>15.98</v>
      </c>
      <c r="C230" s="1">
        <v>44495</v>
      </c>
      <c r="D230">
        <v>15.98</v>
      </c>
      <c r="E230">
        <v>15.02</v>
      </c>
      <c r="F230">
        <v>16.71</v>
      </c>
      <c r="G230">
        <v>14.9</v>
      </c>
      <c r="I230" s="2">
        <v>4.8599999999999997E-2</v>
      </c>
      <c r="J230" s="2">
        <f>ABS(Table1[[#This Row],[Change %]])</f>
        <v>4.8599999999999997E-2</v>
      </c>
      <c r="K230">
        <f>Table1[[#This Row],[High]]-Table1[[#This Row],[Low]]</f>
        <v>1.8100000000000005</v>
      </c>
      <c r="L230" s="3">
        <f>Table1[[#This Row],[Daily Volitility]]/Table1[[#This Row],[Open]]</f>
        <v>0.1205059920106525</v>
      </c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  <c r="AW230" s="19"/>
      <c r="AX230" s="19"/>
      <c r="AY230" s="19"/>
      <c r="AZ230" s="19"/>
      <c r="BA230" s="19"/>
      <c r="BB230" s="19"/>
      <c r="BC230" s="19"/>
      <c r="BD230" s="19"/>
      <c r="BE230" s="19"/>
      <c r="BF230" s="19"/>
      <c r="BG230" s="19"/>
      <c r="BH230" s="19"/>
      <c r="BI230" s="19"/>
      <c r="BJ230" s="19"/>
    </row>
    <row r="231" spans="1:62" x14ac:dyDescent="0.25">
      <c r="A231" s="1">
        <v>44494</v>
      </c>
      <c r="B231">
        <v>15.24</v>
      </c>
      <c r="C231" s="1">
        <v>44494</v>
      </c>
      <c r="D231">
        <v>15.24</v>
      </c>
      <c r="E231">
        <v>16.14</v>
      </c>
      <c r="F231">
        <v>16.329999999999998</v>
      </c>
      <c r="G231">
        <v>15.1</v>
      </c>
      <c r="I231" s="2">
        <v>-1.23E-2</v>
      </c>
      <c r="J231" s="2">
        <f>ABS(Table1[[#This Row],[Change %]])</f>
        <v>1.23E-2</v>
      </c>
      <c r="K231">
        <f>Table1[[#This Row],[High]]-Table1[[#This Row],[Low]]</f>
        <v>1.2299999999999986</v>
      </c>
      <c r="L231" s="3">
        <f>Table1[[#This Row],[Daily Volitility]]/Table1[[#This Row],[Open]]</f>
        <v>7.6208178438661622E-2</v>
      </c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  <c r="AW231" s="19"/>
      <c r="AX231" s="19"/>
      <c r="AY231" s="19"/>
      <c r="AZ231" s="19"/>
      <c r="BA231" s="19"/>
      <c r="BB231" s="19"/>
      <c r="BC231" s="19"/>
      <c r="BD231" s="19"/>
      <c r="BE231" s="19"/>
      <c r="BF231" s="19"/>
      <c r="BG231" s="19"/>
      <c r="BH231" s="19"/>
      <c r="BI231" s="19"/>
      <c r="BJ231" s="19"/>
    </row>
    <row r="232" spans="1:62" x14ac:dyDescent="0.25">
      <c r="A232" s="1">
        <v>44491</v>
      </c>
      <c r="B232">
        <v>15.43</v>
      </c>
      <c r="C232" s="1">
        <v>44491</v>
      </c>
      <c r="D232">
        <v>15.43</v>
      </c>
      <c r="E232">
        <v>15.35</v>
      </c>
      <c r="F232">
        <v>16.39</v>
      </c>
      <c r="G232">
        <v>14.84</v>
      </c>
      <c r="I232" s="2">
        <v>2.8000000000000001E-2</v>
      </c>
      <c r="J232" s="2">
        <f>ABS(Table1[[#This Row],[Change %]])</f>
        <v>2.8000000000000001E-2</v>
      </c>
      <c r="K232">
        <f>Table1[[#This Row],[High]]-Table1[[#This Row],[Low]]</f>
        <v>1.5500000000000007</v>
      </c>
      <c r="L232" s="3">
        <f>Table1[[#This Row],[Daily Volitility]]/Table1[[#This Row],[Open]]</f>
        <v>0.10097719869706845</v>
      </c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  <c r="AV232" s="19"/>
      <c r="AW232" s="19"/>
      <c r="AX232" s="19"/>
      <c r="AY232" s="19"/>
      <c r="AZ232" s="19"/>
      <c r="BA232" s="19"/>
      <c r="BB232" s="19"/>
      <c r="BC232" s="19"/>
      <c r="BD232" s="19"/>
      <c r="BE232" s="19"/>
      <c r="BF232" s="19"/>
      <c r="BG232" s="19"/>
      <c r="BH232" s="19"/>
      <c r="BI232" s="19"/>
      <c r="BJ232" s="19"/>
    </row>
    <row r="233" spans="1:62" x14ac:dyDescent="0.25">
      <c r="A233" s="1">
        <v>44490</v>
      </c>
      <c r="B233">
        <v>15.01</v>
      </c>
      <c r="C233" s="1">
        <v>44490</v>
      </c>
      <c r="D233">
        <v>15.01</v>
      </c>
      <c r="E233">
        <v>16.059999999999999</v>
      </c>
      <c r="F233">
        <v>16.11</v>
      </c>
      <c r="G233">
        <v>14.92</v>
      </c>
      <c r="I233" s="2">
        <v>-3.1E-2</v>
      </c>
      <c r="J233" s="2">
        <f>ABS(Table1[[#This Row],[Change %]])</f>
        <v>3.1E-2</v>
      </c>
      <c r="K233">
        <f>Table1[[#This Row],[High]]-Table1[[#This Row],[Low]]</f>
        <v>1.1899999999999995</v>
      </c>
      <c r="L233" s="3">
        <f>Table1[[#This Row],[Daily Volitility]]/Table1[[#This Row],[Open]]</f>
        <v>7.4097135740971334E-2</v>
      </c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  <c r="AV233" s="19"/>
      <c r="AW233" s="19"/>
      <c r="AX233" s="19"/>
      <c r="AY233" s="19"/>
      <c r="AZ233" s="19"/>
      <c r="BA233" s="19"/>
      <c r="BB233" s="19"/>
      <c r="BC233" s="19"/>
      <c r="BD233" s="19"/>
      <c r="BE233" s="19"/>
      <c r="BF233" s="19"/>
      <c r="BG233" s="19"/>
      <c r="BH233" s="19"/>
      <c r="BI233" s="19"/>
      <c r="BJ233" s="19"/>
    </row>
    <row r="234" spans="1:62" x14ac:dyDescent="0.25">
      <c r="A234" s="1">
        <v>44489</v>
      </c>
      <c r="B234">
        <v>15.49</v>
      </c>
      <c r="C234" s="1">
        <v>44489</v>
      </c>
      <c r="D234">
        <v>15.49</v>
      </c>
      <c r="E234">
        <v>15.82</v>
      </c>
      <c r="F234">
        <v>15.89</v>
      </c>
      <c r="G234">
        <v>15.29</v>
      </c>
      <c r="I234" s="2">
        <v>-1.34E-2</v>
      </c>
      <c r="J234" s="2">
        <f>ABS(Table1[[#This Row],[Change %]])</f>
        <v>1.34E-2</v>
      </c>
      <c r="K234">
        <f>Table1[[#This Row],[High]]-Table1[[#This Row],[Low]]</f>
        <v>0.60000000000000142</v>
      </c>
      <c r="L234" s="3">
        <f>Table1[[#This Row],[Daily Volitility]]/Table1[[#This Row],[Open]]</f>
        <v>3.7926675094816779E-2</v>
      </c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  <c r="AV234" s="19"/>
      <c r="AW234" s="19"/>
      <c r="AX234" s="19"/>
      <c r="AY234" s="19"/>
      <c r="AZ234" s="19"/>
      <c r="BA234" s="19"/>
      <c r="BB234" s="19"/>
      <c r="BC234" s="19"/>
      <c r="BD234" s="19"/>
      <c r="BE234" s="19"/>
      <c r="BF234" s="19"/>
      <c r="BG234" s="19"/>
      <c r="BH234" s="19"/>
      <c r="BI234" s="19"/>
      <c r="BJ234" s="19"/>
    </row>
    <row r="235" spans="1:62" x14ac:dyDescent="0.25">
      <c r="A235" s="1">
        <v>44488</v>
      </c>
      <c r="B235">
        <v>15.7</v>
      </c>
      <c r="C235" s="1">
        <v>44488</v>
      </c>
      <c r="D235">
        <v>15.7</v>
      </c>
      <c r="E235">
        <v>16.09</v>
      </c>
      <c r="F235">
        <v>16.309999999999999</v>
      </c>
      <c r="G235">
        <v>15.57</v>
      </c>
      <c r="I235" s="2">
        <v>-3.7400000000000003E-2</v>
      </c>
      <c r="J235" s="2">
        <f>ABS(Table1[[#This Row],[Change %]])</f>
        <v>3.7400000000000003E-2</v>
      </c>
      <c r="K235">
        <f>Table1[[#This Row],[High]]-Table1[[#This Row],[Low]]</f>
        <v>0.73999999999999844</v>
      </c>
      <c r="L235" s="3">
        <f>Table1[[#This Row],[Daily Volitility]]/Table1[[#This Row],[Open]]</f>
        <v>4.5991298943443039E-2</v>
      </c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/>
      <c r="AY235" s="19"/>
      <c r="AZ235" s="19"/>
      <c r="BA235" s="19"/>
      <c r="BB235" s="19"/>
      <c r="BC235" s="19"/>
      <c r="BD235" s="19"/>
      <c r="BE235" s="19"/>
      <c r="BF235" s="19"/>
      <c r="BG235" s="19"/>
      <c r="BH235" s="19"/>
      <c r="BI235" s="19"/>
      <c r="BJ235" s="19"/>
    </row>
    <row r="236" spans="1:62" x14ac:dyDescent="0.25">
      <c r="A236" s="1">
        <v>44487</v>
      </c>
      <c r="B236">
        <v>16.309999999999999</v>
      </c>
      <c r="C236" s="1">
        <v>44487</v>
      </c>
      <c r="D236">
        <v>16.309999999999999</v>
      </c>
      <c r="E236">
        <v>17.29</v>
      </c>
      <c r="F236">
        <v>17.93</v>
      </c>
      <c r="G236">
        <v>16.27</v>
      </c>
      <c r="I236" s="2">
        <v>5.9999999999999995E-4</v>
      </c>
      <c r="J236" s="2">
        <f>ABS(Table1[[#This Row],[Change %]])</f>
        <v>5.9999999999999995E-4</v>
      </c>
      <c r="K236">
        <f>Table1[[#This Row],[High]]-Table1[[#This Row],[Low]]</f>
        <v>1.6600000000000001</v>
      </c>
      <c r="L236" s="3">
        <f>Table1[[#This Row],[Daily Volitility]]/Table1[[#This Row],[Open]]</f>
        <v>9.600925390399076E-2</v>
      </c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  <c r="AT236" s="19"/>
      <c r="AU236" s="19"/>
      <c r="AV236" s="19"/>
      <c r="AW236" s="19"/>
      <c r="AX236" s="19"/>
      <c r="AY236" s="19"/>
      <c r="AZ236" s="19"/>
      <c r="BA236" s="19"/>
      <c r="BB236" s="19"/>
      <c r="BC236" s="19"/>
      <c r="BD236" s="19"/>
      <c r="BE236" s="19"/>
      <c r="BF236" s="19"/>
      <c r="BG236" s="19"/>
      <c r="BH236" s="19"/>
      <c r="BI236" s="19"/>
      <c r="BJ236" s="19"/>
    </row>
    <row r="237" spans="1:62" x14ac:dyDescent="0.25">
      <c r="A237" s="1">
        <v>44484</v>
      </c>
      <c r="B237">
        <v>16.3</v>
      </c>
      <c r="C237" s="1">
        <v>44484</v>
      </c>
      <c r="D237">
        <v>16.3</v>
      </c>
      <c r="E237">
        <v>16.64</v>
      </c>
      <c r="F237">
        <v>16.850000000000001</v>
      </c>
      <c r="G237">
        <v>15.72</v>
      </c>
      <c r="I237" s="2">
        <v>-3.32E-2</v>
      </c>
      <c r="J237" s="2">
        <f>ABS(Table1[[#This Row],[Change %]])</f>
        <v>3.32E-2</v>
      </c>
      <c r="K237">
        <f>Table1[[#This Row],[High]]-Table1[[#This Row],[Low]]</f>
        <v>1.1300000000000008</v>
      </c>
      <c r="L237" s="3">
        <f>Table1[[#This Row],[Daily Volitility]]/Table1[[#This Row],[Open]]</f>
        <v>6.7908653846153896E-2</v>
      </c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  <c r="AV237" s="19"/>
      <c r="AW237" s="19"/>
      <c r="AX237" s="19"/>
      <c r="AY237" s="19"/>
      <c r="AZ237" s="19"/>
      <c r="BA237" s="19"/>
      <c r="BB237" s="19"/>
      <c r="BC237" s="19"/>
      <c r="BD237" s="19"/>
      <c r="BE237" s="19"/>
      <c r="BF237" s="19"/>
      <c r="BG237" s="19"/>
      <c r="BH237" s="19"/>
      <c r="BI237" s="19"/>
      <c r="BJ237" s="19"/>
    </row>
    <row r="238" spans="1:62" x14ac:dyDescent="0.25">
      <c r="A238" s="1">
        <v>44483</v>
      </c>
      <c r="B238">
        <v>16.86</v>
      </c>
      <c r="C238" s="1">
        <v>44483</v>
      </c>
      <c r="D238">
        <v>16.86</v>
      </c>
      <c r="E238">
        <v>18.010000000000002</v>
      </c>
      <c r="F238">
        <v>18.079999999999998</v>
      </c>
      <c r="G238">
        <v>16.8</v>
      </c>
      <c r="I238" s="2">
        <v>-9.5500000000000002E-2</v>
      </c>
      <c r="J238" s="2">
        <f>ABS(Table1[[#This Row],[Change %]])</f>
        <v>9.5500000000000002E-2</v>
      </c>
      <c r="K238">
        <f>Table1[[#This Row],[High]]-Table1[[#This Row],[Low]]</f>
        <v>1.2799999999999976</v>
      </c>
      <c r="L238" s="3">
        <f>Table1[[#This Row],[Daily Volitility]]/Table1[[#This Row],[Open]]</f>
        <v>7.1071626873958765E-2</v>
      </c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  <c r="AW238" s="19"/>
      <c r="AX238" s="19"/>
      <c r="AY238" s="19"/>
      <c r="AZ238" s="19"/>
      <c r="BA238" s="19"/>
      <c r="BB238" s="19"/>
      <c r="BC238" s="19"/>
      <c r="BD238" s="19"/>
      <c r="BE238" s="19"/>
      <c r="BF238" s="19"/>
      <c r="BG238" s="19"/>
      <c r="BH238" s="19"/>
      <c r="BI238" s="19"/>
      <c r="BJ238" s="19"/>
    </row>
    <row r="239" spans="1:62" x14ac:dyDescent="0.25">
      <c r="A239" s="1">
        <v>44482</v>
      </c>
      <c r="B239">
        <v>18.64</v>
      </c>
      <c r="C239" s="1">
        <v>44482</v>
      </c>
      <c r="D239">
        <v>18.64</v>
      </c>
      <c r="E239">
        <v>20.14</v>
      </c>
      <c r="F239">
        <v>20.23</v>
      </c>
      <c r="G239">
        <v>18.440000000000001</v>
      </c>
      <c r="I239" s="2">
        <v>-6.0999999999999999E-2</v>
      </c>
      <c r="J239" s="2">
        <f>ABS(Table1[[#This Row],[Change %]])</f>
        <v>6.0999999999999999E-2</v>
      </c>
      <c r="K239">
        <f>Table1[[#This Row],[High]]-Table1[[#This Row],[Low]]</f>
        <v>1.7899999999999991</v>
      </c>
      <c r="L239" s="3">
        <f>Table1[[#This Row],[Daily Volitility]]/Table1[[#This Row],[Open]]</f>
        <v>8.8877855014895688E-2</v>
      </c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9"/>
      <c r="AV239" s="19"/>
      <c r="AW239" s="19"/>
      <c r="AX239" s="19"/>
      <c r="AY239" s="19"/>
      <c r="AZ239" s="19"/>
      <c r="BA239" s="19"/>
      <c r="BB239" s="19"/>
      <c r="BC239" s="19"/>
      <c r="BD239" s="19"/>
      <c r="BE239" s="19"/>
      <c r="BF239" s="19"/>
      <c r="BG239" s="19"/>
      <c r="BH239" s="19"/>
      <c r="BI239" s="19"/>
      <c r="BJ239" s="19"/>
    </row>
    <row r="240" spans="1:62" x14ac:dyDescent="0.25">
      <c r="A240" s="1">
        <v>44481</v>
      </c>
      <c r="B240">
        <v>19.850000000000001</v>
      </c>
      <c r="C240" s="1">
        <v>44481</v>
      </c>
      <c r="D240">
        <v>19.850000000000001</v>
      </c>
      <c r="E240">
        <v>20.62</v>
      </c>
      <c r="F240">
        <v>20.81</v>
      </c>
      <c r="G240">
        <v>18.97</v>
      </c>
      <c r="I240" s="2">
        <v>-7.4999999999999997E-3</v>
      </c>
      <c r="J240" s="2">
        <f>ABS(Table1[[#This Row],[Change %]])</f>
        <v>7.4999999999999997E-3</v>
      </c>
      <c r="K240">
        <f>Table1[[#This Row],[High]]-Table1[[#This Row],[Low]]</f>
        <v>1.8399999999999999</v>
      </c>
      <c r="L240" s="3">
        <f>Table1[[#This Row],[Daily Volitility]]/Table1[[#This Row],[Open]]</f>
        <v>8.923375363724538E-2</v>
      </c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  <c r="AW240" s="19"/>
      <c r="AX240" s="19"/>
      <c r="AY240" s="19"/>
      <c r="AZ240" s="19"/>
      <c r="BA240" s="19"/>
      <c r="BB240" s="19"/>
      <c r="BC240" s="19"/>
      <c r="BD240" s="19"/>
      <c r="BE240" s="19"/>
      <c r="BF240" s="19"/>
      <c r="BG240" s="19"/>
      <c r="BH240" s="19"/>
      <c r="BI240" s="19"/>
      <c r="BJ240" s="19"/>
    </row>
    <row r="241" spans="1:62" x14ac:dyDescent="0.25">
      <c r="A241" s="1">
        <v>44480</v>
      </c>
      <c r="B241">
        <v>20</v>
      </c>
      <c r="C241" s="1">
        <v>44480</v>
      </c>
      <c r="D241">
        <v>20</v>
      </c>
      <c r="E241">
        <v>19.93</v>
      </c>
      <c r="F241">
        <v>20.45</v>
      </c>
      <c r="G241">
        <v>18.11</v>
      </c>
      <c r="I241" s="2">
        <v>6.5500000000000003E-2</v>
      </c>
      <c r="J241" s="2">
        <f>ABS(Table1[[#This Row],[Change %]])</f>
        <v>6.5500000000000003E-2</v>
      </c>
      <c r="K241">
        <f>Table1[[#This Row],[High]]-Table1[[#This Row],[Low]]</f>
        <v>2.34</v>
      </c>
      <c r="L241" s="3">
        <f>Table1[[#This Row],[Daily Volitility]]/Table1[[#This Row],[Open]]</f>
        <v>0.11741093828399397</v>
      </c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9"/>
      <c r="AV241" s="19"/>
      <c r="AW241" s="19"/>
      <c r="AX241" s="19"/>
      <c r="AY241" s="19"/>
      <c r="AZ241" s="19"/>
      <c r="BA241" s="19"/>
      <c r="BB241" s="19"/>
      <c r="BC241" s="19"/>
      <c r="BD241" s="19"/>
      <c r="BE241" s="19"/>
      <c r="BF241" s="19"/>
      <c r="BG241" s="19"/>
      <c r="BH241" s="19"/>
      <c r="BI241" s="19"/>
      <c r="BJ241" s="19"/>
    </row>
    <row r="242" spans="1:62" x14ac:dyDescent="0.25">
      <c r="A242" s="1">
        <v>44477</v>
      </c>
      <c r="B242">
        <v>18.77</v>
      </c>
      <c r="C242" s="1">
        <v>44477</v>
      </c>
      <c r="D242">
        <v>18.77</v>
      </c>
      <c r="E242">
        <v>19.46</v>
      </c>
      <c r="F242">
        <v>19.940000000000001</v>
      </c>
      <c r="G242">
        <v>18.2</v>
      </c>
      <c r="I242" s="2">
        <v>-3.9399999999999998E-2</v>
      </c>
      <c r="J242" s="2">
        <f>ABS(Table1[[#This Row],[Change %]])</f>
        <v>3.9399999999999998E-2</v>
      </c>
      <c r="K242">
        <f>Table1[[#This Row],[High]]-Table1[[#This Row],[Low]]</f>
        <v>1.740000000000002</v>
      </c>
      <c r="L242" s="3">
        <f>Table1[[#This Row],[Daily Volitility]]/Table1[[#This Row],[Open]]</f>
        <v>8.9414182939362888E-2</v>
      </c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  <c r="AW242" s="19"/>
      <c r="AX242" s="19"/>
      <c r="AY242" s="19"/>
      <c r="AZ242" s="19"/>
      <c r="BA242" s="19"/>
      <c r="BB242" s="19"/>
      <c r="BC242" s="19"/>
      <c r="BD242" s="19"/>
      <c r="BE242" s="19"/>
      <c r="BF242" s="19"/>
      <c r="BG242" s="19"/>
      <c r="BH242" s="19"/>
      <c r="BI242" s="19"/>
      <c r="BJ242" s="19"/>
    </row>
    <row r="243" spans="1:62" x14ac:dyDescent="0.25">
      <c r="A243" s="1">
        <v>44476</v>
      </c>
      <c r="B243">
        <v>19.54</v>
      </c>
      <c r="C243" s="1">
        <v>44476</v>
      </c>
      <c r="D243">
        <v>19.54</v>
      </c>
      <c r="E243">
        <v>20.54</v>
      </c>
      <c r="F243">
        <v>20.76</v>
      </c>
      <c r="G243">
        <v>19.07</v>
      </c>
      <c r="I243" s="2">
        <v>-6.9500000000000006E-2</v>
      </c>
      <c r="J243" s="2">
        <f>ABS(Table1[[#This Row],[Change %]])</f>
        <v>6.9500000000000006E-2</v>
      </c>
      <c r="K243">
        <f>Table1[[#This Row],[High]]-Table1[[#This Row],[Low]]</f>
        <v>1.6900000000000013</v>
      </c>
      <c r="L243" s="3">
        <f>Table1[[#This Row],[Daily Volitility]]/Table1[[#This Row],[Open]]</f>
        <v>8.2278481012658292E-2</v>
      </c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  <c r="AU243" s="19"/>
      <c r="AV243" s="19"/>
      <c r="AW243" s="19"/>
      <c r="AX243" s="19"/>
      <c r="AY243" s="19"/>
      <c r="AZ243" s="19"/>
      <c r="BA243" s="19"/>
      <c r="BB243" s="19"/>
      <c r="BC243" s="19"/>
      <c r="BD243" s="19"/>
      <c r="BE243" s="19"/>
      <c r="BF243" s="19"/>
      <c r="BG243" s="19"/>
      <c r="BH243" s="19"/>
      <c r="BI243" s="19"/>
      <c r="BJ243" s="19"/>
    </row>
    <row r="244" spans="1:62" x14ac:dyDescent="0.25">
      <c r="A244" s="1">
        <v>44475</v>
      </c>
      <c r="B244">
        <v>21</v>
      </c>
      <c r="C244" s="1">
        <v>44475</v>
      </c>
      <c r="D244">
        <v>21</v>
      </c>
      <c r="E244">
        <v>22.95</v>
      </c>
      <c r="F244">
        <v>24.4</v>
      </c>
      <c r="G244">
        <v>20.99</v>
      </c>
      <c r="I244" s="2">
        <v>-1.41E-2</v>
      </c>
      <c r="J244" s="2">
        <f>ABS(Table1[[#This Row],[Change %]])</f>
        <v>1.41E-2</v>
      </c>
      <c r="K244">
        <f>Table1[[#This Row],[High]]-Table1[[#This Row],[Low]]</f>
        <v>3.41</v>
      </c>
      <c r="L244" s="3">
        <f>Table1[[#This Row],[Daily Volitility]]/Table1[[#This Row],[Open]]</f>
        <v>0.14858387799564271</v>
      </c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  <c r="AW244" s="19"/>
      <c r="AX244" s="19"/>
      <c r="AY244" s="19"/>
      <c r="AZ244" s="19"/>
      <c r="BA244" s="19"/>
      <c r="BB244" s="19"/>
      <c r="BC244" s="19"/>
      <c r="BD244" s="19"/>
      <c r="BE244" s="19"/>
      <c r="BF244" s="19"/>
      <c r="BG244" s="19"/>
      <c r="BH244" s="19"/>
      <c r="BI244" s="19"/>
      <c r="BJ244" s="19"/>
    </row>
    <row r="245" spans="1:62" x14ac:dyDescent="0.25">
      <c r="A245" s="1">
        <v>44474</v>
      </c>
      <c r="B245">
        <v>21.3</v>
      </c>
      <c r="C245" s="1">
        <v>44474</v>
      </c>
      <c r="D245">
        <v>21.3</v>
      </c>
      <c r="E245">
        <v>22.92</v>
      </c>
      <c r="F245">
        <v>23.17</v>
      </c>
      <c r="G245">
        <v>20.62</v>
      </c>
      <c r="I245" s="2">
        <v>-7.2300000000000003E-2</v>
      </c>
      <c r="J245" s="2">
        <f>ABS(Table1[[#This Row],[Change %]])</f>
        <v>7.2300000000000003E-2</v>
      </c>
      <c r="K245">
        <f>Table1[[#This Row],[High]]-Table1[[#This Row],[Low]]</f>
        <v>2.5500000000000007</v>
      </c>
      <c r="L245" s="3">
        <f>Table1[[#This Row],[Daily Volitility]]/Table1[[#This Row],[Open]]</f>
        <v>0.11125654450261782</v>
      </c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  <c r="AV245" s="19"/>
      <c r="AW245" s="19"/>
      <c r="AX245" s="19"/>
      <c r="AY245" s="19"/>
      <c r="AZ245" s="19"/>
      <c r="BA245" s="19"/>
      <c r="BB245" s="19"/>
      <c r="BC245" s="19"/>
      <c r="BD245" s="19"/>
      <c r="BE245" s="19"/>
      <c r="BF245" s="19"/>
      <c r="BG245" s="19"/>
      <c r="BH245" s="19"/>
      <c r="BI245" s="19"/>
      <c r="BJ245" s="19"/>
    </row>
    <row r="246" spans="1:62" x14ac:dyDescent="0.25">
      <c r="A246" s="1">
        <v>44473</v>
      </c>
      <c r="B246">
        <v>22.96</v>
      </c>
      <c r="C246" s="1">
        <v>44473</v>
      </c>
      <c r="D246">
        <v>22.96</v>
      </c>
      <c r="E246">
        <v>22.9</v>
      </c>
      <c r="F246">
        <v>24.58</v>
      </c>
      <c r="G246">
        <v>21.88</v>
      </c>
      <c r="I246" s="2">
        <v>8.5599999999999996E-2</v>
      </c>
      <c r="J246" s="2">
        <f>ABS(Table1[[#This Row],[Change %]])</f>
        <v>8.5599999999999996E-2</v>
      </c>
      <c r="K246">
        <f>Table1[[#This Row],[High]]-Table1[[#This Row],[Low]]</f>
        <v>2.6999999999999993</v>
      </c>
      <c r="L246" s="3">
        <f>Table1[[#This Row],[Daily Volitility]]/Table1[[#This Row],[Open]]</f>
        <v>0.11790393013100434</v>
      </c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S246" s="19"/>
      <c r="AT246" s="19"/>
      <c r="AU246" s="19"/>
      <c r="AV246" s="19"/>
      <c r="AW246" s="19"/>
      <c r="AX246" s="19"/>
      <c r="AY246" s="19"/>
      <c r="AZ246" s="19"/>
      <c r="BA246" s="19"/>
      <c r="BB246" s="19"/>
      <c r="BC246" s="19"/>
      <c r="BD246" s="19"/>
      <c r="BE246" s="19"/>
      <c r="BF246" s="19"/>
      <c r="BG246" s="19"/>
      <c r="BH246" s="19"/>
      <c r="BI246" s="19"/>
      <c r="BJ246" s="19"/>
    </row>
    <row r="247" spans="1:62" x14ac:dyDescent="0.25">
      <c r="A247" s="1">
        <v>44470</v>
      </c>
      <c r="B247">
        <v>21.15</v>
      </c>
      <c r="C247" s="1">
        <v>44470</v>
      </c>
      <c r="D247">
        <v>21.15</v>
      </c>
      <c r="E247">
        <v>24.78</v>
      </c>
      <c r="F247">
        <v>24.89</v>
      </c>
      <c r="G247">
        <v>20.64</v>
      </c>
      <c r="I247" s="2">
        <v>-8.5999999999999993E-2</v>
      </c>
      <c r="J247" s="2">
        <f>ABS(Table1[[#This Row],[Change %]])</f>
        <v>8.5999999999999993E-2</v>
      </c>
      <c r="K247">
        <f>Table1[[#This Row],[High]]-Table1[[#This Row],[Low]]</f>
        <v>4.25</v>
      </c>
      <c r="L247" s="3">
        <f>Table1[[#This Row],[Daily Volitility]]/Table1[[#This Row],[Open]]</f>
        <v>0.17150928167877319</v>
      </c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  <c r="AU247" s="19"/>
      <c r="AV247" s="19"/>
      <c r="AW247" s="19"/>
      <c r="AX247" s="19"/>
      <c r="AY247" s="19"/>
      <c r="AZ247" s="19"/>
      <c r="BA247" s="19"/>
      <c r="BB247" s="19"/>
      <c r="BC247" s="19"/>
      <c r="BD247" s="19"/>
      <c r="BE247" s="19"/>
      <c r="BF247" s="19"/>
      <c r="BG247" s="19"/>
      <c r="BH247" s="19"/>
      <c r="BI247" s="19"/>
      <c r="BJ247" s="19"/>
    </row>
    <row r="248" spans="1:62" x14ac:dyDescent="0.25">
      <c r="A248" s="1">
        <v>44469</v>
      </c>
      <c r="B248">
        <v>23.14</v>
      </c>
      <c r="C248" s="1">
        <v>44469</v>
      </c>
      <c r="D248">
        <v>23.14</v>
      </c>
      <c r="E248">
        <v>21.48</v>
      </c>
      <c r="F248">
        <v>24.71</v>
      </c>
      <c r="G248">
        <v>20.6</v>
      </c>
      <c r="I248" s="2">
        <v>2.5700000000000001E-2</v>
      </c>
      <c r="J248" s="2">
        <f>ABS(Table1[[#This Row],[Change %]])</f>
        <v>2.5700000000000001E-2</v>
      </c>
      <c r="K248">
        <f>Table1[[#This Row],[High]]-Table1[[#This Row],[Low]]</f>
        <v>4.1099999999999994</v>
      </c>
      <c r="L248" s="3">
        <f>Table1[[#This Row],[Daily Volitility]]/Table1[[#This Row],[Open]]</f>
        <v>0.19134078212290501</v>
      </c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  <c r="AT248" s="19"/>
      <c r="AU248" s="19"/>
      <c r="AV248" s="19"/>
      <c r="AW248" s="19"/>
      <c r="AX248" s="19"/>
      <c r="AY248" s="19"/>
      <c r="AZ248" s="19"/>
      <c r="BA248" s="19"/>
      <c r="BB248" s="19"/>
      <c r="BC248" s="19"/>
      <c r="BD248" s="19"/>
      <c r="BE248" s="19"/>
      <c r="BF248" s="19"/>
      <c r="BG248" s="19"/>
      <c r="BH248" s="19"/>
      <c r="BI248" s="19"/>
      <c r="BJ248" s="19"/>
    </row>
    <row r="249" spans="1:62" x14ac:dyDescent="0.25">
      <c r="A249" s="1">
        <v>44468</v>
      </c>
      <c r="B249">
        <v>22.56</v>
      </c>
      <c r="C249" s="1">
        <v>44468</v>
      </c>
      <c r="D249">
        <v>22.56</v>
      </c>
      <c r="E249">
        <v>22.07</v>
      </c>
      <c r="F249">
        <v>23.79</v>
      </c>
      <c r="G249">
        <v>21.45</v>
      </c>
      <c r="I249" s="2">
        <v>-2.9700000000000001E-2</v>
      </c>
      <c r="J249" s="2">
        <f>ABS(Table1[[#This Row],[Change %]])</f>
        <v>2.9700000000000001E-2</v>
      </c>
      <c r="K249">
        <f>Table1[[#This Row],[High]]-Table1[[#This Row],[Low]]</f>
        <v>2.34</v>
      </c>
      <c r="L249" s="3">
        <f>Table1[[#This Row],[Daily Volitility]]/Table1[[#This Row],[Open]]</f>
        <v>0.10602628001812414</v>
      </c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  <c r="AU249" s="19"/>
      <c r="AV249" s="19"/>
      <c r="AW249" s="19"/>
      <c r="AX249" s="19"/>
      <c r="AY249" s="19"/>
      <c r="AZ249" s="19"/>
      <c r="BA249" s="19"/>
      <c r="BB249" s="19"/>
      <c r="BC249" s="19"/>
      <c r="BD249" s="19"/>
      <c r="BE249" s="19"/>
      <c r="BF249" s="19"/>
      <c r="BG249" s="19"/>
      <c r="BH249" s="19"/>
      <c r="BI249" s="19"/>
      <c r="BJ249" s="19"/>
    </row>
    <row r="250" spans="1:62" x14ac:dyDescent="0.25">
      <c r="A250" s="1">
        <v>44467</v>
      </c>
      <c r="B250">
        <v>23.25</v>
      </c>
      <c r="C250" s="1">
        <v>44467</v>
      </c>
      <c r="D250">
        <v>23.25</v>
      </c>
      <c r="E250">
        <v>19.739999999999998</v>
      </c>
      <c r="F250">
        <v>24.82</v>
      </c>
      <c r="G250">
        <v>19.71</v>
      </c>
      <c r="I250" s="2">
        <v>0.23930000000000001</v>
      </c>
      <c r="J250" s="2">
        <f>ABS(Table1[[#This Row],[Change %]])</f>
        <v>0.23930000000000001</v>
      </c>
      <c r="K250">
        <f>Table1[[#This Row],[High]]-Table1[[#This Row],[Low]]</f>
        <v>5.1099999999999994</v>
      </c>
      <c r="L250" s="3">
        <f>Table1[[#This Row],[Daily Volitility]]/Table1[[#This Row],[Open]]</f>
        <v>0.25886524822695034</v>
      </c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19"/>
      <c r="AS250" s="19"/>
      <c r="AT250" s="19"/>
      <c r="AU250" s="19"/>
      <c r="AV250" s="19"/>
      <c r="AW250" s="19"/>
      <c r="AX250" s="19"/>
      <c r="AY250" s="19"/>
      <c r="AZ250" s="19"/>
      <c r="BA250" s="19"/>
      <c r="BB250" s="19"/>
      <c r="BC250" s="19"/>
      <c r="BD250" s="19"/>
      <c r="BE250" s="19"/>
      <c r="BF250" s="19"/>
      <c r="BG250" s="19"/>
      <c r="BH250" s="19"/>
      <c r="BI250" s="19"/>
      <c r="BJ250" s="19"/>
    </row>
    <row r="251" spans="1:62" x14ac:dyDescent="0.25">
      <c r="A251" s="1">
        <v>44466</v>
      </c>
      <c r="B251">
        <v>18.760000000000002</v>
      </c>
      <c r="C251" s="1">
        <v>44466</v>
      </c>
      <c r="D251">
        <v>18.760000000000002</v>
      </c>
      <c r="E251">
        <v>17.78</v>
      </c>
      <c r="F251">
        <v>19.32</v>
      </c>
      <c r="G251">
        <v>17.739999999999998</v>
      </c>
      <c r="I251" s="2">
        <v>5.6899999999999999E-2</v>
      </c>
      <c r="J251" s="2">
        <f>ABS(Table1[[#This Row],[Change %]])</f>
        <v>5.6899999999999999E-2</v>
      </c>
      <c r="K251">
        <f>Table1[[#This Row],[High]]-Table1[[#This Row],[Low]]</f>
        <v>1.5800000000000018</v>
      </c>
      <c r="L251" s="3">
        <f>Table1[[#This Row],[Daily Volitility]]/Table1[[#This Row],[Open]]</f>
        <v>8.8863892013498411E-2</v>
      </c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  <c r="AU251" s="19"/>
      <c r="AV251" s="19"/>
      <c r="AW251" s="19"/>
      <c r="AX251" s="19"/>
      <c r="AY251" s="19"/>
      <c r="AZ251" s="19"/>
      <c r="BA251" s="19"/>
      <c r="BB251" s="19"/>
      <c r="BC251" s="19"/>
      <c r="BD251" s="19"/>
      <c r="BE251" s="19"/>
      <c r="BF251" s="19"/>
      <c r="BG251" s="19"/>
      <c r="BH251" s="19"/>
      <c r="BI251" s="19"/>
      <c r="BJ251" s="19"/>
    </row>
    <row r="252" spans="1:62" x14ac:dyDescent="0.25">
      <c r="A252" s="1">
        <v>44463</v>
      </c>
      <c r="B252">
        <v>17.75</v>
      </c>
      <c r="C252" s="1">
        <v>44463</v>
      </c>
      <c r="D252">
        <v>17.75</v>
      </c>
      <c r="E252">
        <v>19.329999999999998</v>
      </c>
      <c r="F252">
        <v>20.41</v>
      </c>
      <c r="G252">
        <v>17.63</v>
      </c>
      <c r="I252" s="2">
        <v>-4.7199999999999999E-2</v>
      </c>
      <c r="J252" s="2">
        <f>ABS(Table1[[#This Row],[Change %]])</f>
        <v>4.7199999999999999E-2</v>
      </c>
      <c r="K252">
        <f>Table1[[#This Row],[High]]-Table1[[#This Row],[Low]]</f>
        <v>2.7800000000000011</v>
      </c>
      <c r="L252" s="3">
        <f>Table1[[#This Row],[Daily Volitility]]/Table1[[#This Row],[Open]]</f>
        <v>0.14381789963786867</v>
      </c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  <c r="AT252" s="19"/>
      <c r="AU252" s="19"/>
      <c r="AV252" s="19"/>
      <c r="AW252" s="19"/>
      <c r="AX252" s="19"/>
      <c r="AY252" s="19"/>
      <c r="AZ252" s="19"/>
      <c r="BA252" s="19"/>
      <c r="BB252" s="19"/>
      <c r="BC252" s="19"/>
      <c r="BD252" s="19"/>
      <c r="BE252" s="19"/>
      <c r="BF252" s="19"/>
      <c r="BG252" s="19"/>
      <c r="BH252" s="19"/>
      <c r="BI252" s="19"/>
      <c r="BJ252" s="19"/>
    </row>
    <row r="253" spans="1:62" x14ac:dyDescent="0.25">
      <c r="A253" s="1">
        <v>44462</v>
      </c>
      <c r="B253">
        <v>18.63</v>
      </c>
      <c r="C253" s="1">
        <v>44462</v>
      </c>
      <c r="D253">
        <v>18.63</v>
      </c>
      <c r="E253">
        <v>19.91</v>
      </c>
      <c r="F253">
        <v>20.21</v>
      </c>
      <c r="G253">
        <v>18.420000000000002</v>
      </c>
      <c r="I253" s="2">
        <v>-0.10730000000000001</v>
      </c>
      <c r="J253" s="2">
        <f>ABS(Table1[[#This Row],[Change %]])</f>
        <v>0.10730000000000001</v>
      </c>
      <c r="K253">
        <f>Table1[[#This Row],[High]]-Table1[[#This Row],[Low]]</f>
        <v>1.7899999999999991</v>
      </c>
      <c r="L253" s="3">
        <f>Table1[[#This Row],[Daily Volitility]]/Table1[[#This Row],[Open]]</f>
        <v>8.9904570567553951E-2</v>
      </c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  <c r="AV253" s="19"/>
      <c r="AW253" s="19"/>
      <c r="AX253" s="19"/>
      <c r="AY253" s="19"/>
      <c r="AZ253" s="19"/>
      <c r="BA253" s="19"/>
      <c r="BB253" s="19"/>
      <c r="BC253" s="19"/>
      <c r="BD253" s="19"/>
      <c r="BE253" s="19"/>
      <c r="BF253" s="19"/>
      <c r="BG253" s="19"/>
      <c r="BH253" s="19"/>
      <c r="BI253" s="19"/>
      <c r="BJ253" s="19"/>
    </row>
    <row r="254" spans="1:62" x14ac:dyDescent="0.25">
      <c r="A254" s="1">
        <v>44461</v>
      </c>
      <c r="B254">
        <v>20.87</v>
      </c>
      <c r="C254" s="1">
        <v>44461</v>
      </c>
      <c r="D254">
        <v>20.87</v>
      </c>
      <c r="E254">
        <v>22.72</v>
      </c>
      <c r="F254">
        <v>23.4</v>
      </c>
      <c r="G254">
        <v>20.75</v>
      </c>
      <c r="I254" s="2">
        <v>-0.14330000000000001</v>
      </c>
      <c r="J254" s="2">
        <f>ABS(Table1[[#This Row],[Change %]])</f>
        <v>0.14330000000000001</v>
      </c>
      <c r="K254">
        <f>Table1[[#This Row],[High]]-Table1[[#This Row],[Low]]</f>
        <v>2.6499999999999986</v>
      </c>
      <c r="L254" s="3">
        <f>Table1[[#This Row],[Daily Volitility]]/Table1[[#This Row],[Open]]</f>
        <v>0.11663732394366191</v>
      </c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  <c r="AS254" s="19"/>
      <c r="AT254" s="19"/>
      <c r="AU254" s="19"/>
      <c r="AV254" s="19"/>
      <c r="AW254" s="19"/>
      <c r="AX254" s="19"/>
      <c r="AY254" s="19"/>
      <c r="AZ254" s="19"/>
      <c r="BA254" s="19"/>
      <c r="BB254" s="19"/>
      <c r="BC254" s="19"/>
      <c r="BD254" s="19"/>
      <c r="BE254" s="19"/>
      <c r="BF254" s="19"/>
      <c r="BG254" s="19"/>
      <c r="BH254" s="19"/>
      <c r="BI254" s="19"/>
      <c r="BJ254" s="19"/>
    </row>
    <row r="255" spans="1:62" x14ac:dyDescent="0.25">
      <c r="A255" s="1">
        <v>44460</v>
      </c>
      <c r="B255">
        <v>24.36</v>
      </c>
      <c r="C255" s="1">
        <v>44460</v>
      </c>
      <c r="D255">
        <v>24.36</v>
      </c>
      <c r="E255">
        <v>23.41</v>
      </c>
      <c r="F255">
        <v>25.6</v>
      </c>
      <c r="G255">
        <v>21.71</v>
      </c>
      <c r="I255" s="2">
        <v>-5.2499999999999998E-2</v>
      </c>
      <c r="J255" s="2">
        <f>ABS(Table1[[#This Row],[Change %]])</f>
        <v>5.2499999999999998E-2</v>
      </c>
      <c r="K255">
        <f>Table1[[#This Row],[High]]-Table1[[#This Row],[Low]]</f>
        <v>3.8900000000000006</v>
      </c>
      <c r="L255" s="3">
        <f>Table1[[#This Row],[Daily Volitility]]/Table1[[#This Row],[Open]]</f>
        <v>0.16616830414352843</v>
      </c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  <c r="AU255" s="19"/>
      <c r="AV255" s="19"/>
      <c r="AW255" s="19"/>
      <c r="AX255" s="19"/>
      <c r="AY255" s="19"/>
      <c r="AZ255" s="19"/>
      <c r="BA255" s="19"/>
      <c r="BB255" s="19"/>
      <c r="BC255" s="19"/>
      <c r="BD255" s="19"/>
      <c r="BE255" s="19"/>
      <c r="BF255" s="19"/>
      <c r="BG255" s="19"/>
      <c r="BH255" s="19"/>
      <c r="BI255" s="19"/>
      <c r="BJ255" s="19"/>
    </row>
    <row r="256" spans="1:62" x14ac:dyDescent="0.25">
      <c r="A256" s="1">
        <v>44459</v>
      </c>
      <c r="B256">
        <v>25.71</v>
      </c>
      <c r="C256" s="1">
        <v>44459</v>
      </c>
      <c r="D256">
        <v>25.71</v>
      </c>
      <c r="E256">
        <v>24.25</v>
      </c>
      <c r="F256">
        <v>28.79</v>
      </c>
      <c r="G256">
        <v>23.9</v>
      </c>
      <c r="I256" s="2">
        <v>0.23549999999999999</v>
      </c>
      <c r="J256" s="2">
        <f>ABS(Table1[[#This Row],[Change %]])</f>
        <v>0.23549999999999999</v>
      </c>
      <c r="K256">
        <f>Table1[[#This Row],[High]]-Table1[[#This Row],[Low]]</f>
        <v>4.8900000000000006</v>
      </c>
      <c r="L256" s="3">
        <f>Table1[[#This Row],[Daily Volitility]]/Table1[[#This Row],[Open]]</f>
        <v>0.2016494845360825</v>
      </c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  <c r="AS256" s="19"/>
      <c r="AT256" s="19"/>
      <c r="AU256" s="19"/>
      <c r="AV256" s="19"/>
      <c r="AW256" s="19"/>
      <c r="AX256" s="19"/>
      <c r="AY256" s="19"/>
      <c r="AZ256" s="19"/>
      <c r="BA256" s="19"/>
      <c r="BB256" s="19"/>
      <c r="BC256" s="19"/>
      <c r="BD256" s="19"/>
      <c r="BE256" s="19"/>
      <c r="BF256" s="19"/>
      <c r="BG256" s="19"/>
      <c r="BH256" s="19"/>
      <c r="BI256" s="19"/>
      <c r="BJ256" s="19"/>
    </row>
    <row r="257" spans="1:62" x14ac:dyDescent="0.25">
      <c r="A257" s="1">
        <v>44456</v>
      </c>
      <c r="B257">
        <v>20.81</v>
      </c>
      <c r="C257" s="1">
        <v>44456</v>
      </c>
      <c r="D257">
        <v>20.81</v>
      </c>
      <c r="E257">
        <v>18.37</v>
      </c>
      <c r="F257">
        <v>21.51</v>
      </c>
      <c r="G257">
        <v>18.350000000000001</v>
      </c>
      <c r="I257" s="2">
        <v>0.1134</v>
      </c>
      <c r="J257" s="2">
        <f>ABS(Table1[[#This Row],[Change %]])</f>
        <v>0.1134</v>
      </c>
      <c r="K257">
        <f>Table1[[#This Row],[High]]-Table1[[#This Row],[Low]]</f>
        <v>3.16</v>
      </c>
      <c r="L257" s="3">
        <f>Table1[[#This Row],[Daily Volitility]]/Table1[[#This Row],[Open]]</f>
        <v>0.17201959716929777</v>
      </c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  <c r="AV257" s="19"/>
      <c r="AW257" s="19"/>
      <c r="AX257" s="19"/>
      <c r="AY257" s="19"/>
      <c r="AZ257" s="19"/>
      <c r="BA257" s="19"/>
      <c r="BB257" s="19"/>
      <c r="BC257" s="19"/>
      <c r="BD257" s="19"/>
      <c r="BE257" s="19"/>
      <c r="BF257" s="19"/>
      <c r="BG257" s="19"/>
      <c r="BH257" s="19"/>
      <c r="BI257" s="19"/>
      <c r="BJ257" s="19"/>
    </row>
    <row r="258" spans="1:62" x14ac:dyDescent="0.25">
      <c r="A258" s="1">
        <v>44455</v>
      </c>
      <c r="B258">
        <v>18.690000000000001</v>
      </c>
      <c r="C258" s="1">
        <v>44455</v>
      </c>
      <c r="D258">
        <v>18.690000000000001</v>
      </c>
      <c r="E258">
        <v>18.41</v>
      </c>
      <c r="F258">
        <v>19.760000000000002</v>
      </c>
      <c r="G258">
        <v>17.649999999999999</v>
      </c>
      <c r="I258" s="2">
        <v>2.81E-2</v>
      </c>
      <c r="J258" s="2">
        <f>ABS(Table1[[#This Row],[Change %]])</f>
        <v>2.81E-2</v>
      </c>
      <c r="K258">
        <f>Table1[[#This Row],[High]]-Table1[[#This Row],[Low]]</f>
        <v>2.110000000000003</v>
      </c>
      <c r="L258" s="3">
        <f>Table1[[#This Row],[Daily Volitility]]/Table1[[#This Row],[Open]]</f>
        <v>0.1146116241173277</v>
      </c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  <c r="AS258" s="19"/>
      <c r="AT258" s="19"/>
      <c r="AU258" s="19"/>
      <c r="AV258" s="19"/>
      <c r="AW258" s="19"/>
      <c r="AX258" s="19"/>
      <c r="AY258" s="19"/>
      <c r="AZ258" s="19"/>
      <c r="BA258" s="19"/>
      <c r="BB258" s="19"/>
      <c r="BC258" s="19"/>
      <c r="BD258" s="19"/>
      <c r="BE258" s="19"/>
      <c r="BF258" s="19"/>
      <c r="BG258" s="19"/>
      <c r="BH258" s="19"/>
      <c r="BI258" s="19"/>
      <c r="BJ258" s="19"/>
    </row>
    <row r="259" spans="1:62" x14ac:dyDescent="0.25">
      <c r="A259" s="1">
        <v>44454</v>
      </c>
      <c r="B259">
        <v>18.18</v>
      </c>
      <c r="C259" s="1">
        <v>44454</v>
      </c>
      <c r="D259">
        <v>18.18</v>
      </c>
      <c r="E259">
        <v>19.3</v>
      </c>
      <c r="F259">
        <v>20.27</v>
      </c>
      <c r="G259">
        <v>18.010000000000002</v>
      </c>
      <c r="I259" s="2">
        <v>-6.5799999999999997E-2</v>
      </c>
      <c r="J259" s="2">
        <f>ABS(Table1[[#This Row],[Change %]])</f>
        <v>6.5799999999999997E-2</v>
      </c>
      <c r="K259">
        <f>Table1[[#This Row],[High]]-Table1[[#This Row],[Low]]</f>
        <v>2.259999999999998</v>
      </c>
      <c r="L259" s="3">
        <f>Table1[[#This Row],[Daily Volitility]]/Table1[[#This Row],[Open]]</f>
        <v>0.11709844559585482</v>
      </c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  <c r="AU259" s="19"/>
      <c r="AV259" s="19"/>
      <c r="AW259" s="19"/>
      <c r="AX259" s="19"/>
      <c r="AY259" s="19"/>
      <c r="AZ259" s="19"/>
      <c r="BA259" s="19"/>
      <c r="BB259" s="19"/>
      <c r="BC259" s="19"/>
      <c r="BD259" s="19"/>
      <c r="BE259" s="19"/>
      <c r="BF259" s="19"/>
      <c r="BG259" s="19"/>
      <c r="BH259" s="19"/>
      <c r="BI259" s="19"/>
      <c r="BJ259" s="19"/>
    </row>
    <row r="260" spans="1:62" x14ac:dyDescent="0.25">
      <c r="A260" s="1">
        <v>44453</v>
      </c>
      <c r="B260">
        <v>19.46</v>
      </c>
      <c r="C260" s="1">
        <v>44453</v>
      </c>
      <c r="D260">
        <v>19.46</v>
      </c>
      <c r="E260">
        <v>19.579999999999998</v>
      </c>
      <c r="F260">
        <v>20.47</v>
      </c>
      <c r="G260">
        <v>18.39</v>
      </c>
      <c r="I260" s="2">
        <v>4.5999999999999999E-3</v>
      </c>
      <c r="J260" s="2">
        <f>ABS(Table1[[#This Row],[Change %]])</f>
        <v>4.5999999999999999E-3</v>
      </c>
      <c r="K260">
        <f>Table1[[#This Row],[High]]-Table1[[#This Row],[Low]]</f>
        <v>2.0799999999999983</v>
      </c>
      <c r="L260" s="3">
        <f>Table1[[#This Row],[Daily Volitility]]/Table1[[#This Row],[Open]]</f>
        <v>0.10623084780388144</v>
      </c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19"/>
      <c r="AS260" s="19"/>
      <c r="AT260" s="19"/>
      <c r="AU260" s="19"/>
      <c r="AV260" s="19"/>
      <c r="AW260" s="19"/>
      <c r="AX260" s="19"/>
      <c r="AY260" s="19"/>
      <c r="AZ260" s="19"/>
      <c r="BA260" s="19"/>
      <c r="BB260" s="19"/>
      <c r="BC260" s="19"/>
      <c r="BD260" s="19"/>
      <c r="BE260" s="19"/>
      <c r="BF260" s="19"/>
      <c r="BG260" s="19"/>
      <c r="BH260" s="19"/>
      <c r="BI260" s="19"/>
      <c r="BJ260" s="19"/>
    </row>
    <row r="261" spans="1:62" x14ac:dyDescent="0.25">
      <c r="A261" s="1">
        <v>44452</v>
      </c>
      <c r="B261">
        <v>19.37</v>
      </c>
      <c r="C261" s="1">
        <v>44452</v>
      </c>
      <c r="D261">
        <v>19.37</v>
      </c>
      <c r="E261">
        <v>19.64</v>
      </c>
      <c r="F261">
        <v>21.18</v>
      </c>
      <c r="G261">
        <v>18.760000000000002</v>
      </c>
      <c r="I261" s="2">
        <v>-7.5399999999999995E-2</v>
      </c>
      <c r="J261" s="2">
        <f>ABS(Table1[[#This Row],[Change %]])</f>
        <v>7.5399999999999995E-2</v>
      </c>
      <c r="K261">
        <f>Table1[[#This Row],[High]]-Table1[[#This Row],[Low]]</f>
        <v>2.4199999999999982</v>
      </c>
      <c r="L261" s="3">
        <f>Table1[[#This Row],[Daily Volitility]]/Table1[[#This Row],[Open]]</f>
        <v>0.12321792260692455</v>
      </c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  <c r="AU261" s="19"/>
      <c r="AV261" s="19"/>
      <c r="AW261" s="19"/>
      <c r="AX261" s="19"/>
      <c r="AY261" s="19"/>
      <c r="AZ261" s="19"/>
      <c r="BA261" s="19"/>
      <c r="BB261" s="19"/>
      <c r="BC261" s="19"/>
      <c r="BD261" s="19"/>
      <c r="BE261" s="19"/>
      <c r="BF261" s="19"/>
      <c r="BG261" s="19"/>
      <c r="BH261" s="19"/>
      <c r="BI261" s="19"/>
      <c r="BJ261" s="19"/>
    </row>
    <row r="262" spans="1:62" x14ac:dyDescent="0.25">
      <c r="A262" s="1">
        <v>44449</v>
      </c>
      <c r="B262">
        <v>20.95</v>
      </c>
      <c r="C262" s="1">
        <v>44449</v>
      </c>
      <c r="D262">
        <v>20.95</v>
      </c>
      <c r="E262">
        <v>17.940000000000001</v>
      </c>
      <c r="F262">
        <v>21.13</v>
      </c>
      <c r="G262">
        <v>16.989999999999998</v>
      </c>
      <c r="I262" s="2">
        <v>0.1144</v>
      </c>
      <c r="J262" s="2">
        <f>ABS(Table1[[#This Row],[Change %]])</f>
        <v>0.1144</v>
      </c>
      <c r="K262">
        <f>Table1[[#This Row],[High]]-Table1[[#This Row],[Low]]</f>
        <v>4.1400000000000006</v>
      </c>
      <c r="L262" s="3">
        <f>Table1[[#This Row],[Daily Volitility]]/Table1[[#This Row],[Open]]</f>
        <v>0.23076923076923078</v>
      </c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19"/>
      <c r="AS262" s="19"/>
      <c r="AT262" s="19"/>
      <c r="AU262" s="19"/>
      <c r="AV262" s="19"/>
      <c r="AW262" s="19"/>
      <c r="AX262" s="19"/>
      <c r="AY262" s="19"/>
      <c r="AZ262" s="19"/>
      <c r="BA262" s="19"/>
      <c r="BB262" s="19"/>
      <c r="BC262" s="19"/>
      <c r="BD262" s="19"/>
      <c r="BE262" s="19"/>
      <c r="BF262" s="19"/>
      <c r="BG262" s="19"/>
      <c r="BH262" s="19"/>
      <c r="BI262" s="19"/>
      <c r="BJ262" s="19"/>
    </row>
    <row r="263" spans="1:62" x14ac:dyDescent="0.25">
      <c r="A263" s="1">
        <v>44448</v>
      </c>
      <c r="B263">
        <v>18.8</v>
      </c>
      <c r="C263" s="1">
        <v>44448</v>
      </c>
      <c r="D263">
        <v>18.8</v>
      </c>
      <c r="E263">
        <v>19.440000000000001</v>
      </c>
      <c r="F263">
        <v>19.54</v>
      </c>
      <c r="G263">
        <v>17.170000000000002</v>
      </c>
      <c r="I263" s="2">
        <v>4.6800000000000001E-2</v>
      </c>
      <c r="J263" s="2">
        <f>ABS(Table1[[#This Row],[Change %]])</f>
        <v>4.6800000000000001E-2</v>
      </c>
      <c r="K263">
        <f>Table1[[#This Row],[High]]-Table1[[#This Row],[Low]]</f>
        <v>2.3699999999999974</v>
      </c>
      <c r="L263" s="3">
        <f>Table1[[#This Row],[Daily Volitility]]/Table1[[#This Row],[Open]]</f>
        <v>0.12191358024691344</v>
      </c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S263" s="19"/>
      <c r="AT263" s="19"/>
      <c r="AU263" s="19"/>
      <c r="AV263" s="19"/>
      <c r="AW263" s="19"/>
      <c r="AX263" s="19"/>
      <c r="AY263" s="19"/>
      <c r="AZ263" s="19"/>
      <c r="BA263" s="19"/>
      <c r="BB263" s="19"/>
      <c r="BC263" s="19"/>
      <c r="BD263" s="19"/>
      <c r="BE263" s="19"/>
      <c r="BF263" s="19"/>
      <c r="BG263" s="19"/>
      <c r="BH263" s="19"/>
      <c r="BI263" s="19"/>
      <c r="BJ263" s="19"/>
    </row>
    <row r="264" spans="1:62" x14ac:dyDescent="0.25">
      <c r="A264" s="1">
        <v>44447</v>
      </c>
      <c r="B264">
        <v>17.96</v>
      </c>
      <c r="C264" s="1">
        <v>44447</v>
      </c>
      <c r="D264">
        <v>17.96</v>
      </c>
      <c r="E264">
        <v>18.97</v>
      </c>
      <c r="F264">
        <v>19.64</v>
      </c>
      <c r="G264">
        <v>17.78</v>
      </c>
      <c r="I264" s="2">
        <v>-9.9000000000000008E-3</v>
      </c>
      <c r="J264" s="2">
        <f>ABS(Table1[[#This Row],[Change %]])</f>
        <v>9.9000000000000008E-3</v>
      </c>
      <c r="K264">
        <f>Table1[[#This Row],[High]]-Table1[[#This Row],[Low]]</f>
        <v>1.8599999999999994</v>
      </c>
      <c r="L264" s="3">
        <f>Table1[[#This Row],[Daily Volitility]]/Table1[[#This Row],[Open]]</f>
        <v>9.804955192409065E-2</v>
      </c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19"/>
      <c r="AS264" s="19"/>
      <c r="AT264" s="19"/>
      <c r="AU264" s="19"/>
      <c r="AV264" s="19"/>
      <c r="AW264" s="19"/>
      <c r="AX264" s="19"/>
      <c r="AY264" s="19"/>
      <c r="AZ264" s="19"/>
      <c r="BA264" s="19"/>
      <c r="BB264" s="19"/>
      <c r="BC264" s="19"/>
      <c r="BD264" s="19"/>
      <c r="BE264" s="19"/>
      <c r="BF264" s="19"/>
      <c r="BG264" s="19"/>
      <c r="BH264" s="19"/>
      <c r="BI264" s="19"/>
      <c r="BJ264" s="19"/>
    </row>
    <row r="265" spans="1:62" x14ac:dyDescent="0.25">
      <c r="A265" s="1">
        <v>44446</v>
      </c>
      <c r="B265">
        <v>18.14</v>
      </c>
      <c r="C265" s="1">
        <v>44446</v>
      </c>
      <c r="D265">
        <v>18.14</v>
      </c>
      <c r="E265">
        <v>16.940000000000001</v>
      </c>
      <c r="F265">
        <v>18.39</v>
      </c>
      <c r="G265">
        <v>16.89</v>
      </c>
      <c r="I265" s="2">
        <v>0.10539999999999999</v>
      </c>
      <c r="J265" s="2">
        <f>ABS(Table1[[#This Row],[Change %]])</f>
        <v>0.10539999999999999</v>
      </c>
      <c r="K265">
        <f>Table1[[#This Row],[High]]-Table1[[#This Row],[Low]]</f>
        <v>1.5</v>
      </c>
      <c r="L265" s="3">
        <f>Table1[[#This Row],[Daily Volitility]]/Table1[[#This Row],[Open]]</f>
        <v>8.854781582054308E-2</v>
      </c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  <c r="AT265" s="19"/>
      <c r="AU265" s="19"/>
      <c r="AV265" s="19"/>
      <c r="AW265" s="19"/>
      <c r="AX265" s="19"/>
      <c r="AY265" s="19"/>
      <c r="AZ265" s="19"/>
      <c r="BA265" s="19"/>
      <c r="BB265" s="19"/>
      <c r="BC265" s="19"/>
      <c r="BD265" s="19"/>
      <c r="BE265" s="19"/>
      <c r="BF265" s="19"/>
      <c r="BG265" s="19"/>
      <c r="BH265" s="19"/>
      <c r="BI265" s="19"/>
      <c r="BJ265" s="19"/>
    </row>
    <row r="266" spans="1:62" x14ac:dyDescent="0.25">
      <c r="A266" s="1">
        <v>44442</v>
      </c>
      <c r="B266">
        <v>16.41</v>
      </c>
      <c r="C266" s="1">
        <v>44442</v>
      </c>
      <c r="D266">
        <v>16.41</v>
      </c>
      <c r="E266">
        <v>16.27</v>
      </c>
      <c r="F266">
        <v>17.059999999999999</v>
      </c>
      <c r="G266">
        <v>16.079999999999998</v>
      </c>
      <c r="I266" s="2">
        <v>0</v>
      </c>
      <c r="J266" s="2">
        <f>ABS(Table1[[#This Row],[Change %]])</f>
        <v>0</v>
      </c>
      <c r="K266">
        <f>Table1[[#This Row],[High]]-Table1[[#This Row],[Low]]</f>
        <v>0.98000000000000043</v>
      </c>
      <c r="L266" s="3">
        <f>Table1[[#This Row],[Daily Volitility]]/Table1[[#This Row],[Open]]</f>
        <v>6.0233558696988349E-2</v>
      </c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19"/>
      <c r="AS266" s="19"/>
      <c r="AT266" s="19"/>
      <c r="AU266" s="19"/>
      <c r="AV266" s="19"/>
      <c r="AW266" s="19"/>
      <c r="AX266" s="19"/>
      <c r="AY266" s="19"/>
      <c r="AZ266" s="19"/>
      <c r="BA266" s="19"/>
      <c r="BB266" s="19"/>
      <c r="BC266" s="19"/>
      <c r="BD266" s="19"/>
      <c r="BE266" s="19"/>
      <c r="BF266" s="19"/>
      <c r="BG266" s="19"/>
      <c r="BH266" s="19"/>
      <c r="BI266" s="19"/>
      <c r="BJ266" s="19"/>
    </row>
    <row r="267" spans="1:62" x14ac:dyDescent="0.25">
      <c r="A267" s="1">
        <v>44441</v>
      </c>
      <c r="B267">
        <v>16.41</v>
      </c>
      <c r="C267" s="1">
        <v>44441</v>
      </c>
      <c r="D267">
        <v>16.41</v>
      </c>
      <c r="E267">
        <v>16.27</v>
      </c>
      <c r="F267">
        <v>16.98</v>
      </c>
      <c r="G267">
        <v>15.73</v>
      </c>
      <c r="I267" s="2">
        <v>1.8599999999999998E-2</v>
      </c>
      <c r="J267" s="2">
        <f>ABS(Table1[[#This Row],[Change %]])</f>
        <v>1.8599999999999998E-2</v>
      </c>
      <c r="K267">
        <f>Table1[[#This Row],[High]]-Table1[[#This Row],[Low]]</f>
        <v>1.25</v>
      </c>
      <c r="L267" s="3">
        <f>Table1[[#This Row],[Daily Volitility]]/Table1[[#This Row],[Open]]</f>
        <v>7.6828518746158578E-2</v>
      </c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  <c r="AT267" s="19"/>
      <c r="AU267" s="19"/>
      <c r="AV267" s="19"/>
      <c r="AW267" s="19"/>
      <c r="AX267" s="19"/>
      <c r="AY267" s="19"/>
      <c r="AZ267" s="19"/>
      <c r="BA267" s="19"/>
      <c r="BB267" s="19"/>
      <c r="BC267" s="19"/>
      <c r="BD267" s="19"/>
      <c r="BE267" s="19"/>
      <c r="BF267" s="19"/>
      <c r="BG267" s="19"/>
      <c r="BH267" s="19"/>
      <c r="BI267" s="19"/>
      <c r="BJ267" s="19"/>
    </row>
    <row r="268" spans="1:62" x14ac:dyDescent="0.25">
      <c r="A268" s="1">
        <v>44440</v>
      </c>
      <c r="B268">
        <v>16.11</v>
      </c>
      <c r="C268" s="1">
        <v>44440</v>
      </c>
      <c r="D268">
        <v>16.11</v>
      </c>
      <c r="E268">
        <v>16.059999999999999</v>
      </c>
      <c r="F268">
        <v>16.71</v>
      </c>
      <c r="G268">
        <v>15.68</v>
      </c>
      <c r="I268" s="2">
        <v>-2.2499999999999999E-2</v>
      </c>
      <c r="J268" s="2">
        <f>ABS(Table1[[#This Row],[Change %]])</f>
        <v>2.2499999999999999E-2</v>
      </c>
      <c r="K268">
        <f>Table1[[#This Row],[High]]-Table1[[#This Row],[Low]]</f>
        <v>1.0300000000000011</v>
      </c>
      <c r="L268" s="3">
        <f>Table1[[#This Row],[Daily Volitility]]/Table1[[#This Row],[Open]]</f>
        <v>6.4134495641345032E-2</v>
      </c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19"/>
      <c r="AS268" s="19"/>
      <c r="AT268" s="19"/>
      <c r="AU268" s="19"/>
      <c r="AV268" s="19"/>
      <c r="AW268" s="19"/>
      <c r="AX268" s="19"/>
      <c r="AY268" s="19"/>
      <c r="AZ268" s="19"/>
      <c r="BA268" s="19"/>
      <c r="BB268" s="19"/>
      <c r="BC268" s="19"/>
      <c r="BD268" s="19"/>
      <c r="BE268" s="19"/>
      <c r="BF268" s="19"/>
      <c r="BG268" s="19"/>
      <c r="BH268" s="19"/>
      <c r="BI268" s="19"/>
      <c r="BJ268" s="19"/>
    </row>
    <row r="269" spans="1:62" x14ac:dyDescent="0.25">
      <c r="A269" s="1">
        <v>44439</v>
      </c>
      <c r="B269">
        <v>16.48</v>
      </c>
      <c r="C269" s="1">
        <v>44439</v>
      </c>
      <c r="D269">
        <v>16.48</v>
      </c>
      <c r="E269">
        <v>15.98</v>
      </c>
      <c r="F269">
        <v>17.07</v>
      </c>
      <c r="G269">
        <v>15.91</v>
      </c>
      <c r="I269" s="2">
        <v>1.7899999999999999E-2</v>
      </c>
      <c r="J269" s="2">
        <f>ABS(Table1[[#This Row],[Change %]])</f>
        <v>1.7899999999999999E-2</v>
      </c>
      <c r="K269">
        <f>Table1[[#This Row],[High]]-Table1[[#This Row],[Low]]</f>
        <v>1.1600000000000001</v>
      </c>
      <c r="L269" s="3">
        <f>Table1[[#This Row],[Daily Volitility]]/Table1[[#This Row],[Open]]</f>
        <v>7.2590738423028794E-2</v>
      </c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S269" s="19"/>
      <c r="AT269" s="19"/>
      <c r="AU269" s="19"/>
      <c r="AV269" s="19"/>
      <c r="AW269" s="19"/>
      <c r="AX269" s="19"/>
      <c r="AY269" s="19"/>
      <c r="AZ269" s="19"/>
      <c r="BA269" s="19"/>
      <c r="BB269" s="19"/>
      <c r="BC269" s="19"/>
      <c r="BD269" s="19"/>
      <c r="BE269" s="19"/>
      <c r="BF269" s="19"/>
      <c r="BG269" s="19"/>
      <c r="BH269" s="19"/>
      <c r="BI269" s="19"/>
      <c r="BJ269" s="19"/>
    </row>
    <row r="270" spans="1:62" x14ac:dyDescent="0.25">
      <c r="A270" s="1">
        <v>44438</v>
      </c>
      <c r="B270">
        <v>16.190000000000001</v>
      </c>
      <c r="C270" s="1">
        <v>44438</v>
      </c>
      <c r="D270">
        <v>16.190000000000001</v>
      </c>
      <c r="E270">
        <v>16.77</v>
      </c>
      <c r="F270">
        <v>16.8</v>
      </c>
      <c r="G270">
        <v>15.98</v>
      </c>
      <c r="I270" s="2">
        <v>-1.2200000000000001E-2</v>
      </c>
      <c r="J270" s="2">
        <f>ABS(Table1[[#This Row],[Change %]])</f>
        <v>1.2200000000000001E-2</v>
      </c>
      <c r="K270">
        <f>Table1[[#This Row],[High]]-Table1[[#This Row],[Low]]</f>
        <v>0.82000000000000028</v>
      </c>
      <c r="L270" s="3">
        <f>Table1[[#This Row],[Daily Volitility]]/Table1[[#This Row],[Open]]</f>
        <v>4.8896839594514033E-2</v>
      </c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19"/>
      <c r="AS270" s="19"/>
      <c r="AT270" s="19"/>
      <c r="AU270" s="19"/>
      <c r="AV270" s="19"/>
      <c r="AW270" s="19"/>
      <c r="AX270" s="19"/>
      <c r="AY270" s="19"/>
      <c r="AZ270" s="19"/>
      <c r="BA270" s="19"/>
      <c r="BB270" s="19"/>
      <c r="BC270" s="19"/>
      <c r="BD270" s="19"/>
      <c r="BE270" s="19"/>
      <c r="BF270" s="19"/>
      <c r="BG270" s="19"/>
      <c r="BH270" s="19"/>
      <c r="BI270" s="19"/>
      <c r="BJ270" s="19"/>
    </row>
    <row r="271" spans="1:62" x14ac:dyDescent="0.25">
      <c r="A271" s="1">
        <v>44435</v>
      </c>
      <c r="B271">
        <v>16.39</v>
      </c>
      <c r="C271" s="1">
        <v>44435</v>
      </c>
      <c r="D271">
        <v>16.39</v>
      </c>
      <c r="E271">
        <v>17.95</v>
      </c>
      <c r="F271">
        <v>18.22</v>
      </c>
      <c r="G271">
        <v>16.11</v>
      </c>
      <c r="I271" s="2">
        <v>-0.13</v>
      </c>
      <c r="J271" s="2">
        <f>ABS(Table1[[#This Row],[Change %]])</f>
        <v>0.13</v>
      </c>
      <c r="K271">
        <f>Table1[[#This Row],[High]]-Table1[[#This Row],[Low]]</f>
        <v>2.1099999999999994</v>
      </c>
      <c r="L271" s="3">
        <f>Table1[[#This Row],[Daily Volitility]]/Table1[[#This Row],[Open]]</f>
        <v>0.11754874651810582</v>
      </c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  <c r="AT271" s="19"/>
      <c r="AU271" s="19"/>
      <c r="AV271" s="19"/>
      <c r="AW271" s="19"/>
      <c r="AX271" s="19"/>
      <c r="AY271" s="19"/>
      <c r="AZ271" s="19"/>
      <c r="BA271" s="19"/>
      <c r="BB271" s="19"/>
      <c r="BC271" s="19"/>
      <c r="BD271" s="19"/>
      <c r="BE271" s="19"/>
      <c r="BF271" s="19"/>
      <c r="BG271" s="19"/>
      <c r="BH271" s="19"/>
      <c r="BI271" s="19"/>
      <c r="BJ271" s="19"/>
    </row>
    <row r="272" spans="1:62" x14ac:dyDescent="0.25">
      <c r="A272" s="1">
        <v>44434</v>
      </c>
      <c r="B272">
        <v>18.84</v>
      </c>
      <c r="C272" s="1">
        <v>44434</v>
      </c>
      <c r="D272">
        <v>18.84</v>
      </c>
      <c r="E272">
        <v>17.46</v>
      </c>
      <c r="F272">
        <v>19.27</v>
      </c>
      <c r="G272">
        <v>17.16</v>
      </c>
      <c r="I272" s="2">
        <v>0.1221</v>
      </c>
      <c r="J272" s="2">
        <f>ABS(Table1[[#This Row],[Change %]])</f>
        <v>0.1221</v>
      </c>
      <c r="K272">
        <f>Table1[[#This Row],[High]]-Table1[[#This Row],[Low]]</f>
        <v>2.1099999999999994</v>
      </c>
      <c r="L272" s="3">
        <f>Table1[[#This Row],[Daily Volitility]]/Table1[[#This Row],[Open]]</f>
        <v>0.12084765177548679</v>
      </c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  <c r="AS272" s="19"/>
      <c r="AT272" s="19"/>
      <c r="AU272" s="19"/>
      <c r="AV272" s="19"/>
      <c r="AW272" s="19"/>
      <c r="AX272" s="19"/>
      <c r="AY272" s="19"/>
      <c r="AZ272" s="19"/>
      <c r="BA272" s="19"/>
      <c r="BB272" s="19"/>
      <c r="BC272" s="19"/>
      <c r="BD272" s="19"/>
      <c r="BE272" s="19"/>
      <c r="BF272" s="19"/>
      <c r="BG272" s="19"/>
      <c r="BH272" s="19"/>
      <c r="BI272" s="19"/>
      <c r="BJ272" s="19"/>
    </row>
    <row r="273" spans="1:62" x14ac:dyDescent="0.25">
      <c r="A273" s="1">
        <v>44433</v>
      </c>
      <c r="B273">
        <v>16.79</v>
      </c>
      <c r="C273" s="1">
        <v>44433</v>
      </c>
      <c r="D273">
        <v>16.79</v>
      </c>
      <c r="E273">
        <v>17.420000000000002</v>
      </c>
      <c r="F273">
        <v>17.5</v>
      </c>
      <c r="G273">
        <v>16.46</v>
      </c>
      <c r="I273" s="2">
        <v>-2.5000000000000001E-2</v>
      </c>
      <c r="J273" s="2">
        <f>ABS(Table1[[#This Row],[Change %]])</f>
        <v>2.5000000000000001E-2</v>
      </c>
      <c r="K273">
        <f>Table1[[#This Row],[High]]-Table1[[#This Row],[Low]]</f>
        <v>1.0399999999999991</v>
      </c>
      <c r="L273" s="3">
        <f>Table1[[#This Row],[Daily Volitility]]/Table1[[#This Row],[Open]]</f>
        <v>5.9701492537313376E-2</v>
      </c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  <c r="AU273" s="19"/>
      <c r="AV273" s="19"/>
      <c r="AW273" s="19"/>
      <c r="AX273" s="19"/>
      <c r="AY273" s="19"/>
      <c r="AZ273" s="19"/>
      <c r="BA273" s="19"/>
      <c r="BB273" s="19"/>
      <c r="BC273" s="19"/>
      <c r="BD273" s="19"/>
      <c r="BE273" s="19"/>
      <c r="BF273" s="19"/>
      <c r="BG273" s="19"/>
      <c r="BH273" s="19"/>
      <c r="BI273" s="19"/>
      <c r="BJ273" s="19"/>
    </row>
    <row r="274" spans="1:62" x14ac:dyDescent="0.25">
      <c r="A274" s="1">
        <v>44432</v>
      </c>
      <c r="B274">
        <v>17.22</v>
      </c>
      <c r="C274" s="1">
        <v>44432</v>
      </c>
      <c r="D274">
        <v>17.22</v>
      </c>
      <c r="E274">
        <v>16.96</v>
      </c>
      <c r="F274">
        <v>17.510000000000002</v>
      </c>
      <c r="G274">
        <v>16.940000000000001</v>
      </c>
      <c r="I274" s="2">
        <v>4.1000000000000003E-3</v>
      </c>
      <c r="J274" s="2">
        <f>ABS(Table1[[#This Row],[Change %]])</f>
        <v>4.1000000000000003E-3</v>
      </c>
      <c r="K274">
        <f>Table1[[#This Row],[High]]-Table1[[#This Row],[Low]]</f>
        <v>0.57000000000000028</v>
      </c>
      <c r="L274" s="3">
        <f>Table1[[#This Row],[Daily Volitility]]/Table1[[#This Row],[Open]]</f>
        <v>3.3608490566037749E-2</v>
      </c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19"/>
      <c r="AS274" s="19"/>
      <c r="AT274" s="19"/>
      <c r="AU274" s="19"/>
      <c r="AV274" s="19"/>
      <c r="AW274" s="19"/>
      <c r="AX274" s="19"/>
      <c r="AY274" s="19"/>
      <c r="AZ274" s="19"/>
      <c r="BA274" s="19"/>
      <c r="BB274" s="19"/>
      <c r="BC274" s="19"/>
      <c r="BD274" s="19"/>
      <c r="BE274" s="19"/>
      <c r="BF274" s="19"/>
      <c r="BG274" s="19"/>
      <c r="BH274" s="19"/>
      <c r="BI274" s="19"/>
      <c r="BJ274" s="19"/>
    </row>
    <row r="275" spans="1:62" x14ac:dyDescent="0.25">
      <c r="A275" s="1">
        <v>44431</v>
      </c>
      <c r="B275">
        <v>17.149999999999999</v>
      </c>
      <c r="C275" s="1">
        <v>44431</v>
      </c>
      <c r="D275">
        <v>17.149999999999999</v>
      </c>
      <c r="E275">
        <v>18.829999999999998</v>
      </c>
      <c r="F275">
        <v>18.95</v>
      </c>
      <c r="G275">
        <v>16.95</v>
      </c>
      <c r="I275" s="2">
        <v>-7.5999999999999998E-2</v>
      </c>
      <c r="J275" s="2">
        <f>ABS(Table1[[#This Row],[Change %]])</f>
        <v>7.5999999999999998E-2</v>
      </c>
      <c r="K275">
        <f>Table1[[#This Row],[High]]-Table1[[#This Row],[Low]]</f>
        <v>2</v>
      </c>
      <c r="L275" s="3">
        <f>Table1[[#This Row],[Daily Volitility]]/Table1[[#This Row],[Open]]</f>
        <v>0.10621348911311737</v>
      </c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  <c r="AT275" s="19"/>
      <c r="AU275" s="19"/>
      <c r="AV275" s="19"/>
      <c r="AW275" s="19"/>
      <c r="AX275" s="19"/>
      <c r="AY275" s="19"/>
      <c r="AZ275" s="19"/>
      <c r="BA275" s="19"/>
      <c r="BB275" s="19"/>
      <c r="BC275" s="19"/>
      <c r="BD275" s="19"/>
      <c r="BE275" s="19"/>
      <c r="BF275" s="19"/>
      <c r="BG275" s="19"/>
      <c r="BH275" s="19"/>
      <c r="BI275" s="19"/>
      <c r="BJ275" s="19"/>
    </row>
    <row r="276" spans="1:62" x14ac:dyDescent="0.25">
      <c r="A276" s="1">
        <v>44428</v>
      </c>
      <c r="B276">
        <v>18.559999999999999</v>
      </c>
      <c r="C276" s="1">
        <v>44428</v>
      </c>
      <c r="D276">
        <v>18.559999999999999</v>
      </c>
      <c r="E276">
        <v>22.74</v>
      </c>
      <c r="F276">
        <v>23.9</v>
      </c>
      <c r="G276">
        <v>18.18</v>
      </c>
      <c r="I276" s="2">
        <v>-0.14349999999999999</v>
      </c>
      <c r="J276" s="2">
        <f>ABS(Table1[[#This Row],[Change %]])</f>
        <v>0.14349999999999999</v>
      </c>
      <c r="K276">
        <f>Table1[[#This Row],[High]]-Table1[[#This Row],[Low]]</f>
        <v>5.7199999999999989</v>
      </c>
      <c r="L276" s="3">
        <f>Table1[[#This Row],[Daily Volitility]]/Table1[[#This Row],[Open]]</f>
        <v>0.2515391380826737</v>
      </c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19"/>
      <c r="AS276" s="19"/>
      <c r="AT276" s="19"/>
      <c r="AU276" s="19"/>
      <c r="AV276" s="19"/>
      <c r="AW276" s="19"/>
      <c r="AX276" s="19"/>
      <c r="AY276" s="19"/>
      <c r="AZ276" s="19"/>
      <c r="BA276" s="19"/>
      <c r="BB276" s="19"/>
      <c r="BC276" s="19"/>
      <c r="BD276" s="19"/>
      <c r="BE276" s="19"/>
      <c r="BF276" s="19"/>
      <c r="BG276" s="19"/>
      <c r="BH276" s="19"/>
      <c r="BI276" s="19"/>
      <c r="BJ276" s="19"/>
    </row>
    <row r="277" spans="1:62" x14ac:dyDescent="0.25">
      <c r="A277" s="1">
        <v>44427</v>
      </c>
      <c r="B277">
        <v>21.67</v>
      </c>
      <c r="C277" s="1">
        <v>44427</v>
      </c>
      <c r="D277">
        <v>21.67</v>
      </c>
      <c r="E277">
        <v>23.12</v>
      </c>
      <c r="F277">
        <v>24.74</v>
      </c>
      <c r="G277">
        <v>20.37</v>
      </c>
      <c r="I277" s="2">
        <v>4.5999999999999999E-3</v>
      </c>
      <c r="J277" s="2">
        <f>ABS(Table1[[#This Row],[Change %]])</f>
        <v>4.5999999999999999E-3</v>
      </c>
      <c r="K277">
        <f>Table1[[#This Row],[High]]-Table1[[#This Row],[Low]]</f>
        <v>4.3699999999999974</v>
      </c>
      <c r="L277" s="3">
        <f>Table1[[#This Row],[Daily Volitility]]/Table1[[#This Row],[Open]]</f>
        <v>0.1890138408304497</v>
      </c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  <c r="AS277" s="19"/>
      <c r="AT277" s="19"/>
      <c r="AU277" s="19"/>
      <c r="AV277" s="19"/>
      <c r="AW277" s="19"/>
      <c r="AX277" s="19"/>
      <c r="AY277" s="19"/>
      <c r="AZ277" s="19"/>
      <c r="BA277" s="19"/>
      <c r="BB277" s="19"/>
      <c r="BC277" s="19"/>
      <c r="BD277" s="19"/>
      <c r="BE277" s="19"/>
      <c r="BF277" s="19"/>
      <c r="BG277" s="19"/>
      <c r="BH277" s="19"/>
      <c r="BI277" s="19"/>
      <c r="BJ277" s="19"/>
    </row>
    <row r="278" spans="1:62" x14ac:dyDescent="0.25">
      <c r="A278" s="1">
        <v>44426</v>
      </c>
      <c r="B278">
        <v>21.57</v>
      </c>
      <c r="C278" s="1">
        <v>44426</v>
      </c>
      <c r="D278">
        <v>21.57</v>
      </c>
      <c r="E278">
        <v>17.559999999999999</v>
      </c>
      <c r="F278">
        <v>21.64</v>
      </c>
      <c r="G278">
        <v>17.309999999999999</v>
      </c>
      <c r="I278" s="2">
        <v>0.2044</v>
      </c>
      <c r="J278" s="2">
        <f>ABS(Table1[[#This Row],[Change %]])</f>
        <v>0.2044</v>
      </c>
      <c r="K278">
        <f>Table1[[#This Row],[High]]-Table1[[#This Row],[Low]]</f>
        <v>4.3300000000000018</v>
      </c>
      <c r="L278" s="3">
        <f>Table1[[#This Row],[Daily Volitility]]/Table1[[#This Row],[Open]]</f>
        <v>0.24658314350797278</v>
      </c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  <c r="AS278" s="19"/>
      <c r="AT278" s="19"/>
      <c r="AU278" s="19"/>
      <c r="AV278" s="19"/>
      <c r="AW278" s="19"/>
      <c r="AX278" s="19"/>
      <c r="AY278" s="19"/>
      <c r="AZ278" s="19"/>
      <c r="BA278" s="19"/>
      <c r="BB278" s="19"/>
      <c r="BC278" s="19"/>
      <c r="BD278" s="19"/>
      <c r="BE278" s="19"/>
      <c r="BF278" s="19"/>
      <c r="BG278" s="19"/>
      <c r="BH278" s="19"/>
      <c r="BI278" s="19"/>
      <c r="BJ278" s="19"/>
    </row>
    <row r="279" spans="1:62" x14ac:dyDescent="0.25">
      <c r="A279" s="1">
        <v>44425</v>
      </c>
      <c r="B279">
        <v>17.91</v>
      </c>
      <c r="C279" s="1">
        <v>44425</v>
      </c>
      <c r="D279">
        <v>17.91</v>
      </c>
      <c r="E279">
        <v>17.309999999999999</v>
      </c>
      <c r="F279">
        <v>19.559999999999999</v>
      </c>
      <c r="G279">
        <v>16.71</v>
      </c>
      <c r="I279" s="2">
        <v>0.111</v>
      </c>
      <c r="J279" s="2">
        <f>ABS(Table1[[#This Row],[Change %]])</f>
        <v>0.111</v>
      </c>
      <c r="K279">
        <f>Table1[[#This Row],[High]]-Table1[[#This Row],[Low]]</f>
        <v>2.8499999999999979</v>
      </c>
      <c r="L279" s="3">
        <f>Table1[[#This Row],[Daily Volitility]]/Table1[[#This Row],[Open]]</f>
        <v>0.16464471403812814</v>
      </c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  <c r="AS279" s="19"/>
      <c r="AT279" s="19"/>
      <c r="AU279" s="19"/>
      <c r="AV279" s="19"/>
      <c r="AW279" s="19"/>
      <c r="AX279" s="19"/>
      <c r="AY279" s="19"/>
      <c r="AZ279" s="19"/>
      <c r="BA279" s="19"/>
      <c r="BB279" s="19"/>
      <c r="BC279" s="19"/>
      <c r="BD279" s="19"/>
      <c r="BE279" s="19"/>
      <c r="BF279" s="19"/>
      <c r="BG279" s="19"/>
      <c r="BH279" s="19"/>
      <c r="BI279" s="19"/>
      <c r="BJ279" s="19"/>
    </row>
    <row r="280" spans="1:62" x14ac:dyDescent="0.25">
      <c r="A280" s="1">
        <v>44424</v>
      </c>
      <c r="B280">
        <v>16.12</v>
      </c>
      <c r="C280" s="1">
        <v>44424</v>
      </c>
      <c r="D280">
        <v>16.12</v>
      </c>
      <c r="E280">
        <v>17.05</v>
      </c>
      <c r="F280">
        <v>17.71</v>
      </c>
      <c r="G280">
        <v>16.02</v>
      </c>
      <c r="I280" s="2">
        <v>4.3400000000000001E-2</v>
      </c>
      <c r="J280" s="2">
        <f>ABS(Table1[[#This Row],[Change %]])</f>
        <v>4.3400000000000001E-2</v>
      </c>
      <c r="K280">
        <f>Table1[[#This Row],[High]]-Table1[[#This Row],[Low]]</f>
        <v>1.6900000000000013</v>
      </c>
      <c r="L280" s="3">
        <f>Table1[[#This Row],[Daily Volitility]]/Table1[[#This Row],[Open]]</f>
        <v>9.9120234604105642E-2</v>
      </c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  <c r="AS280" s="19"/>
      <c r="AT280" s="19"/>
      <c r="AU280" s="19"/>
      <c r="AV280" s="19"/>
      <c r="AW280" s="19"/>
      <c r="AX280" s="19"/>
      <c r="AY280" s="19"/>
      <c r="AZ280" s="19"/>
      <c r="BA280" s="19"/>
      <c r="BB280" s="19"/>
      <c r="BC280" s="19"/>
      <c r="BD280" s="19"/>
      <c r="BE280" s="19"/>
      <c r="BF280" s="19"/>
      <c r="BG280" s="19"/>
      <c r="BH280" s="19"/>
      <c r="BI280" s="19"/>
      <c r="BJ280" s="19"/>
    </row>
    <row r="281" spans="1:62" x14ac:dyDescent="0.25">
      <c r="A281" s="1">
        <v>44421</v>
      </c>
      <c r="B281">
        <v>15.45</v>
      </c>
      <c r="C281" s="1">
        <v>44421</v>
      </c>
      <c r="D281">
        <v>15.45</v>
      </c>
      <c r="E281">
        <v>15.68</v>
      </c>
      <c r="F281">
        <v>15.72</v>
      </c>
      <c r="G281">
        <v>15.19</v>
      </c>
      <c r="I281" s="2">
        <v>-8.9999999999999993E-3</v>
      </c>
      <c r="J281" s="2">
        <f>ABS(Table1[[#This Row],[Change %]])</f>
        <v>8.9999999999999993E-3</v>
      </c>
      <c r="K281">
        <f>Table1[[#This Row],[High]]-Table1[[#This Row],[Low]]</f>
        <v>0.53000000000000114</v>
      </c>
      <c r="L281" s="3">
        <f>Table1[[#This Row],[Daily Volitility]]/Table1[[#This Row],[Open]]</f>
        <v>3.3801020408163338E-2</v>
      </c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  <c r="AS281" s="19"/>
      <c r="AT281" s="19"/>
      <c r="AU281" s="19"/>
      <c r="AV281" s="19"/>
      <c r="AW281" s="19"/>
      <c r="AX281" s="19"/>
      <c r="AY281" s="19"/>
      <c r="AZ281" s="19"/>
      <c r="BA281" s="19"/>
      <c r="BB281" s="19"/>
      <c r="BC281" s="19"/>
      <c r="BD281" s="19"/>
      <c r="BE281" s="19"/>
      <c r="BF281" s="19"/>
      <c r="BG281" s="19"/>
      <c r="BH281" s="19"/>
      <c r="BI281" s="19"/>
      <c r="BJ281" s="19"/>
    </row>
    <row r="282" spans="1:62" x14ac:dyDescent="0.25">
      <c r="A282" s="1">
        <v>44420</v>
      </c>
      <c r="B282">
        <v>15.59</v>
      </c>
      <c r="C282" s="1">
        <v>44420</v>
      </c>
      <c r="D282">
        <v>15.59</v>
      </c>
      <c r="E282">
        <v>16.329999999999998</v>
      </c>
      <c r="F282">
        <v>16.420000000000002</v>
      </c>
      <c r="G282">
        <v>15.49</v>
      </c>
      <c r="I282" s="2">
        <v>-2.93E-2</v>
      </c>
      <c r="J282" s="2">
        <f>ABS(Table1[[#This Row],[Change %]])</f>
        <v>2.93E-2</v>
      </c>
      <c r="K282">
        <f>Table1[[#This Row],[High]]-Table1[[#This Row],[Low]]</f>
        <v>0.93000000000000149</v>
      </c>
      <c r="L282" s="3">
        <f>Table1[[#This Row],[Daily Volitility]]/Table1[[#This Row],[Open]]</f>
        <v>5.695039804041651E-2</v>
      </c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19"/>
      <c r="AS282" s="19"/>
      <c r="AT282" s="19"/>
      <c r="AU282" s="19"/>
      <c r="AV282" s="19"/>
      <c r="AW282" s="19"/>
      <c r="AX282" s="19"/>
      <c r="AY282" s="19"/>
      <c r="AZ282" s="19"/>
      <c r="BA282" s="19"/>
      <c r="BB282" s="19"/>
      <c r="BC282" s="19"/>
      <c r="BD282" s="19"/>
      <c r="BE282" s="19"/>
      <c r="BF282" s="19"/>
      <c r="BG282" s="19"/>
      <c r="BH282" s="19"/>
      <c r="BI282" s="19"/>
      <c r="BJ282" s="19"/>
    </row>
    <row r="283" spans="1:62" x14ac:dyDescent="0.25">
      <c r="A283" s="1">
        <v>44419</v>
      </c>
      <c r="B283">
        <v>16.059999999999999</v>
      </c>
      <c r="C283" s="1">
        <v>44419</v>
      </c>
      <c r="D283">
        <v>16.059999999999999</v>
      </c>
      <c r="E283">
        <v>16.809999999999999</v>
      </c>
      <c r="F283">
        <v>17.09</v>
      </c>
      <c r="G283">
        <v>15.87</v>
      </c>
      <c r="I283" s="2">
        <v>-4.3499999999999997E-2</v>
      </c>
      <c r="J283" s="2">
        <f>ABS(Table1[[#This Row],[Change %]])</f>
        <v>4.3499999999999997E-2</v>
      </c>
      <c r="K283">
        <f>Table1[[#This Row],[High]]-Table1[[#This Row],[Low]]</f>
        <v>1.2200000000000006</v>
      </c>
      <c r="L283" s="3">
        <f>Table1[[#This Row],[Daily Volitility]]/Table1[[#This Row],[Open]]</f>
        <v>7.2575847709696648E-2</v>
      </c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  <c r="AU283" s="19"/>
      <c r="AV283" s="19"/>
      <c r="AW283" s="19"/>
      <c r="AX283" s="19"/>
      <c r="AY283" s="19"/>
      <c r="AZ283" s="19"/>
      <c r="BA283" s="19"/>
      <c r="BB283" s="19"/>
      <c r="BC283" s="19"/>
      <c r="BD283" s="19"/>
      <c r="BE283" s="19"/>
      <c r="BF283" s="19"/>
      <c r="BG283" s="19"/>
      <c r="BH283" s="19"/>
      <c r="BI283" s="19"/>
      <c r="BJ283" s="19"/>
    </row>
    <row r="284" spans="1:62" x14ac:dyDescent="0.25">
      <c r="A284" s="1">
        <v>44418</v>
      </c>
      <c r="B284">
        <v>16.79</v>
      </c>
      <c r="C284" s="1">
        <v>44418</v>
      </c>
      <c r="D284">
        <v>16.79</v>
      </c>
      <c r="E284">
        <v>16.82</v>
      </c>
      <c r="F284">
        <v>17.05</v>
      </c>
      <c r="G284">
        <v>16.34</v>
      </c>
      <c r="I284" s="2">
        <v>4.1999999999999997E-3</v>
      </c>
      <c r="J284" s="2">
        <f>ABS(Table1[[#This Row],[Change %]])</f>
        <v>4.1999999999999997E-3</v>
      </c>
      <c r="K284">
        <f>Table1[[#This Row],[High]]-Table1[[#This Row],[Low]]</f>
        <v>0.71000000000000085</v>
      </c>
      <c r="L284" s="3">
        <f>Table1[[#This Row],[Daily Volitility]]/Table1[[#This Row],[Open]]</f>
        <v>4.2211652794292558E-2</v>
      </c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19"/>
      <c r="AS284" s="19"/>
      <c r="AT284" s="19"/>
      <c r="AU284" s="19"/>
      <c r="AV284" s="19"/>
      <c r="AW284" s="19"/>
      <c r="AX284" s="19"/>
      <c r="AY284" s="19"/>
      <c r="AZ284" s="19"/>
      <c r="BA284" s="19"/>
      <c r="BB284" s="19"/>
      <c r="BC284" s="19"/>
      <c r="BD284" s="19"/>
      <c r="BE284" s="19"/>
      <c r="BF284" s="19"/>
      <c r="BG284" s="19"/>
      <c r="BH284" s="19"/>
      <c r="BI284" s="19"/>
      <c r="BJ284" s="19"/>
    </row>
    <row r="285" spans="1:62" x14ac:dyDescent="0.25">
      <c r="A285" s="1">
        <v>44417</v>
      </c>
      <c r="B285">
        <v>16.72</v>
      </c>
      <c r="C285" s="1">
        <v>44417</v>
      </c>
      <c r="D285">
        <v>16.72</v>
      </c>
      <c r="E285">
        <v>17.12</v>
      </c>
      <c r="F285">
        <v>17.39</v>
      </c>
      <c r="G285">
        <v>16.59</v>
      </c>
      <c r="I285" s="2">
        <v>3.5299999999999998E-2</v>
      </c>
      <c r="J285" s="2">
        <f>ABS(Table1[[#This Row],[Change %]])</f>
        <v>3.5299999999999998E-2</v>
      </c>
      <c r="K285">
        <f>Table1[[#This Row],[High]]-Table1[[#This Row],[Low]]</f>
        <v>0.80000000000000071</v>
      </c>
      <c r="L285" s="3">
        <f>Table1[[#This Row],[Daily Volitility]]/Table1[[#This Row],[Open]]</f>
        <v>4.6728971962616862E-2</v>
      </c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  <c r="AS285" s="19"/>
      <c r="AT285" s="19"/>
      <c r="AU285" s="19"/>
      <c r="AV285" s="19"/>
      <c r="AW285" s="19"/>
      <c r="AX285" s="19"/>
      <c r="AY285" s="19"/>
      <c r="AZ285" s="19"/>
      <c r="BA285" s="19"/>
      <c r="BB285" s="19"/>
      <c r="BC285" s="19"/>
      <c r="BD285" s="19"/>
      <c r="BE285" s="19"/>
      <c r="BF285" s="19"/>
      <c r="BG285" s="19"/>
      <c r="BH285" s="19"/>
      <c r="BI285" s="19"/>
      <c r="BJ285" s="19"/>
    </row>
    <row r="286" spans="1:62" x14ac:dyDescent="0.25">
      <c r="A286" s="1">
        <v>44414</v>
      </c>
      <c r="B286">
        <v>16.149999999999999</v>
      </c>
      <c r="C286" s="1">
        <v>44414</v>
      </c>
      <c r="D286">
        <v>16.149999999999999</v>
      </c>
      <c r="E286">
        <v>17.46</v>
      </c>
      <c r="F286">
        <v>17.5</v>
      </c>
      <c r="G286">
        <v>16.14</v>
      </c>
      <c r="I286" s="2">
        <v>-6.54E-2</v>
      </c>
      <c r="J286" s="2">
        <f>ABS(Table1[[#This Row],[Change %]])</f>
        <v>6.54E-2</v>
      </c>
      <c r="K286">
        <f>Table1[[#This Row],[High]]-Table1[[#This Row],[Low]]</f>
        <v>1.3599999999999994</v>
      </c>
      <c r="L286" s="3">
        <f>Table1[[#This Row],[Daily Volitility]]/Table1[[#This Row],[Open]]</f>
        <v>7.7892325315005687E-2</v>
      </c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19"/>
      <c r="AS286" s="19"/>
      <c r="AT286" s="19"/>
      <c r="AU286" s="19"/>
      <c r="AV286" s="19"/>
      <c r="AW286" s="19"/>
      <c r="AX286" s="19"/>
      <c r="AY286" s="19"/>
      <c r="AZ286" s="19"/>
      <c r="BA286" s="19"/>
      <c r="BB286" s="19"/>
      <c r="BC286" s="19"/>
      <c r="BD286" s="19"/>
      <c r="BE286" s="19"/>
      <c r="BF286" s="19"/>
      <c r="BG286" s="19"/>
      <c r="BH286" s="19"/>
      <c r="BI286" s="19"/>
      <c r="BJ286" s="19"/>
    </row>
    <row r="287" spans="1:62" x14ac:dyDescent="0.25">
      <c r="A287" s="1">
        <v>44413</v>
      </c>
      <c r="B287">
        <v>17.28</v>
      </c>
      <c r="C287" s="1">
        <v>44413</v>
      </c>
      <c r="D287">
        <v>17.28</v>
      </c>
      <c r="E287">
        <v>17.73</v>
      </c>
      <c r="F287">
        <v>17.84</v>
      </c>
      <c r="G287">
        <v>17.23</v>
      </c>
      <c r="I287" s="2">
        <v>-3.8399999999999997E-2</v>
      </c>
      <c r="J287" s="2">
        <f>ABS(Table1[[#This Row],[Change %]])</f>
        <v>3.8399999999999997E-2</v>
      </c>
      <c r="K287">
        <f>Table1[[#This Row],[High]]-Table1[[#This Row],[Low]]</f>
        <v>0.60999999999999943</v>
      </c>
      <c r="L287" s="3">
        <f>Table1[[#This Row],[Daily Volitility]]/Table1[[#This Row],[Open]]</f>
        <v>3.4404963338973457E-2</v>
      </c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  <c r="AS287" s="19"/>
      <c r="AT287" s="19"/>
      <c r="AU287" s="19"/>
      <c r="AV287" s="19"/>
      <c r="AW287" s="19"/>
      <c r="AX287" s="19"/>
      <c r="AY287" s="19"/>
      <c r="AZ287" s="19"/>
      <c r="BA287" s="19"/>
      <c r="BB287" s="19"/>
      <c r="BC287" s="19"/>
      <c r="BD287" s="19"/>
      <c r="BE287" s="19"/>
      <c r="BF287" s="19"/>
      <c r="BG287" s="19"/>
      <c r="BH287" s="19"/>
      <c r="BI287" s="19"/>
      <c r="BJ287" s="19"/>
    </row>
    <row r="288" spans="1:62" x14ac:dyDescent="0.25">
      <c r="A288" s="1">
        <v>44412</v>
      </c>
      <c r="B288">
        <v>17.97</v>
      </c>
      <c r="C288" s="1">
        <v>44412</v>
      </c>
      <c r="D288">
        <v>17.97</v>
      </c>
      <c r="E288">
        <v>18.23</v>
      </c>
      <c r="F288">
        <v>18.899999999999999</v>
      </c>
      <c r="G288">
        <v>17.670000000000002</v>
      </c>
      <c r="I288" s="2">
        <v>-3.8999999999999998E-3</v>
      </c>
      <c r="J288" s="2">
        <f>ABS(Table1[[#This Row],[Change %]])</f>
        <v>3.8999999999999998E-3</v>
      </c>
      <c r="K288">
        <f>Table1[[#This Row],[High]]-Table1[[#This Row],[Low]]</f>
        <v>1.2299999999999969</v>
      </c>
      <c r="L288" s="3">
        <f>Table1[[#This Row],[Daily Volitility]]/Table1[[#This Row],[Open]]</f>
        <v>6.7471201316511076E-2</v>
      </c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19"/>
      <c r="AS288" s="19"/>
      <c r="AT288" s="19"/>
      <c r="AU288" s="19"/>
      <c r="AV288" s="19"/>
      <c r="AW288" s="19"/>
      <c r="AX288" s="19"/>
      <c r="AY288" s="19"/>
      <c r="AZ288" s="19"/>
      <c r="BA288" s="19"/>
      <c r="BB288" s="19"/>
      <c r="BC288" s="19"/>
      <c r="BD288" s="19"/>
      <c r="BE288" s="19"/>
      <c r="BF288" s="19"/>
      <c r="BG288" s="19"/>
      <c r="BH288" s="19"/>
      <c r="BI288" s="19"/>
      <c r="BJ288" s="19"/>
    </row>
    <row r="289" spans="1:62" x14ac:dyDescent="0.25">
      <c r="A289" s="1">
        <v>44411</v>
      </c>
      <c r="B289">
        <v>18.04</v>
      </c>
      <c r="C289" s="1">
        <v>44411</v>
      </c>
      <c r="D289">
        <v>18.04</v>
      </c>
      <c r="E289">
        <v>19.170000000000002</v>
      </c>
      <c r="F289">
        <v>20.440000000000001</v>
      </c>
      <c r="G289">
        <v>17.7</v>
      </c>
      <c r="I289" s="2">
        <v>-7.2999999999999995E-2</v>
      </c>
      <c r="J289" s="2">
        <f>ABS(Table1[[#This Row],[Change %]])</f>
        <v>7.2999999999999995E-2</v>
      </c>
      <c r="K289">
        <f>Table1[[#This Row],[High]]-Table1[[#This Row],[Low]]</f>
        <v>2.740000000000002</v>
      </c>
      <c r="L289" s="3">
        <f>Table1[[#This Row],[Daily Volitility]]/Table1[[#This Row],[Open]]</f>
        <v>0.14293166405842472</v>
      </c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  <c r="AS289" s="19"/>
      <c r="AT289" s="19"/>
      <c r="AU289" s="19"/>
      <c r="AV289" s="19"/>
      <c r="AW289" s="19"/>
      <c r="AX289" s="19"/>
      <c r="AY289" s="19"/>
      <c r="AZ289" s="19"/>
      <c r="BA289" s="19"/>
      <c r="BB289" s="19"/>
      <c r="BC289" s="19"/>
      <c r="BD289" s="19"/>
      <c r="BE289" s="19"/>
      <c r="BF289" s="19"/>
      <c r="BG289" s="19"/>
      <c r="BH289" s="19"/>
      <c r="BI289" s="19"/>
      <c r="BJ289" s="19"/>
    </row>
    <row r="290" spans="1:62" x14ac:dyDescent="0.25">
      <c r="A290" s="1">
        <v>44410</v>
      </c>
      <c r="B290">
        <v>19.46</v>
      </c>
      <c r="C290" s="1">
        <v>44410</v>
      </c>
      <c r="D290">
        <v>19.46</v>
      </c>
      <c r="E290">
        <v>18.16</v>
      </c>
      <c r="F290">
        <v>19.87</v>
      </c>
      <c r="G290">
        <v>17.989999999999998</v>
      </c>
      <c r="I290" s="2">
        <v>6.6900000000000001E-2</v>
      </c>
      <c r="J290" s="2">
        <f>ABS(Table1[[#This Row],[Change %]])</f>
        <v>6.6900000000000001E-2</v>
      </c>
      <c r="K290">
        <f>Table1[[#This Row],[High]]-Table1[[#This Row],[Low]]</f>
        <v>1.8800000000000026</v>
      </c>
      <c r="L290" s="3">
        <f>Table1[[#This Row],[Daily Volitility]]/Table1[[#This Row],[Open]]</f>
        <v>0.10352422907489001</v>
      </c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19"/>
      <c r="AS290" s="19"/>
      <c r="AT290" s="19"/>
      <c r="AU290" s="19"/>
      <c r="AV290" s="19"/>
      <c r="AW290" s="19"/>
      <c r="AX290" s="19"/>
      <c r="AY290" s="19"/>
      <c r="AZ290" s="19"/>
      <c r="BA290" s="19"/>
      <c r="BB290" s="19"/>
      <c r="BC290" s="19"/>
      <c r="BD290" s="19"/>
      <c r="BE290" s="19"/>
      <c r="BF290" s="19"/>
      <c r="BG290" s="19"/>
      <c r="BH290" s="19"/>
      <c r="BI290" s="19"/>
      <c r="BJ290" s="19"/>
    </row>
    <row r="291" spans="1:62" x14ac:dyDescent="0.25">
      <c r="A291" s="1">
        <v>44407</v>
      </c>
      <c r="B291">
        <v>18.239999999999998</v>
      </c>
      <c r="C291" s="1">
        <v>44407</v>
      </c>
      <c r="D291">
        <v>18.239999999999998</v>
      </c>
      <c r="E291">
        <v>19.690000000000001</v>
      </c>
      <c r="F291">
        <v>19.72</v>
      </c>
      <c r="G291">
        <v>17.53</v>
      </c>
      <c r="I291" s="2">
        <v>3.0499999999999999E-2</v>
      </c>
      <c r="J291" s="2">
        <f>ABS(Table1[[#This Row],[Change %]])</f>
        <v>3.0499999999999999E-2</v>
      </c>
      <c r="K291">
        <f>Table1[[#This Row],[High]]-Table1[[#This Row],[Low]]</f>
        <v>2.1899999999999977</v>
      </c>
      <c r="L291" s="3">
        <f>Table1[[#This Row],[Daily Volitility]]/Table1[[#This Row],[Open]]</f>
        <v>0.11122397155916697</v>
      </c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  <c r="AS291" s="19"/>
      <c r="AT291" s="19"/>
      <c r="AU291" s="19"/>
      <c r="AV291" s="19"/>
      <c r="AW291" s="19"/>
      <c r="AX291" s="19"/>
      <c r="AY291" s="19"/>
      <c r="AZ291" s="19"/>
      <c r="BA291" s="19"/>
      <c r="BB291" s="19"/>
      <c r="BC291" s="19"/>
      <c r="BD291" s="19"/>
      <c r="BE291" s="19"/>
      <c r="BF291" s="19"/>
      <c r="BG291" s="19"/>
      <c r="BH291" s="19"/>
      <c r="BI291" s="19"/>
      <c r="BJ291" s="19"/>
    </row>
    <row r="292" spans="1:62" x14ac:dyDescent="0.25">
      <c r="A292" s="1">
        <v>44406</v>
      </c>
      <c r="B292">
        <v>17.7</v>
      </c>
      <c r="C292" s="1">
        <v>44406</v>
      </c>
      <c r="D292">
        <v>17.7</v>
      </c>
      <c r="E292">
        <v>17.91</v>
      </c>
      <c r="F292">
        <v>18.010000000000002</v>
      </c>
      <c r="G292">
        <v>17.190000000000001</v>
      </c>
      <c r="I292" s="2">
        <v>-3.3300000000000003E-2</v>
      </c>
      <c r="J292" s="2">
        <f>ABS(Table1[[#This Row],[Change %]])</f>
        <v>3.3300000000000003E-2</v>
      </c>
      <c r="K292">
        <f>Table1[[#This Row],[High]]-Table1[[#This Row],[Low]]</f>
        <v>0.82000000000000028</v>
      </c>
      <c r="L292" s="3">
        <f>Table1[[#This Row],[Daily Volitility]]/Table1[[#This Row],[Open]]</f>
        <v>4.5784477945281982E-2</v>
      </c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19"/>
      <c r="AS292" s="19"/>
      <c r="AT292" s="19"/>
      <c r="AU292" s="19"/>
      <c r="AV292" s="19"/>
      <c r="AW292" s="19"/>
      <c r="AX292" s="19"/>
      <c r="AY292" s="19"/>
      <c r="AZ292" s="19"/>
      <c r="BA292" s="19"/>
      <c r="BB292" s="19"/>
      <c r="BC292" s="19"/>
      <c r="BD292" s="19"/>
      <c r="BE292" s="19"/>
      <c r="BF292" s="19"/>
      <c r="BG292" s="19"/>
      <c r="BH292" s="19"/>
      <c r="BI292" s="19"/>
      <c r="BJ292" s="19"/>
    </row>
    <row r="293" spans="1:62" x14ac:dyDescent="0.25">
      <c r="A293" s="1">
        <v>44405</v>
      </c>
      <c r="B293">
        <v>18.309999999999999</v>
      </c>
      <c r="C293" s="1">
        <v>44405</v>
      </c>
      <c r="D293">
        <v>18.309999999999999</v>
      </c>
      <c r="E293">
        <v>19.41</v>
      </c>
      <c r="F293">
        <v>19.62</v>
      </c>
      <c r="G293">
        <v>17.52</v>
      </c>
      <c r="I293" s="2">
        <v>-5.4199999999999998E-2</v>
      </c>
      <c r="J293" s="2">
        <f>ABS(Table1[[#This Row],[Change %]])</f>
        <v>5.4199999999999998E-2</v>
      </c>
      <c r="K293">
        <f>Table1[[#This Row],[High]]-Table1[[#This Row],[Low]]</f>
        <v>2.1000000000000014</v>
      </c>
      <c r="L293" s="3">
        <f>Table1[[#This Row],[Daily Volitility]]/Table1[[#This Row],[Open]]</f>
        <v>0.10819165378670796</v>
      </c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  <c r="AS293" s="19"/>
      <c r="AT293" s="19"/>
      <c r="AU293" s="19"/>
      <c r="AV293" s="19"/>
      <c r="AW293" s="19"/>
      <c r="AX293" s="19"/>
      <c r="AY293" s="19"/>
      <c r="AZ293" s="19"/>
      <c r="BA293" s="19"/>
      <c r="BB293" s="19"/>
      <c r="BC293" s="19"/>
      <c r="BD293" s="19"/>
      <c r="BE293" s="19"/>
      <c r="BF293" s="19"/>
      <c r="BG293" s="19"/>
      <c r="BH293" s="19"/>
      <c r="BI293" s="19"/>
      <c r="BJ293" s="19"/>
    </row>
    <row r="294" spans="1:62" x14ac:dyDescent="0.25">
      <c r="A294" s="1">
        <v>44404</v>
      </c>
      <c r="B294">
        <v>19.36</v>
      </c>
      <c r="C294" s="1">
        <v>44404</v>
      </c>
      <c r="D294">
        <v>19.36</v>
      </c>
      <c r="E294">
        <v>18.62</v>
      </c>
      <c r="F294">
        <v>20.440000000000001</v>
      </c>
      <c r="G294">
        <v>18.25</v>
      </c>
      <c r="I294" s="2">
        <v>0.1013</v>
      </c>
      <c r="J294" s="2">
        <f>ABS(Table1[[#This Row],[Change %]])</f>
        <v>0.1013</v>
      </c>
      <c r="K294">
        <f>Table1[[#This Row],[High]]-Table1[[#This Row],[Low]]</f>
        <v>2.1900000000000013</v>
      </c>
      <c r="L294" s="3">
        <f>Table1[[#This Row],[Daily Volitility]]/Table1[[#This Row],[Open]]</f>
        <v>0.11761546723952745</v>
      </c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19"/>
      <c r="AS294" s="19"/>
      <c r="AT294" s="19"/>
      <c r="AU294" s="19"/>
      <c r="AV294" s="19"/>
      <c r="AW294" s="19"/>
      <c r="AX294" s="19"/>
      <c r="AY294" s="19"/>
      <c r="AZ294" s="19"/>
      <c r="BA294" s="19"/>
      <c r="BB294" s="19"/>
      <c r="BC294" s="19"/>
      <c r="BD294" s="19"/>
      <c r="BE294" s="19"/>
      <c r="BF294" s="19"/>
      <c r="BG294" s="19"/>
      <c r="BH294" s="19"/>
      <c r="BI294" s="19"/>
      <c r="BJ294" s="19"/>
    </row>
    <row r="295" spans="1:62" x14ac:dyDescent="0.25">
      <c r="A295" s="1">
        <v>44403</v>
      </c>
      <c r="B295">
        <v>17.579999999999998</v>
      </c>
      <c r="C295" s="1">
        <v>44403</v>
      </c>
      <c r="D295">
        <v>17.579999999999998</v>
      </c>
      <c r="E295">
        <v>18.670000000000002</v>
      </c>
      <c r="F295">
        <v>19.39</v>
      </c>
      <c r="G295">
        <v>17.53</v>
      </c>
      <c r="I295" s="2">
        <v>2.2100000000000002E-2</v>
      </c>
      <c r="J295" s="2">
        <f>ABS(Table1[[#This Row],[Change %]])</f>
        <v>2.2100000000000002E-2</v>
      </c>
      <c r="K295">
        <f>Table1[[#This Row],[High]]-Table1[[#This Row],[Low]]</f>
        <v>1.8599999999999994</v>
      </c>
      <c r="L295" s="3">
        <f>Table1[[#This Row],[Daily Volitility]]/Table1[[#This Row],[Open]]</f>
        <v>9.9625066952329908E-2</v>
      </c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  <c r="AS295" s="19"/>
      <c r="AT295" s="19"/>
      <c r="AU295" s="19"/>
      <c r="AV295" s="19"/>
      <c r="AW295" s="19"/>
      <c r="AX295" s="19"/>
      <c r="AY295" s="19"/>
      <c r="AZ295" s="19"/>
      <c r="BA295" s="19"/>
      <c r="BB295" s="19"/>
      <c r="BC295" s="19"/>
      <c r="BD295" s="19"/>
      <c r="BE295" s="19"/>
      <c r="BF295" s="19"/>
      <c r="BG295" s="19"/>
      <c r="BH295" s="19"/>
      <c r="BI295" s="19"/>
      <c r="BJ295" s="19"/>
    </row>
    <row r="296" spans="1:62" x14ac:dyDescent="0.25">
      <c r="A296" s="1">
        <v>44400</v>
      </c>
      <c r="B296">
        <v>17.2</v>
      </c>
      <c r="C296" s="1">
        <v>44400</v>
      </c>
      <c r="D296">
        <v>17.2</v>
      </c>
      <c r="E296">
        <v>16.98</v>
      </c>
      <c r="F296">
        <v>17.48</v>
      </c>
      <c r="G296">
        <v>16.329999999999998</v>
      </c>
      <c r="I296" s="2">
        <v>-2.7699999999999999E-2</v>
      </c>
      <c r="J296" s="2">
        <f>ABS(Table1[[#This Row],[Change %]])</f>
        <v>2.7699999999999999E-2</v>
      </c>
      <c r="K296">
        <f>Table1[[#This Row],[High]]-Table1[[#This Row],[Low]]</f>
        <v>1.1500000000000021</v>
      </c>
      <c r="L296" s="3">
        <f>Table1[[#This Row],[Daily Volitility]]/Table1[[#This Row],[Open]]</f>
        <v>6.7726737338044879E-2</v>
      </c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19"/>
      <c r="AS296" s="19"/>
      <c r="AT296" s="19"/>
      <c r="AU296" s="19"/>
      <c r="AV296" s="19"/>
      <c r="AW296" s="19"/>
      <c r="AX296" s="19"/>
      <c r="AY296" s="19"/>
      <c r="AZ296" s="19"/>
      <c r="BA296" s="19"/>
      <c r="BB296" s="19"/>
      <c r="BC296" s="19"/>
      <c r="BD296" s="19"/>
      <c r="BE296" s="19"/>
      <c r="BF296" s="19"/>
      <c r="BG296" s="19"/>
      <c r="BH296" s="19"/>
      <c r="BI296" s="19"/>
      <c r="BJ296" s="19"/>
    </row>
    <row r="297" spans="1:62" x14ac:dyDescent="0.25">
      <c r="A297" s="1">
        <v>44399</v>
      </c>
      <c r="B297">
        <v>17.690000000000001</v>
      </c>
      <c r="C297" s="1">
        <v>44399</v>
      </c>
      <c r="D297">
        <v>17.690000000000001</v>
      </c>
      <c r="E297">
        <v>17.59</v>
      </c>
      <c r="F297">
        <v>18.45</v>
      </c>
      <c r="G297">
        <v>17.399999999999999</v>
      </c>
      <c r="I297" s="2">
        <v>-1.23E-2</v>
      </c>
      <c r="J297" s="2">
        <f>ABS(Table1[[#This Row],[Change %]])</f>
        <v>1.23E-2</v>
      </c>
      <c r="K297">
        <f>Table1[[#This Row],[High]]-Table1[[#This Row],[Low]]</f>
        <v>1.0500000000000007</v>
      </c>
      <c r="L297" s="3">
        <f>Table1[[#This Row],[Daily Volitility]]/Table1[[#This Row],[Open]]</f>
        <v>5.9693007390562859E-2</v>
      </c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19"/>
      <c r="AS297" s="19"/>
      <c r="AT297" s="19"/>
      <c r="AU297" s="19"/>
      <c r="AV297" s="19"/>
      <c r="AW297" s="19"/>
      <c r="AX297" s="19"/>
      <c r="AY297" s="19"/>
      <c r="AZ297" s="19"/>
      <c r="BA297" s="19"/>
      <c r="BB297" s="19"/>
      <c r="BC297" s="19"/>
      <c r="BD297" s="19"/>
      <c r="BE297" s="19"/>
      <c r="BF297" s="19"/>
      <c r="BG297" s="19"/>
      <c r="BH297" s="19"/>
      <c r="BI297" s="19"/>
      <c r="BJ297" s="19"/>
    </row>
    <row r="298" spans="1:62" x14ac:dyDescent="0.25">
      <c r="A298" s="1">
        <v>44398</v>
      </c>
      <c r="B298">
        <v>17.91</v>
      </c>
      <c r="C298" s="1">
        <v>44398</v>
      </c>
      <c r="D298">
        <v>17.91</v>
      </c>
      <c r="E298">
        <v>19.73</v>
      </c>
      <c r="F298">
        <v>19.82</v>
      </c>
      <c r="G298">
        <v>17.809999999999999</v>
      </c>
      <c r="I298" s="2">
        <v>-9.2200000000000004E-2</v>
      </c>
      <c r="J298" s="2">
        <f>ABS(Table1[[#This Row],[Change %]])</f>
        <v>9.2200000000000004E-2</v>
      </c>
      <c r="K298">
        <f>Table1[[#This Row],[High]]-Table1[[#This Row],[Low]]</f>
        <v>2.0100000000000016</v>
      </c>
      <c r="L298" s="3">
        <f>Table1[[#This Row],[Daily Volitility]]/Table1[[#This Row],[Open]]</f>
        <v>0.10187531677648259</v>
      </c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19"/>
      <c r="AS298" s="19"/>
      <c r="AT298" s="19"/>
      <c r="AU298" s="19"/>
      <c r="AV298" s="19"/>
      <c r="AW298" s="19"/>
      <c r="AX298" s="19"/>
      <c r="AY298" s="19"/>
      <c r="AZ298" s="19"/>
      <c r="BA298" s="19"/>
      <c r="BB298" s="19"/>
      <c r="BC298" s="19"/>
      <c r="BD298" s="19"/>
      <c r="BE298" s="19"/>
      <c r="BF298" s="19"/>
      <c r="BG298" s="19"/>
      <c r="BH298" s="19"/>
      <c r="BI298" s="19"/>
      <c r="BJ298" s="19"/>
    </row>
    <row r="299" spans="1:62" x14ac:dyDescent="0.25">
      <c r="A299" s="1">
        <v>44397</v>
      </c>
      <c r="B299">
        <v>19.73</v>
      </c>
      <c r="C299" s="1">
        <v>44397</v>
      </c>
      <c r="D299">
        <v>19.73</v>
      </c>
      <c r="E299">
        <v>20.89</v>
      </c>
      <c r="F299">
        <v>22.97</v>
      </c>
      <c r="G299">
        <v>19.37</v>
      </c>
      <c r="I299" s="2">
        <v>-0.1231</v>
      </c>
      <c r="J299" s="2">
        <f>ABS(Table1[[#This Row],[Change %]])</f>
        <v>0.1231</v>
      </c>
      <c r="K299">
        <f>Table1[[#This Row],[High]]-Table1[[#This Row],[Low]]</f>
        <v>3.5999999999999979</v>
      </c>
      <c r="L299" s="3">
        <f>Table1[[#This Row],[Daily Volitility]]/Table1[[#This Row],[Open]]</f>
        <v>0.17233125897558629</v>
      </c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19"/>
      <c r="AS299" s="19"/>
      <c r="AT299" s="19"/>
      <c r="AU299" s="19"/>
      <c r="AV299" s="19"/>
      <c r="AW299" s="19"/>
      <c r="AX299" s="19"/>
      <c r="AY299" s="19"/>
      <c r="AZ299" s="19"/>
      <c r="BA299" s="19"/>
      <c r="BB299" s="19"/>
      <c r="BC299" s="19"/>
      <c r="BD299" s="19"/>
      <c r="BE299" s="19"/>
      <c r="BF299" s="19"/>
      <c r="BG299" s="19"/>
      <c r="BH299" s="19"/>
      <c r="BI299" s="19"/>
      <c r="BJ299" s="19"/>
    </row>
    <row r="300" spans="1:62" x14ac:dyDescent="0.25">
      <c r="A300" s="1">
        <v>44396</v>
      </c>
      <c r="B300">
        <v>22.5</v>
      </c>
      <c r="C300" s="1">
        <v>44396</v>
      </c>
      <c r="D300">
        <v>22.5</v>
      </c>
      <c r="E300">
        <v>19.61</v>
      </c>
      <c r="F300">
        <v>25.09</v>
      </c>
      <c r="G300">
        <v>19.27</v>
      </c>
      <c r="I300" s="2">
        <v>0.2195</v>
      </c>
      <c r="J300" s="2">
        <f>ABS(Table1[[#This Row],[Change %]])</f>
        <v>0.2195</v>
      </c>
      <c r="K300">
        <f>Table1[[#This Row],[High]]-Table1[[#This Row],[Low]]</f>
        <v>5.82</v>
      </c>
      <c r="L300" s="3">
        <f>Table1[[#This Row],[Daily Volitility]]/Table1[[#This Row],[Open]]</f>
        <v>0.296787353391127</v>
      </c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19"/>
      <c r="AS300" s="19"/>
      <c r="AT300" s="19"/>
      <c r="AU300" s="19"/>
      <c r="AV300" s="19"/>
      <c r="AW300" s="19"/>
      <c r="AX300" s="19"/>
      <c r="AY300" s="19"/>
      <c r="AZ300" s="19"/>
      <c r="BA300" s="19"/>
      <c r="BB300" s="19"/>
      <c r="BC300" s="19"/>
      <c r="BD300" s="19"/>
      <c r="BE300" s="19"/>
      <c r="BF300" s="19"/>
      <c r="BG300" s="19"/>
      <c r="BH300" s="19"/>
      <c r="BI300" s="19"/>
      <c r="BJ300" s="19"/>
    </row>
    <row r="301" spans="1:62" x14ac:dyDescent="0.25">
      <c r="A301" s="1">
        <v>44393</v>
      </c>
      <c r="B301">
        <v>18.45</v>
      </c>
      <c r="C301" s="1">
        <v>44393</v>
      </c>
      <c r="D301">
        <v>18.45</v>
      </c>
      <c r="E301">
        <v>16.8</v>
      </c>
      <c r="F301">
        <v>18.7</v>
      </c>
      <c r="G301">
        <v>16.03</v>
      </c>
      <c r="I301" s="2">
        <v>8.4699999999999998E-2</v>
      </c>
      <c r="J301" s="2">
        <f>ABS(Table1[[#This Row],[Change %]])</f>
        <v>8.4699999999999998E-2</v>
      </c>
      <c r="K301">
        <f>Table1[[#This Row],[High]]-Table1[[#This Row],[Low]]</f>
        <v>2.6699999999999982</v>
      </c>
      <c r="L301" s="3">
        <f>Table1[[#This Row],[Daily Volitility]]/Table1[[#This Row],[Open]]</f>
        <v>0.15892857142857131</v>
      </c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19"/>
      <c r="AS301" s="19"/>
      <c r="AT301" s="19"/>
      <c r="AU301" s="19"/>
      <c r="AV301" s="19"/>
      <c r="AW301" s="19"/>
      <c r="AX301" s="19"/>
      <c r="AY301" s="19"/>
      <c r="AZ301" s="19"/>
      <c r="BA301" s="19"/>
      <c r="BB301" s="19"/>
      <c r="BC301" s="19"/>
      <c r="BD301" s="19"/>
      <c r="BE301" s="19"/>
      <c r="BF301" s="19"/>
      <c r="BG301" s="19"/>
      <c r="BH301" s="19"/>
      <c r="BI301" s="19"/>
      <c r="BJ301" s="19"/>
    </row>
    <row r="302" spans="1:62" x14ac:dyDescent="0.25">
      <c r="A302" s="1">
        <v>44392</v>
      </c>
      <c r="B302">
        <v>17.010000000000002</v>
      </c>
      <c r="C302" s="1">
        <v>44392</v>
      </c>
      <c r="D302">
        <v>17.010000000000002</v>
      </c>
      <c r="E302">
        <v>16.7</v>
      </c>
      <c r="F302">
        <v>18.09</v>
      </c>
      <c r="G302">
        <v>16.559999999999999</v>
      </c>
      <c r="I302" s="2">
        <v>4.1599999999999998E-2</v>
      </c>
      <c r="J302" s="2">
        <f>ABS(Table1[[#This Row],[Change %]])</f>
        <v>4.1599999999999998E-2</v>
      </c>
      <c r="K302">
        <f>Table1[[#This Row],[High]]-Table1[[#This Row],[Low]]</f>
        <v>1.5300000000000011</v>
      </c>
      <c r="L302" s="3">
        <f>Table1[[#This Row],[Daily Volitility]]/Table1[[#This Row],[Open]]</f>
        <v>9.1616766467065944E-2</v>
      </c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19"/>
      <c r="AS302" s="19"/>
      <c r="AT302" s="19"/>
      <c r="AU302" s="19"/>
      <c r="AV302" s="19"/>
      <c r="AW302" s="19"/>
      <c r="AX302" s="19"/>
      <c r="AY302" s="19"/>
      <c r="AZ302" s="19"/>
      <c r="BA302" s="19"/>
      <c r="BB302" s="19"/>
      <c r="BC302" s="19"/>
      <c r="BD302" s="19"/>
      <c r="BE302" s="19"/>
      <c r="BF302" s="19"/>
      <c r="BG302" s="19"/>
      <c r="BH302" s="19"/>
      <c r="BI302" s="19"/>
      <c r="BJ302" s="19"/>
    </row>
    <row r="303" spans="1:62" x14ac:dyDescent="0.25">
      <c r="A303" s="1">
        <v>44391</v>
      </c>
      <c r="B303">
        <v>16.329999999999998</v>
      </c>
      <c r="C303" s="1">
        <v>44391</v>
      </c>
      <c r="D303">
        <v>16.329999999999998</v>
      </c>
      <c r="E303">
        <v>17.34</v>
      </c>
      <c r="F303">
        <v>17.510000000000002</v>
      </c>
      <c r="G303">
        <v>15.95</v>
      </c>
      <c r="I303" s="2">
        <v>-4.6100000000000002E-2</v>
      </c>
      <c r="J303" s="2">
        <f>ABS(Table1[[#This Row],[Change %]])</f>
        <v>4.6100000000000002E-2</v>
      </c>
      <c r="K303">
        <f>Table1[[#This Row],[High]]-Table1[[#This Row],[Low]]</f>
        <v>1.5600000000000023</v>
      </c>
      <c r="L303" s="3">
        <f>Table1[[#This Row],[Daily Volitility]]/Table1[[#This Row],[Open]]</f>
        <v>8.9965397923875562E-2</v>
      </c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  <c r="AS303" s="19"/>
      <c r="AT303" s="19"/>
      <c r="AU303" s="19"/>
      <c r="AV303" s="19"/>
      <c r="AW303" s="19"/>
      <c r="AX303" s="19"/>
      <c r="AY303" s="19"/>
      <c r="AZ303" s="19"/>
      <c r="BA303" s="19"/>
      <c r="BB303" s="19"/>
      <c r="BC303" s="19"/>
      <c r="BD303" s="19"/>
      <c r="BE303" s="19"/>
      <c r="BF303" s="19"/>
      <c r="BG303" s="19"/>
      <c r="BH303" s="19"/>
      <c r="BI303" s="19"/>
      <c r="BJ303" s="19"/>
    </row>
    <row r="304" spans="1:62" x14ac:dyDescent="0.25">
      <c r="A304" s="1">
        <v>44390</v>
      </c>
      <c r="B304">
        <v>17.12</v>
      </c>
      <c r="C304" s="1">
        <v>44390</v>
      </c>
      <c r="D304">
        <v>17.12</v>
      </c>
      <c r="E304">
        <v>16.39</v>
      </c>
      <c r="F304">
        <v>17.23</v>
      </c>
      <c r="G304">
        <v>15.94</v>
      </c>
      <c r="I304" s="2">
        <v>5.8799999999999998E-2</v>
      </c>
      <c r="J304" s="2">
        <f>ABS(Table1[[#This Row],[Change %]])</f>
        <v>5.8799999999999998E-2</v>
      </c>
      <c r="K304">
        <f>Table1[[#This Row],[High]]-Table1[[#This Row],[Low]]</f>
        <v>1.2900000000000009</v>
      </c>
      <c r="L304" s="3">
        <f>Table1[[#This Row],[Daily Volitility]]/Table1[[#This Row],[Open]]</f>
        <v>7.8706528370957957E-2</v>
      </c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19"/>
      <c r="AS304" s="19"/>
      <c r="AT304" s="19"/>
      <c r="AU304" s="19"/>
      <c r="AV304" s="19"/>
      <c r="AW304" s="19"/>
      <c r="AX304" s="19"/>
      <c r="AY304" s="19"/>
      <c r="AZ304" s="19"/>
      <c r="BA304" s="19"/>
      <c r="BB304" s="19"/>
      <c r="BC304" s="19"/>
      <c r="BD304" s="19"/>
      <c r="BE304" s="19"/>
      <c r="BF304" s="19"/>
      <c r="BG304" s="19"/>
      <c r="BH304" s="19"/>
      <c r="BI304" s="19"/>
      <c r="BJ304" s="19"/>
    </row>
    <row r="305" spans="1:62" x14ac:dyDescent="0.25">
      <c r="A305" s="1">
        <v>44389</v>
      </c>
      <c r="B305">
        <v>16.170000000000002</v>
      </c>
      <c r="C305" s="1">
        <v>44389</v>
      </c>
      <c r="D305">
        <v>16.170000000000002</v>
      </c>
      <c r="E305">
        <v>16.850000000000001</v>
      </c>
      <c r="F305">
        <v>17.52</v>
      </c>
      <c r="G305">
        <v>16.14</v>
      </c>
      <c r="I305" s="2">
        <v>-5.9999999999999995E-4</v>
      </c>
      <c r="J305" s="2">
        <f>ABS(Table1[[#This Row],[Change %]])</f>
        <v>5.9999999999999995E-4</v>
      </c>
      <c r="K305">
        <f>Table1[[#This Row],[High]]-Table1[[#This Row],[Low]]</f>
        <v>1.379999999999999</v>
      </c>
      <c r="L305" s="3">
        <f>Table1[[#This Row],[Daily Volitility]]/Table1[[#This Row],[Open]]</f>
        <v>8.1899109792284805E-2</v>
      </c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  <c r="AS305" s="19"/>
      <c r="AT305" s="19"/>
      <c r="AU305" s="19"/>
      <c r="AV305" s="19"/>
      <c r="AW305" s="19"/>
      <c r="AX305" s="19"/>
      <c r="AY305" s="19"/>
      <c r="AZ305" s="19"/>
      <c r="BA305" s="19"/>
      <c r="BB305" s="19"/>
      <c r="BC305" s="19"/>
      <c r="BD305" s="19"/>
      <c r="BE305" s="19"/>
      <c r="BF305" s="19"/>
      <c r="BG305" s="19"/>
      <c r="BH305" s="19"/>
      <c r="BI305" s="19"/>
      <c r="BJ305" s="19"/>
    </row>
    <row r="306" spans="1:62" x14ac:dyDescent="0.25">
      <c r="A306" s="1">
        <v>44386</v>
      </c>
      <c r="B306">
        <v>16.18</v>
      </c>
      <c r="C306" s="1">
        <v>44386</v>
      </c>
      <c r="D306">
        <v>16.18</v>
      </c>
      <c r="E306">
        <v>17.88</v>
      </c>
      <c r="F306">
        <v>18.13</v>
      </c>
      <c r="G306">
        <v>16.079999999999998</v>
      </c>
      <c r="I306" s="2">
        <v>-0.1484</v>
      </c>
      <c r="J306" s="2">
        <f>ABS(Table1[[#This Row],[Change %]])</f>
        <v>0.1484</v>
      </c>
      <c r="K306">
        <f>Table1[[#This Row],[High]]-Table1[[#This Row],[Low]]</f>
        <v>2.0500000000000007</v>
      </c>
      <c r="L306" s="3">
        <f>Table1[[#This Row],[Daily Volitility]]/Table1[[#This Row],[Open]]</f>
        <v>0.11465324384787477</v>
      </c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19"/>
      <c r="AS306" s="19"/>
      <c r="AT306" s="19"/>
      <c r="AU306" s="19"/>
      <c r="AV306" s="19"/>
      <c r="AW306" s="19"/>
      <c r="AX306" s="19"/>
      <c r="AY306" s="19"/>
      <c r="AZ306" s="19"/>
      <c r="BA306" s="19"/>
      <c r="BB306" s="19"/>
      <c r="BC306" s="19"/>
      <c r="BD306" s="19"/>
      <c r="BE306" s="19"/>
      <c r="BF306" s="19"/>
      <c r="BG306" s="19"/>
      <c r="BH306" s="19"/>
      <c r="BI306" s="19"/>
      <c r="BJ306" s="19"/>
    </row>
    <row r="307" spans="1:62" x14ac:dyDescent="0.25">
      <c r="A307" s="1">
        <v>44385</v>
      </c>
      <c r="B307">
        <v>19</v>
      </c>
      <c r="C307" s="1">
        <v>44385</v>
      </c>
      <c r="D307">
        <v>19</v>
      </c>
      <c r="E307">
        <v>17.739999999999998</v>
      </c>
      <c r="F307">
        <v>21.29</v>
      </c>
      <c r="G307">
        <v>17.739999999999998</v>
      </c>
      <c r="I307" s="2">
        <v>0.17280000000000001</v>
      </c>
      <c r="J307" s="2">
        <f>ABS(Table1[[#This Row],[Change %]])</f>
        <v>0.17280000000000001</v>
      </c>
      <c r="K307">
        <f>Table1[[#This Row],[High]]-Table1[[#This Row],[Low]]</f>
        <v>3.5500000000000007</v>
      </c>
      <c r="L307" s="3">
        <f>Table1[[#This Row],[Daily Volitility]]/Table1[[#This Row],[Open]]</f>
        <v>0.20011273957158968</v>
      </c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  <c r="AT307" s="19"/>
      <c r="AU307" s="19"/>
      <c r="AV307" s="19"/>
      <c r="AW307" s="19"/>
      <c r="AX307" s="19"/>
      <c r="AY307" s="19"/>
      <c r="AZ307" s="19"/>
      <c r="BA307" s="19"/>
      <c r="BB307" s="19"/>
      <c r="BC307" s="19"/>
      <c r="BD307" s="19"/>
      <c r="BE307" s="19"/>
      <c r="BF307" s="19"/>
      <c r="BG307" s="19"/>
      <c r="BH307" s="19"/>
      <c r="BI307" s="19"/>
      <c r="BJ307" s="19"/>
    </row>
    <row r="308" spans="1:62" x14ac:dyDescent="0.25">
      <c r="A308" s="1">
        <v>44384</v>
      </c>
      <c r="B308">
        <v>16.2</v>
      </c>
      <c r="C308" s="1">
        <v>44384</v>
      </c>
      <c r="D308">
        <v>16.2</v>
      </c>
      <c r="E308">
        <v>16.43</v>
      </c>
      <c r="F308">
        <v>17.64</v>
      </c>
      <c r="G308">
        <v>16.079999999999998</v>
      </c>
      <c r="I308" s="2">
        <v>-1.46E-2</v>
      </c>
      <c r="J308" s="2">
        <f>ABS(Table1[[#This Row],[Change %]])</f>
        <v>1.46E-2</v>
      </c>
      <c r="K308">
        <f>Table1[[#This Row],[High]]-Table1[[#This Row],[Low]]</f>
        <v>1.5600000000000023</v>
      </c>
      <c r="L308" s="3">
        <f>Table1[[#This Row],[Daily Volitility]]/Table1[[#This Row],[Open]]</f>
        <v>9.4948265368228993E-2</v>
      </c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19"/>
      <c r="AS308" s="19"/>
      <c r="AT308" s="19"/>
      <c r="AU308" s="19"/>
      <c r="AV308" s="19"/>
      <c r="AW308" s="19"/>
      <c r="AX308" s="19"/>
      <c r="AY308" s="19"/>
      <c r="AZ308" s="19"/>
      <c r="BA308" s="19"/>
      <c r="BB308" s="19"/>
      <c r="BC308" s="19"/>
      <c r="BD308" s="19"/>
      <c r="BE308" s="19"/>
      <c r="BF308" s="19"/>
      <c r="BG308" s="19"/>
      <c r="BH308" s="19"/>
      <c r="BI308" s="19"/>
      <c r="BJ308" s="19"/>
    </row>
    <row r="309" spans="1:62" x14ac:dyDescent="0.25">
      <c r="A309" s="1">
        <v>44383</v>
      </c>
      <c r="B309">
        <v>16.440000000000001</v>
      </c>
      <c r="C309" s="1">
        <v>44383</v>
      </c>
      <c r="D309">
        <v>16.440000000000001</v>
      </c>
      <c r="E309">
        <v>15.77</v>
      </c>
      <c r="F309">
        <v>17.940000000000001</v>
      </c>
      <c r="G309">
        <v>15.73</v>
      </c>
      <c r="I309" s="2">
        <v>9.0899999999999995E-2</v>
      </c>
      <c r="J309" s="2">
        <f>ABS(Table1[[#This Row],[Change %]])</f>
        <v>9.0899999999999995E-2</v>
      </c>
      <c r="K309">
        <f>Table1[[#This Row],[High]]-Table1[[#This Row],[Low]]</f>
        <v>2.2100000000000009</v>
      </c>
      <c r="L309" s="3">
        <f>Table1[[#This Row],[Daily Volitility]]/Table1[[#This Row],[Open]]</f>
        <v>0.14013950538998105</v>
      </c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19"/>
      <c r="AS309" s="19"/>
      <c r="AT309" s="19"/>
      <c r="AU309" s="19"/>
      <c r="AV309" s="19"/>
      <c r="AW309" s="19"/>
      <c r="AX309" s="19"/>
      <c r="AY309" s="19"/>
      <c r="AZ309" s="19"/>
      <c r="BA309" s="19"/>
      <c r="BB309" s="19"/>
      <c r="BC309" s="19"/>
      <c r="BD309" s="19"/>
      <c r="BE309" s="19"/>
      <c r="BF309" s="19"/>
      <c r="BG309" s="19"/>
      <c r="BH309" s="19"/>
      <c r="BI309" s="19"/>
      <c r="BJ309" s="19"/>
    </row>
    <row r="310" spans="1:62" x14ac:dyDescent="0.25">
      <c r="A310" s="1">
        <v>44379</v>
      </c>
      <c r="B310">
        <v>15.07</v>
      </c>
      <c r="C310" s="1">
        <v>44379</v>
      </c>
      <c r="D310">
        <v>15.07</v>
      </c>
      <c r="E310">
        <v>15.53</v>
      </c>
      <c r="F310">
        <v>15.54</v>
      </c>
      <c r="G310">
        <v>14.25</v>
      </c>
      <c r="I310" s="2">
        <v>-2.6499999999999999E-2</v>
      </c>
      <c r="J310" s="2">
        <f>ABS(Table1[[#This Row],[Change %]])</f>
        <v>2.6499999999999999E-2</v>
      </c>
      <c r="K310">
        <f>Table1[[#This Row],[High]]-Table1[[#This Row],[Low]]</f>
        <v>1.2899999999999991</v>
      </c>
      <c r="L310" s="3">
        <f>Table1[[#This Row],[Daily Volitility]]/Table1[[#This Row],[Open]]</f>
        <v>8.3065035415325131E-2</v>
      </c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19"/>
      <c r="AS310" s="19"/>
      <c r="AT310" s="19"/>
      <c r="AU310" s="19"/>
      <c r="AV310" s="19"/>
      <c r="AW310" s="19"/>
      <c r="AX310" s="19"/>
      <c r="AY310" s="19"/>
      <c r="AZ310" s="19"/>
      <c r="BA310" s="19"/>
      <c r="BB310" s="19"/>
      <c r="BC310" s="19"/>
      <c r="BD310" s="19"/>
      <c r="BE310" s="19"/>
      <c r="BF310" s="19"/>
      <c r="BG310" s="19"/>
      <c r="BH310" s="19"/>
      <c r="BI310" s="19"/>
      <c r="BJ310" s="19"/>
    </row>
    <row r="311" spans="1:62" x14ac:dyDescent="0.25">
      <c r="A311" s="1">
        <v>44378</v>
      </c>
      <c r="B311">
        <v>15.48</v>
      </c>
      <c r="C311" s="1">
        <v>44378</v>
      </c>
      <c r="D311">
        <v>15.48</v>
      </c>
      <c r="E311">
        <v>15.62</v>
      </c>
      <c r="F311">
        <v>16.010000000000002</v>
      </c>
      <c r="G311">
        <v>15.31</v>
      </c>
      <c r="I311" s="2">
        <v>-2.2100000000000002E-2</v>
      </c>
      <c r="J311" s="2">
        <f>ABS(Table1[[#This Row],[Change %]])</f>
        <v>2.2100000000000002E-2</v>
      </c>
      <c r="K311">
        <f>Table1[[#This Row],[High]]-Table1[[#This Row],[Low]]</f>
        <v>0.70000000000000107</v>
      </c>
      <c r="L311" s="3">
        <f>Table1[[#This Row],[Daily Volitility]]/Table1[[#This Row],[Open]]</f>
        <v>4.4814340588988547E-2</v>
      </c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19"/>
      <c r="AS311" s="19"/>
      <c r="AT311" s="19"/>
      <c r="AU311" s="19"/>
      <c r="AV311" s="19"/>
      <c r="AW311" s="19"/>
      <c r="AX311" s="19"/>
      <c r="AY311" s="19"/>
      <c r="AZ311" s="19"/>
      <c r="BA311" s="19"/>
      <c r="BB311" s="19"/>
      <c r="BC311" s="19"/>
      <c r="BD311" s="19"/>
      <c r="BE311" s="19"/>
      <c r="BF311" s="19"/>
      <c r="BG311" s="19"/>
      <c r="BH311" s="19"/>
      <c r="BI311" s="19"/>
      <c r="BJ311" s="19"/>
    </row>
    <row r="312" spans="1:62" x14ac:dyDescent="0.25">
      <c r="A312" s="1">
        <v>44377</v>
      </c>
      <c r="B312">
        <v>15.83</v>
      </c>
      <c r="C312" s="1">
        <v>44377</v>
      </c>
      <c r="D312">
        <v>15.83</v>
      </c>
      <c r="E312">
        <v>16.18</v>
      </c>
      <c r="F312">
        <v>17.309999999999999</v>
      </c>
      <c r="G312">
        <v>15.58</v>
      </c>
      <c r="I312" s="2">
        <v>-1.1900000000000001E-2</v>
      </c>
      <c r="J312" s="2">
        <f>ABS(Table1[[#This Row],[Change %]])</f>
        <v>1.1900000000000001E-2</v>
      </c>
      <c r="K312">
        <f>Table1[[#This Row],[High]]-Table1[[#This Row],[Low]]</f>
        <v>1.7299999999999986</v>
      </c>
      <c r="L312" s="3">
        <f>Table1[[#This Row],[Daily Volitility]]/Table1[[#This Row],[Open]]</f>
        <v>0.10692212608158212</v>
      </c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19"/>
      <c r="AS312" s="19"/>
      <c r="AT312" s="19"/>
      <c r="AU312" s="19"/>
      <c r="AV312" s="19"/>
      <c r="AW312" s="19"/>
      <c r="AX312" s="19"/>
      <c r="AY312" s="19"/>
      <c r="AZ312" s="19"/>
      <c r="BA312" s="19"/>
      <c r="BB312" s="19"/>
      <c r="BC312" s="19"/>
      <c r="BD312" s="19"/>
      <c r="BE312" s="19"/>
      <c r="BF312" s="19"/>
      <c r="BG312" s="19"/>
      <c r="BH312" s="19"/>
      <c r="BI312" s="19"/>
      <c r="BJ312" s="19"/>
    </row>
    <row r="313" spans="1:62" x14ac:dyDescent="0.25">
      <c r="A313" s="1">
        <v>44376</v>
      </c>
      <c r="B313">
        <v>16.02</v>
      </c>
      <c r="C313" s="1">
        <v>44376</v>
      </c>
      <c r="D313">
        <v>16.02</v>
      </c>
      <c r="E313">
        <v>15.69</v>
      </c>
      <c r="F313">
        <v>16.309999999999999</v>
      </c>
      <c r="G313">
        <v>14.1</v>
      </c>
      <c r="I313" s="2">
        <v>1.6500000000000001E-2</v>
      </c>
      <c r="J313" s="2">
        <f>ABS(Table1[[#This Row],[Change %]])</f>
        <v>1.6500000000000001E-2</v>
      </c>
      <c r="K313">
        <f>Table1[[#This Row],[High]]-Table1[[#This Row],[Low]]</f>
        <v>2.2099999999999991</v>
      </c>
      <c r="L313" s="3">
        <f>Table1[[#This Row],[Daily Volitility]]/Table1[[#This Row],[Open]]</f>
        <v>0.14085404716379854</v>
      </c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19"/>
      <c r="AS313" s="19"/>
      <c r="AT313" s="19"/>
      <c r="AU313" s="19"/>
      <c r="AV313" s="19"/>
      <c r="AW313" s="19"/>
      <c r="AX313" s="19"/>
      <c r="AY313" s="19"/>
      <c r="AZ313" s="19"/>
      <c r="BA313" s="19"/>
      <c r="BB313" s="19"/>
      <c r="BC313" s="19"/>
      <c r="BD313" s="19"/>
      <c r="BE313" s="19"/>
      <c r="BF313" s="19"/>
      <c r="BG313" s="19"/>
      <c r="BH313" s="19"/>
      <c r="BI313" s="19"/>
      <c r="BJ313" s="19"/>
    </row>
    <row r="314" spans="1:62" x14ac:dyDescent="0.25">
      <c r="A314" s="1">
        <v>44375</v>
      </c>
      <c r="B314">
        <v>15.76</v>
      </c>
      <c r="C314" s="1">
        <v>44375</v>
      </c>
      <c r="D314">
        <v>15.76</v>
      </c>
      <c r="E314">
        <v>16.07</v>
      </c>
      <c r="F314">
        <v>16.46</v>
      </c>
      <c r="G314">
        <v>15.39</v>
      </c>
      <c r="I314" s="2">
        <v>8.9999999999999993E-3</v>
      </c>
      <c r="J314" s="2">
        <f>ABS(Table1[[#This Row],[Change %]])</f>
        <v>8.9999999999999993E-3</v>
      </c>
      <c r="K314">
        <f>Table1[[#This Row],[High]]-Table1[[#This Row],[Low]]</f>
        <v>1.0700000000000003</v>
      </c>
      <c r="L314" s="3">
        <f>Table1[[#This Row],[Daily Volitility]]/Table1[[#This Row],[Open]]</f>
        <v>6.658369632856255E-2</v>
      </c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19"/>
      <c r="AS314" s="19"/>
      <c r="AT314" s="19"/>
      <c r="AU314" s="19"/>
      <c r="AV314" s="19"/>
      <c r="AW314" s="19"/>
      <c r="AX314" s="19"/>
      <c r="AY314" s="19"/>
      <c r="AZ314" s="19"/>
      <c r="BA314" s="19"/>
      <c r="BB314" s="19"/>
      <c r="BC314" s="19"/>
      <c r="BD314" s="19"/>
      <c r="BE314" s="19"/>
      <c r="BF314" s="19"/>
      <c r="BG314" s="19"/>
      <c r="BH314" s="19"/>
      <c r="BI314" s="19"/>
      <c r="BJ314" s="19"/>
    </row>
    <row r="315" spans="1:62" x14ac:dyDescent="0.25">
      <c r="A315" s="1">
        <v>44372</v>
      </c>
      <c r="B315">
        <v>15.62</v>
      </c>
      <c r="C315" s="1">
        <v>44372</v>
      </c>
      <c r="D315">
        <v>15.62</v>
      </c>
      <c r="E315">
        <v>16.04</v>
      </c>
      <c r="F315">
        <v>16.170000000000002</v>
      </c>
      <c r="G315">
        <v>15.21</v>
      </c>
      <c r="I315" s="2">
        <v>-2.1899999999999999E-2</v>
      </c>
      <c r="J315" s="2">
        <f>ABS(Table1[[#This Row],[Change %]])</f>
        <v>2.1899999999999999E-2</v>
      </c>
      <c r="K315">
        <f>Table1[[#This Row],[High]]-Table1[[#This Row],[Low]]</f>
        <v>0.96000000000000085</v>
      </c>
      <c r="L315" s="3">
        <f>Table1[[#This Row],[Daily Volitility]]/Table1[[#This Row],[Open]]</f>
        <v>5.9850374064837959E-2</v>
      </c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  <c r="AS315" s="19"/>
      <c r="AT315" s="19"/>
      <c r="AU315" s="19"/>
      <c r="AV315" s="19"/>
      <c r="AW315" s="19"/>
      <c r="AX315" s="19"/>
      <c r="AY315" s="19"/>
      <c r="AZ315" s="19"/>
      <c r="BA315" s="19"/>
      <c r="BB315" s="19"/>
      <c r="BC315" s="19"/>
      <c r="BD315" s="19"/>
      <c r="BE315" s="19"/>
      <c r="BF315" s="19"/>
      <c r="BG315" s="19"/>
      <c r="BH315" s="19"/>
      <c r="BI315" s="19"/>
      <c r="BJ315" s="19"/>
    </row>
    <row r="316" spans="1:62" x14ac:dyDescent="0.25">
      <c r="A316" s="1">
        <v>44371</v>
      </c>
      <c r="B316">
        <v>15.97</v>
      </c>
      <c r="C316" s="1">
        <v>44371</v>
      </c>
      <c r="D316">
        <v>15.97</v>
      </c>
      <c r="E316">
        <v>15.99</v>
      </c>
      <c r="F316">
        <v>16.05</v>
      </c>
      <c r="G316">
        <v>14.19</v>
      </c>
      <c r="I316" s="2">
        <v>-2.1399999999999999E-2</v>
      </c>
      <c r="J316" s="2">
        <f>ABS(Table1[[#This Row],[Change %]])</f>
        <v>2.1399999999999999E-2</v>
      </c>
      <c r="K316">
        <f>Table1[[#This Row],[High]]-Table1[[#This Row],[Low]]</f>
        <v>1.8600000000000012</v>
      </c>
      <c r="L316" s="3">
        <f>Table1[[#This Row],[Daily Volitility]]/Table1[[#This Row],[Open]]</f>
        <v>0.11632270168855542</v>
      </c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19"/>
      <c r="AS316" s="19"/>
      <c r="AT316" s="19"/>
      <c r="AU316" s="19"/>
      <c r="AV316" s="19"/>
      <c r="AW316" s="19"/>
      <c r="AX316" s="19"/>
      <c r="AY316" s="19"/>
      <c r="AZ316" s="19"/>
      <c r="BA316" s="19"/>
      <c r="BB316" s="19"/>
      <c r="BC316" s="19"/>
      <c r="BD316" s="19"/>
      <c r="BE316" s="19"/>
      <c r="BF316" s="19"/>
      <c r="BG316" s="19"/>
      <c r="BH316" s="19"/>
      <c r="BI316" s="19"/>
      <c r="BJ316" s="19"/>
    </row>
    <row r="317" spans="1:62" x14ac:dyDescent="0.25">
      <c r="A317" s="1">
        <v>44370</v>
      </c>
      <c r="B317">
        <v>16.32</v>
      </c>
      <c r="C317" s="1">
        <v>44370</v>
      </c>
      <c r="D317">
        <v>16.32</v>
      </c>
      <c r="E317">
        <v>16.25</v>
      </c>
      <c r="F317">
        <v>16.84</v>
      </c>
      <c r="G317">
        <v>14.86</v>
      </c>
      <c r="I317" s="2">
        <v>-2.0400000000000001E-2</v>
      </c>
      <c r="J317" s="2">
        <f>ABS(Table1[[#This Row],[Change %]])</f>
        <v>2.0400000000000001E-2</v>
      </c>
      <c r="K317">
        <f>Table1[[#This Row],[High]]-Table1[[#This Row],[Low]]</f>
        <v>1.9800000000000004</v>
      </c>
      <c r="L317" s="3">
        <f>Table1[[#This Row],[Daily Volitility]]/Table1[[#This Row],[Open]]</f>
        <v>0.12184615384615387</v>
      </c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19"/>
      <c r="AS317" s="19"/>
      <c r="AT317" s="19"/>
      <c r="AU317" s="19"/>
      <c r="AV317" s="19"/>
      <c r="AW317" s="19"/>
      <c r="AX317" s="19"/>
      <c r="AY317" s="19"/>
      <c r="AZ317" s="19"/>
      <c r="BA317" s="19"/>
      <c r="BB317" s="19"/>
      <c r="BC317" s="19"/>
      <c r="BD317" s="19"/>
      <c r="BE317" s="19"/>
      <c r="BF317" s="19"/>
      <c r="BG317" s="19"/>
      <c r="BH317" s="19"/>
      <c r="BI317" s="19"/>
      <c r="BJ317" s="19"/>
    </row>
    <row r="318" spans="1:62" x14ac:dyDescent="0.25">
      <c r="A318" s="1">
        <v>44369</v>
      </c>
      <c r="B318">
        <v>16.66</v>
      </c>
      <c r="C318" s="1">
        <v>44369</v>
      </c>
      <c r="D318">
        <v>16.66</v>
      </c>
      <c r="E318">
        <v>17.91</v>
      </c>
      <c r="F318">
        <v>18.32</v>
      </c>
      <c r="G318">
        <v>15.76</v>
      </c>
      <c r="I318" s="2">
        <v>-6.88E-2</v>
      </c>
      <c r="J318" s="2">
        <f>ABS(Table1[[#This Row],[Change %]])</f>
        <v>6.88E-2</v>
      </c>
      <c r="K318">
        <f>Table1[[#This Row],[High]]-Table1[[#This Row],[Low]]</f>
        <v>2.5600000000000005</v>
      </c>
      <c r="L318" s="3">
        <f>Table1[[#This Row],[Daily Volitility]]/Table1[[#This Row],[Open]]</f>
        <v>0.14293690675600226</v>
      </c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19"/>
      <c r="AS318" s="19"/>
      <c r="AT318" s="19"/>
      <c r="AU318" s="19"/>
      <c r="AV318" s="19"/>
      <c r="AW318" s="19"/>
      <c r="AX318" s="19"/>
      <c r="AY318" s="19"/>
      <c r="AZ318" s="19"/>
      <c r="BA318" s="19"/>
      <c r="BB318" s="19"/>
      <c r="BC318" s="19"/>
      <c r="BD318" s="19"/>
      <c r="BE318" s="19"/>
      <c r="BF318" s="19"/>
      <c r="BG318" s="19"/>
      <c r="BH318" s="19"/>
      <c r="BI318" s="19"/>
      <c r="BJ318" s="19"/>
    </row>
    <row r="319" spans="1:62" x14ac:dyDescent="0.25">
      <c r="A319" s="1">
        <v>44368</v>
      </c>
      <c r="B319">
        <v>17.89</v>
      </c>
      <c r="C319" s="1">
        <v>44368</v>
      </c>
      <c r="D319">
        <v>17.89</v>
      </c>
      <c r="E319">
        <v>21.74</v>
      </c>
      <c r="F319">
        <v>21.82</v>
      </c>
      <c r="G319">
        <v>17.809999999999999</v>
      </c>
      <c r="I319" s="2">
        <v>-0.13569999999999999</v>
      </c>
      <c r="J319" s="2">
        <f>ABS(Table1[[#This Row],[Change %]])</f>
        <v>0.13569999999999999</v>
      </c>
      <c r="K319">
        <f>Table1[[#This Row],[High]]-Table1[[#This Row],[Low]]</f>
        <v>4.0100000000000016</v>
      </c>
      <c r="L319" s="3">
        <f>Table1[[#This Row],[Daily Volitility]]/Table1[[#This Row],[Open]]</f>
        <v>0.18445262189512429</v>
      </c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19"/>
      <c r="AS319" s="19"/>
      <c r="AT319" s="19"/>
      <c r="AU319" s="19"/>
      <c r="AV319" s="19"/>
      <c r="AW319" s="19"/>
      <c r="AX319" s="19"/>
      <c r="AY319" s="19"/>
      <c r="AZ319" s="19"/>
      <c r="BA319" s="19"/>
      <c r="BB319" s="19"/>
      <c r="BC319" s="19"/>
      <c r="BD319" s="19"/>
      <c r="BE319" s="19"/>
      <c r="BF319" s="19"/>
      <c r="BG319" s="19"/>
      <c r="BH319" s="19"/>
      <c r="BI319" s="19"/>
      <c r="BJ319" s="19"/>
    </row>
    <row r="320" spans="1:62" x14ac:dyDescent="0.25">
      <c r="A320" s="1">
        <v>44365</v>
      </c>
      <c r="B320">
        <v>20.7</v>
      </c>
      <c r="C320" s="1">
        <v>44365</v>
      </c>
      <c r="D320">
        <v>20.7</v>
      </c>
      <c r="E320">
        <v>16.96</v>
      </c>
      <c r="F320">
        <v>21.04</v>
      </c>
      <c r="G320">
        <v>16.920000000000002</v>
      </c>
      <c r="I320" s="2">
        <v>0.16619999999999999</v>
      </c>
      <c r="J320" s="2">
        <f>ABS(Table1[[#This Row],[Change %]])</f>
        <v>0.16619999999999999</v>
      </c>
      <c r="K320">
        <f>Table1[[#This Row],[High]]-Table1[[#This Row],[Low]]</f>
        <v>4.1199999999999974</v>
      </c>
      <c r="L320" s="3">
        <f>Table1[[#This Row],[Daily Volitility]]/Table1[[#This Row],[Open]]</f>
        <v>0.24292452830188663</v>
      </c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19"/>
      <c r="AS320" s="19"/>
      <c r="AT320" s="19"/>
      <c r="AU320" s="19"/>
      <c r="AV320" s="19"/>
      <c r="AW320" s="19"/>
      <c r="AX320" s="19"/>
      <c r="AY320" s="19"/>
      <c r="AZ320" s="19"/>
      <c r="BA320" s="19"/>
      <c r="BB320" s="19"/>
      <c r="BC320" s="19"/>
      <c r="BD320" s="19"/>
      <c r="BE320" s="19"/>
      <c r="BF320" s="19"/>
      <c r="BG320" s="19"/>
      <c r="BH320" s="19"/>
      <c r="BI320" s="19"/>
      <c r="BJ320" s="19"/>
    </row>
    <row r="321" spans="1:62" x14ac:dyDescent="0.25">
      <c r="A321" s="1">
        <v>44364</v>
      </c>
      <c r="B321">
        <v>17.75</v>
      </c>
      <c r="C321" s="1">
        <v>44364</v>
      </c>
      <c r="D321">
        <v>17.75</v>
      </c>
      <c r="E321">
        <v>18.489999999999998</v>
      </c>
      <c r="F321">
        <v>19.22</v>
      </c>
      <c r="G321">
        <v>16.71</v>
      </c>
      <c r="I321" s="2">
        <v>-2.1999999999999999E-2</v>
      </c>
      <c r="J321" s="2">
        <f>ABS(Table1[[#This Row],[Change %]])</f>
        <v>2.1999999999999999E-2</v>
      </c>
      <c r="K321">
        <f>Table1[[#This Row],[High]]-Table1[[#This Row],[Low]]</f>
        <v>2.509999999999998</v>
      </c>
      <c r="L321" s="3">
        <f>Table1[[#This Row],[Daily Volitility]]/Table1[[#This Row],[Open]]</f>
        <v>0.13574905354245528</v>
      </c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19"/>
      <c r="AS321" s="19"/>
      <c r="AT321" s="19"/>
      <c r="AU321" s="19"/>
      <c r="AV321" s="19"/>
      <c r="AW321" s="19"/>
      <c r="AX321" s="19"/>
      <c r="AY321" s="19"/>
      <c r="AZ321" s="19"/>
      <c r="BA321" s="19"/>
      <c r="BB321" s="19"/>
      <c r="BC321" s="19"/>
      <c r="BD321" s="19"/>
      <c r="BE321" s="19"/>
      <c r="BF321" s="19"/>
      <c r="BG321" s="19"/>
      <c r="BH321" s="19"/>
      <c r="BI321" s="19"/>
      <c r="BJ321" s="19"/>
    </row>
    <row r="322" spans="1:62" x14ac:dyDescent="0.25">
      <c r="A322" s="1">
        <v>44363</v>
      </c>
      <c r="B322">
        <v>18.149999999999999</v>
      </c>
      <c r="C322" s="1">
        <v>44363</v>
      </c>
      <c r="D322">
        <v>18.149999999999999</v>
      </c>
      <c r="E322">
        <v>16.989999999999998</v>
      </c>
      <c r="F322">
        <v>19.11</v>
      </c>
      <c r="G322">
        <v>16.420000000000002</v>
      </c>
      <c r="I322" s="2">
        <v>6.6400000000000001E-2</v>
      </c>
      <c r="J322" s="2">
        <f>ABS(Table1[[#This Row],[Change %]])</f>
        <v>6.6400000000000001E-2</v>
      </c>
      <c r="K322">
        <f>Table1[[#This Row],[High]]-Table1[[#This Row],[Low]]</f>
        <v>2.6899999999999977</v>
      </c>
      <c r="L322" s="3">
        <f>Table1[[#This Row],[Daily Volitility]]/Table1[[#This Row],[Open]]</f>
        <v>0.15832842848734538</v>
      </c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19"/>
      <c r="AS322" s="19"/>
      <c r="AT322" s="19"/>
      <c r="AU322" s="19"/>
      <c r="AV322" s="19"/>
      <c r="AW322" s="19"/>
      <c r="AX322" s="19"/>
      <c r="AY322" s="19"/>
      <c r="AZ322" s="19"/>
      <c r="BA322" s="19"/>
      <c r="BB322" s="19"/>
      <c r="BC322" s="19"/>
      <c r="BD322" s="19"/>
      <c r="BE322" s="19"/>
      <c r="BF322" s="19"/>
      <c r="BG322" s="19"/>
      <c r="BH322" s="19"/>
      <c r="BI322" s="19"/>
      <c r="BJ322" s="19"/>
    </row>
    <row r="323" spans="1:62" x14ac:dyDescent="0.25">
      <c r="A323" s="1">
        <v>44362</v>
      </c>
      <c r="B323">
        <v>17.02</v>
      </c>
      <c r="C323" s="1">
        <v>44362</v>
      </c>
      <c r="D323">
        <v>17.02</v>
      </c>
      <c r="E323">
        <v>16.27</v>
      </c>
      <c r="F323">
        <v>17.350000000000001</v>
      </c>
      <c r="G323">
        <v>16.14</v>
      </c>
      <c r="I323" s="2">
        <v>3.8399999999999997E-2</v>
      </c>
      <c r="J323" s="2">
        <f>ABS(Table1[[#This Row],[Change %]])</f>
        <v>3.8399999999999997E-2</v>
      </c>
      <c r="K323">
        <f>Table1[[#This Row],[High]]-Table1[[#This Row],[Low]]</f>
        <v>1.2100000000000009</v>
      </c>
      <c r="L323" s="3">
        <f>Table1[[#This Row],[Daily Volitility]]/Table1[[#This Row],[Open]]</f>
        <v>7.4370006146281559E-2</v>
      </c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19"/>
      <c r="AS323" s="19"/>
      <c r="AT323" s="19"/>
      <c r="AU323" s="19"/>
      <c r="AV323" s="19"/>
      <c r="AW323" s="19"/>
      <c r="AX323" s="19"/>
      <c r="AY323" s="19"/>
      <c r="AZ323" s="19"/>
      <c r="BA323" s="19"/>
      <c r="BB323" s="19"/>
      <c r="BC323" s="19"/>
      <c r="BD323" s="19"/>
      <c r="BE323" s="19"/>
      <c r="BF323" s="19"/>
      <c r="BG323" s="19"/>
      <c r="BH323" s="19"/>
      <c r="BI323" s="19"/>
      <c r="BJ323" s="19"/>
    </row>
    <row r="324" spans="1:62" x14ac:dyDescent="0.25">
      <c r="A324" s="1">
        <v>44361</v>
      </c>
      <c r="B324">
        <v>16.39</v>
      </c>
      <c r="C324" s="1">
        <v>44361</v>
      </c>
      <c r="D324">
        <v>16.39</v>
      </c>
      <c r="E324">
        <v>16.04</v>
      </c>
      <c r="F324">
        <v>17.04</v>
      </c>
      <c r="G324">
        <v>15.04</v>
      </c>
      <c r="I324" s="2">
        <v>4.7300000000000002E-2</v>
      </c>
      <c r="J324" s="2">
        <f>ABS(Table1[[#This Row],[Change %]])</f>
        <v>4.7300000000000002E-2</v>
      </c>
      <c r="K324">
        <f>Table1[[#This Row],[High]]-Table1[[#This Row],[Low]]</f>
        <v>2</v>
      </c>
      <c r="L324" s="3">
        <f>Table1[[#This Row],[Daily Volitility]]/Table1[[#This Row],[Open]]</f>
        <v>0.12468827930174564</v>
      </c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19"/>
      <c r="AS324" s="19"/>
      <c r="AT324" s="19"/>
      <c r="AU324" s="19"/>
      <c r="AV324" s="19"/>
      <c r="AW324" s="19"/>
      <c r="AX324" s="19"/>
      <c r="AY324" s="19"/>
      <c r="AZ324" s="19"/>
      <c r="BA324" s="19"/>
      <c r="BB324" s="19"/>
      <c r="BC324" s="19"/>
      <c r="BD324" s="19"/>
      <c r="BE324" s="19"/>
      <c r="BF324" s="19"/>
      <c r="BG324" s="19"/>
      <c r="BH324" s="19"/>
      <c r="BI324" s="19"/>
      <c r="BJ324" s="19"/>
    </row>
    <row r="325" spans="1:62" x14ac:dyDescent="0.25">
      <c r="A325" s="1">
        <v>44358</v>
      </c>
      <c r="B325">
        <v>15.65</v>
      </c>
      <c r="C325" s="1">
        <v>44358</v>
      </c>
      <c r="D325">
        <v>15.65</v>
      </c>
      <c r="E325">
        <v>16.18</v>
      </c>
      <c r="F325">
        <v>16.2</v>
      </c>
      <c r="G325">
        <v>15.15</v>
      </c>
      <c r="I325" s="2">
        <v>-2.8000000000000001E-2</v>
      </c>
      <c r="J325" s="2">
        <f>ABS(Table1[[#This Row],[Change %]])</f>
        <v>2.8000000000000001E-2</v>
      </c>
      <c r="K325">
        <f>Table1[[#This Row],[High]]-Table1[[#This Row],[Low]]</f>
        <v>1.0499999999999989</v>
      </c>
      <c r="L325" s="3">
        <f>Table1[[#This Row],[Daily Volitility]]/Table1[[#This Row],[Open]]</f>
        <v>6.4894932014833068E-2</v>
      </c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19"/>
      <c r="AS325" s="19"/>
      <c r="AT325" s="19"/>
      <c r="AU325" s="19"/>
      <c r="AV325" s="19"/>
      <c r="AW325" s="19"/>
      <c r="AX325" s="19"/>
      <c r="AY325" s="19"/>
      <c r="AZ325" s="19"/>
      <c r="BA325" s="19"/>
      <c r="BB325" s="19"/>
      <c r="BC325" s="19"/>
      <c r="BD325" s="19"/>
      <c r="BE325" s="19"/>
      <c r="BF325" s="19"/>
      <c r="BG325" s="19"/>
      <c r="BH325" s="19"/>
      <c r="BI325" s="19"/>
      <c r="BJ325" s="19"/>
    </row>
    <row r="326" spans="1:62" x14ac:dyDescent="0.25">
      <c r="A326" s="1">
        <v>44357</v>
      </c>
      <c r="B326">
        <v>16.100000000000001</v>
      </c>
      <c r="C326" s="1">
        <v>44357</v>
      </c>
      <c r="D326">
        <v>16.100000000000001</v>
      </c>
      <c r="E326">
        <v>18.18</v>
      </c>
      <c r="F326">
        <v>18.29</v>
      </c>
      <c r="G326">
        <v>16.010000000000002</v>
      </c>
      <c r="I326" s="2">
        <v>-0.10009999999999999</v>
      </c>
      <c r="J326" s="2">
        <f>ABS(Table1[[#This Row],[Change %]])</f>
        <v>0.10009999999999999</v>
      </c>
      <c r="K326">
        <f>Table1[[#This Row],[High]]-Table1[[#This Row],[Low]]</f>
        <v>2.2799999999999976</v>
      </c>
      <c r="L326" s="3">
        <f>Table1[[#This Row],[Daily Volitility]]/Table1[[#This Row],[Open]]</f>
        <v>0.12541254125412529</v>
      </c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19"/>
      <c r="AS326" s="19"/>
      <c r="AT326" s="19"/>
      <c r="AU326" s="19"/>
      <c r="AV326" s="19"/>
      <c r="AW326" s="19"/>
      <c r="AX326" s="19"/>
      <c r="AY326" s="19"/>
      <c r="AZ326" s="19"/>
      <c r="BA326" s="19"/>
      <c r="BB326" s="19"/>
      <c r="BC326" s="19"/>
      <c r="BD326" s="19"/>
      <c r="BE326" s="19"/>
      <c r="BF326" s="19"/>
      <c r="BG326" s="19"/>
      <c r="BH326" s="19"/>
      <c r="BI326" s="19"/>
      <c r="BJ326" s="19"/>
    </row>
    <row r="327" spans="1:62" x14ac:dyDescent="0.25">
      <c r="A327" s="1">
        <v>44356</v>
      </c>
      <c r="B327">
        <v>17.89</v>
      </c>
      <c r="C327" s="1">
        <v>44356</v>
      </c>
      <c r="D327">
        <v>17.89</v>
      </c>
      <c r="E327">
        <v>17.18</v>
      </c>
      <c r="F327">
        <v>17.96</v>
      </c>
      <c r="G327">
        <v>15.55</v>
      </c>
      <c r="I327" s="2">
        <v>4.8000000000000001E-2</v>
      </c>
      <c r="J327" s="2">
        <f>ABS(Table1[[#This Row],[Change %]])</f>
        <v>4.8000000000000001E-2</v>
      </c>
      <c r="K327">
        <f>Table1[[#This Row],[High]]-Table1[[#This Row],[Low]]</f>
        <v>2.41</v>
      </c>
      <c r="L327" s="3">
        <f>Table1[[#This Row],[Daily Volitility]]/Table1[[#This Row],[Open]]</f>
        <v>0.140279394644936</v>
      </c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19"/>
      <c r="AS327" s="19"/>
      <c r="AT327" s="19"/>
      <c r="AU327" s="19"/>
      <c r="AV327" s="19"/>
      <c r="AW327" s="19"/>
      <c r="AX327" s="19"/>
      <c r="AY327" s="19"/>
      <c r="AZ327" s="19"/>
      <c r="BA327" s="19"/>
      <c r="BB327" s="19"/>
      <c r="BC327" s="19"/>
      <c r="BD327" s="19"/>
      <c r="BE327" s="19"/>
      <c r="BF327" s="19"/>
      <c r="BG327" s="19"/>
      <c r="BH327" s="19"/>
      <c r="BI327" s="19"/>
      <c r="BJ327" s="19"/>
    </row>
    <row r="328" spans="1:62" x14ac:dyDescent="0.25">
      <c r="A328" s="1">
        <v>44355</v>
      </c>
      <c r="B328">
        <v>17.07</v>
      </c>
      <c r="C328" s="1">
        <v>44355</v>
      </c>
      <c r="D328">
        <v>17.07</v>
      </c>
      <c r="E328">
        <v>16.579999999999998</v>
      </c>
      <c r="F328">
        <v>17.75</v>
      </c>
      <c r="G328">
        <v>15.15</v>
      </c>
      <c r="I328" s="2">
        <v>3.9600000000000003E-2</v>
      </c>
      <c r="J328" s="2">
        <f>ABS(Table1[[#This Row],[Change %]])</f>
        <v>3.9600000000000003E-2</v>
      </c>
      <c r="K328">
        <f>Table1[[#This Row],[High]]-Table1[[#This Row],[Low]]</f>
        <v>2.5999999999999996</v>
      </c>
      <c r="L328" s="3">
        <f>Table1[[#This Row],[Daily Volitility]]/Table1[[#This Row],[Open]]</f>
        <v>0.15681544028950542</v>
      </c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19"/>
      <c r="AS328" s="19"/>
      <c r="AT328" s="19"/>
      <c r="AU328" s="19"/>
      <c r="AV328" s="19"/>
      <c r="AW328" s="19"/>
      <c r="AX328" s="19"/>
      <c r="AY328" s="19"/>
      <c r="AZ328" s="19"/>
      <c r="BA328" s="19"/>
      <c r="BB328" s="19"/>
      <c r="BC328" s="19"/>
      <c r="BD328" s="19"/>
      <c r="BE328" s="19"/>
      <c r="BF328" s="19"/>
      <c r="BG328" s="19"/>
      <c r="BH328" s="19"/>
      <c r="BI328" s="19"/>
      <c r="BJ328" s="19"/>
    </row>
    <row r="329" spans="1:62" x14ac:dyDescent="0.25">
      <c r="A329" s="1">
        <v>44354</v>
      </c>
      <c r="B329">
        <v>16.420000000000002</v>
      </c>
      <c r="C329" s="1">
        <v>44354</v>
      </c>
      <c r="D329">
        <v>16.420000000000002</v>
      </c>
      <c r="E329">
        <v>17.34</v>
      </c>
      <c r="F329">
        <v>17.350000000000001</v>
      </c>
      <c r="G329">
        <v>15.78</v>
      </c>
      <c r="I329" s="2">
        <v>0</v>
      </c>
      <c r="J329" s="2">
        <f>ABS(Table1[[#This Row],[Change %]])</f>
        <v>0</v>
      </c>
      <c r="K329">
        <f>Table1[[#This Row],[High]]-Table1[[#This Row],[Low]]</f>
        <v>1.5700000000000021</v>
      </c>
      <c r="L329" s="3">
        <f>Table1[[#This Row],[Daily Volitility]]/Table1[[#This Row],[Open]]</f>
        <v>9.0542099192618339E-2</v>
      </c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19"/>
      <c r="AS329" s="19"/>
      <c r="AT329" s="19"/>
      <c r="AU329" s="19"/>
      <c r="AV329" s="19"/>
      <c r="AW329" s="19"/>
      <c r="AX329" s="19"/>
      <c r="AY329" s="19"/>
      <c r="AZ329" s="19"/>
      <c r="BA329" s="19"/>
      <c r="BB329" s="19"/>
      <c r="BC329" s="19"/>
      <c r="BD329" s="19"/>
      <c r="BE329" s="19"/>
      <c r="BF329" s="19"/>
      <c r="BG329" s="19"/>
      <c r="BH329" s="19"/>
      <c r="BI329" s="19"/>
      <c r="BJ329" s="19"/>
    </row>
    <row r="330" spans="1:62" x14ac:dyDescent="0.25">
      <c r="A330" s="1">
        <v>44351</v>
      </c>
      <c r="B330">
        <v>16.420000000000002</v>
      </c>
      <c r="C330" s="1">
        <v>44351</v>
      </c>
      <c r="D330">
        <v>16.420000000000002</v>
      </c>
      <c r="E330">
        <v>18.09</v>
      </c>
      <c r="F330">
        <v>18.420000000000002</v>
      </c>
      <c r="G330">
        <v>16.18</v>
      </c>
      <c r="I330" s="2">
        <v>-8.9800000000000005E-2</v>
      </c>
      <c r="J330" s="2">
        <f>ABS(Table1[[#This Row],[Change %]])</f>
        <v>8.9800000000000005E-2</v>
      </c>
      <c r="K330">
        <f>Table1[[#This Row],[High]]-Table1[[#This Row],[Low]]</f>
        <v>2.240000000000002</v>
      </c>
      <c r="L330" s="3">
        <f>Table1[[#This Row],[Daily Volitility]]/Table1[[#This Row],[Open]]</f>
        <v>0.12382531785516872</v>
      </c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19"/>
      <c r="AS330" s="19"/>
      <c r="AT330" s="19"/>
      <c r="AU330" s="19"/>
      <c r="AV330" s="19"/>
      <c r="AW330" s="19"/>
      <c r="AX330" s="19"/>
      <c r="AY330" s="19"/>
      <c r="AZ330" s="19"/>
      <c r="BA330" s="19"/>
      <c r="BB330" s="19"/>
      <c r="BC330" s="19"/>
      <c r="BD330" s="19"/>
      <c r="BE330" s="19"/>
      <c r="BF330" s="19"/>
      <c r="BG330" s="19"/>
      <c r="BH330" s="19"/>
      <c r="BI330" s="19"/>
      <c r="BJ330" s="19"/>
    </row>
    <row r="331" spans="1:62" x14ac:dyDescent="0.25">
      <c r="A331" s="1">
        <v>44350</v>
      </c>
      <c r="B331">
        <v>18.04</v>
      </c>
      <c r="C331" s="1">
        <v>44350</v>
      </c>
      <c r="D331">
        <v>18.04</v>
      </c>
      <c r="E331">
        <v>17.73</v>
      </c>
      <c r="F331">
        <v>19.27</v>
      </c>
      <c r="G331">
        <v>17.45</v>
      </c>
      <c r="I331" s="2">
        <v>3.2000000000000001E-2</v>
      </c>
      <c r="J331" s="2">
        <f>ABS(Table1[[#This Row],[Change %]])</f>
        <v>3.2000000000000001E-2</v>
      </c>
      <c r="K331">
        <f>Table1[[#This Row],[High]]-Table1[[#This Row],[Low]]</f>
        <v>1.8200000000000003</v>
      </c>
      <c r="L331" s="3">
        <f>Table1[[#This Row],[Daily Volitility]]/Table1[[#This Row],[Open]]</f>
        <v>0.1026508742244783</v>
      </c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19"/>
      <c r="AS331" s="19"/>
      <c r="AT331" s="19"/>
      <c r="AU331" s="19"/>
      <c r="AV331" s="19"/>
      <c r="AW331" s="19"/>
      <c r="AX331" s="19"/>
      <c r="AY331" s="19"/>
      <c r="AZ331" s="19"/>
      <c r="BA331" s="19"/>
      <c r="BB331" s="19"/>
      <c r="BC331" s="19"/>
      <c r="BD331" s="19"/>
      <c r="BE331" s="19"/>
      <c r="BF331" s="19"/>
      <c r="BG331" s="19"/>
      <c r="BH331" s="19"/>
      <c r="BI331" s="19"/>
      <c r="BJ331" s="19"/>
    </row>
    <row r="332" spans="1:62" x14ac:dyDescent="0.25">
      <c r="A332" s="1">
        <v>44349</v>
      </c>
      <c r="B332">
        <v>17.48</v>
      </c>
      <c r="C332" s="1">
        <v>44349</v>
      </c>
      <c r="D332">
        <v>17.48</v>
      </c>
      <c r="E332">
        <v>17.86</v>
      </c>
      <c r="F332">
        <v>18.309999999999999</v>
      </c>
      <c r="G332">
        <v>16.739999999999998</v>
      </c>
      <c r="I332" s="2">
        <v>-2.35E-2</v>
      </c>
      <c r="J332" s="2">
        <f>ABS(Table1[[#This Row],[Change %]])</f>
        <v>2.35E-2</v>
      </c>
      <c r="K332">
        <f>Table1[[#This Row],[High]]-Table1[[#This Row],[Low]]</f>
        <v>1.5700000000000003</v>
      </c>
      <c r="L332" s="3">
        <f>Table1[[#This Row],[Daily Volitility]]/Table1[[#This Row],[Open]]</f>
        <v>8.7905935050391959E-2</v>
      </c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19"/>
      <c r="AS332" s="19"/>
      <c r="AT332" s="19"/>
      <c r="AU332" s="19"/>
      <c r="AV332" s="19"/>
      <c r="AW332" s="19"/>
      <c r="AX332" s="19"/>
      <c r="AY332" s="19"/>
      <c r="AZ332" s="19"/>
      <c r="BA332" s="19"/>
      <c r="BB332" s="19"/>
      <c r="BC332" s="19"/>
      <c r="BD332" s="19"/>
      <c r="BE332" s="19"/>
      <c r="BF332" s="19"/>
      <c r="BG332" s="19"/>
      <c r="BH332" s="19"/>
      <c r="BI332" s="19"/>
      <c r="BJ332" s="19"/>
    </row>
    <row r="333" spans="1:62" x14ac:dyDescent="0.25">
      <c r="A333" s="1">
        <v>44348</v>
      </c>
      <c r="B333">
        <v>17.899999999999999</v>
      </c>
      <c r="C333" s="1">
        <v>44348</v>
      </c>
      <c r="D333">
        <v>17.899999999999999</v>
      </c>
      <c r="E333">
        <v>17.239999999999998</v>
      </c>
      <c r="F333">
        <v>18.53</v>
      </c>
      <c r="G333">
        <v>15.68</v>
      </c>
      <c r="I333" s="2">
        <v>6.8000000000000005E-2</v>
      </c>
      <c r="J333" s="2">
        <f>ABS(Table1[[#This Row],[Change %]])</f>
        <v>6.8000000000000005E-2</v>
      </c>
      <c r="K333">
        <f>Table1[[#This Row],[High]]-Table1[[#This Row],[Low]]</f>
        <v>2.8500000000000014</v>
      </c>
      <c r="L333" s="3">
        <f>Table1[[#This Row],[Daily Volitility]]/Table1[[#This Row],[Open]]</f>
        <v>0.16531322505800475</v>
      </c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19"/>
      <c r="AS333" s="19"/>
      <c r="AT333" s="19"/>
      <c r="AU333" s="19"/>
      <c r="AV333" s="19"/>
      <c r="AW333" s="19"/>
      <c r="AX333" s="19"/>
      <c r="AY333" s="19"/>
      <c r="AZ333" s="19"/>
      <c r="BA333" s="19"/>
      <c r="BB333" s="19"/>
      <c r="BC333" s="19"/>
      <c r="BD333" s="19"/>
      <c r="BE333" s="19"/>
      <c r="BF333" s="19"/>
      <c r="BG333" s="19"/>
      <c r="BH333" s="19"/>
      <c r="BI333" s="19"/>
      <c r="BJ333" s="19"/>
    </row>
    <row r="334" spans="1:62" x14ac:dyDescent="0.25">
      <c r="A334" s="1">
        <v>44344</v>
      </c>
      <c r="B334">
        <v>16.760000000000002</v>
      </c>
      <c r="C334" s="1">
        <v>44344</v>
      </c>
      <c r="D334">
        <v>16.760000000000002</v>
      </c>
      <c r="E334">
        <v>16.8</v>
      </c>
      <c r="F334">
        <v>16.86</v>
      </c>
      <c r="G334">
        <v>15.9</v>
      </c>
      <c r="I334" s="2">
        <v>1.1999999999999999E-3</v>
      </c>
      <c r="J334" s="2">
        <f>ABS(Table1[[#This Row],[Change %]])</f>
        <v>1.1999999999999999E-3</v>
      </c>
      <c r="K334">
        <f>Table1[[#This Row],[High]]-Table1[[#This Row],[Low]]</f>
        <v>0.95999999999999908</v>
      </c>
      <c r="L334" s="3">
        <f>Table1[[#This Row],[Daily Volitility]]/Table1[[#This Row],[Open]]</f>
        <v>5.7142857142857086E-2</v>
      </c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19"/>
      <c r="AS334" s="19"/>
      <c r="AT334" s="19"/>
      <c r="AU334" s="19"/>
      <c r="AV334" s="19"/>
      <c r="AW334" s="19"/>
      <c r="AX334" s="19"/>
      <c r="AY334" s="19"/>
      <c r="AZ334" s="19"/>
      <c r="BA334" s="19"/>
      <c r="BB334" s="19"/>
      <c r="BC334" s="19"/>
      <c r="BD334" s="19"/>
      <c r="BE334" s="19"/>
      <c r="BF334" s="19"/>
      <c r="BG334" s="19"/>
      <c r="BH334" s="19"/>
      <c r="BI334" s="19"/>
      <c r="BJ334" s="19"/>
    </row>
    <row r="335" spans="1:62" x14ac:dyDescent="0.25">
      <c r="A335" s="1">
        <v>44343</v>
      </c>
      <c r="B335">
        <v>16.739999999999998</v>
      </c>
      <c r="C335" s="1">
        <v>44343</v>
      </c>
      <c r="D335">
        <v>16.739999999999998</v>
      </c>
      <c r="E335">
        <v>18.03</v>
      </c>
      <c r="F335">
        <v>18.170000000000002</v>
      </c>
      <c r="G335">
        <v>16.52</v>
      </c>
      <c r="I335" s="2">
        <v>-3.5700000000000003E-2</v>
      </c>
      <c r="J335" s="2">
        <f>ABS(Table1[[#This Row],[Change %]])</f>
        <v>3.5700000000000003E-2</v>
      </c>
      <c r="K335">
        <f>Table1[[#This Row],[High]]-Table1[[#This Row],[Low]]</f>
        <v>1.6500000000000021</v>
      </c>
      <c r="L335" s="3">
        <f>Table1[[#This Row],[Daily Volitility]]/Table1[[#This Row],[Open]]</f>
        <v>9.1514143094842043E-2</v>
      </c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19"/>
      <c r="AS335" s="19"/>
      <c r="AT335" s="19"/>
      <c r="AU335" s="19"/>
      <c r="AV335" s="19"/>
      <c r="AW335" s="19"/>
      <c r="AX335" s="19"/>
      <c r="AY335" s="19"/>
      <c r="AZ335" s="19"/>
      <c r="BA335" s="19"/>
      <c r="BB335" s="19"/>
      <c r="BC335" s="19"/>
      <c r="BD335" s="19"/>
      <c r="BE335" s="19"/>
      <c r="BF335" s="19"/>
      <c r="BG335" s="19"/>
      <c r="BH335" s="19"/>
      <c r="BI335" s="19"/>
      <c r="BJ335" s="19"/>
    </row>
    <row r="336" spans="1:62" x14ac:dyDescent="0.25">
      <c r="A336" s="1">
        <v>44342</v>
      </c>
      <c r="B336">
        <v>17.36</v>
      </c>
      <c r="C336" s="1">
        <v>44342</v>
      </c>
      <c r="D336">
        <v>17.36</v>
      </c>
      <c r="E336">
        <v>18.37</v>
      </c>
      <c r="F336">
        <v>18.920000000000002</v>
      </c>
      <c r="G336">
        <v>17.350000000000001</v>
      </c>
      <c r="I336" s="2">
        <v>-7.8600000000000003E-2</v>
      </c>
      <c r="J336" s="2">
        <f>ABS(Table1[[#This Row],[Change %]])</f>
        <v>7.8600000000000003E-2</v>
      </c>
      <c r="K336">
        <f>Table1[[#This Row],[High]]-Table1[[#This Row],[Low]]</f>
        <v>1.5700000000000003</v>
      </c>
      <c r="L336" s="3">
        <f>Table1[[#This Row],[Daily Volitility]]/Table1[[#This Row],[Open]]</f>
        <v>8.5465432770821997E-2</v>
      </c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19"/>
      <c r="AS336" s="19"/>
      <c r="AT336" s="19"/>
      <c r="AU336" s="19"/>
      <c r="AV336" s="19"/>
      <c r="AW336" s="19"/>
      <c r="AX336" s="19"/>
      <c r="AY336" s="19"/>
      <c r="AZ336" s="19"/>
      <c r="BA336" s="19"/>
      <c r="BB336" s="19"/>
      <c r="BC336" s="19"/>
      <c r="BD336" s="19"/>
      <c r="BE336" s="19"/>
      <c r="BF336" s="19"/>
      <c r="BG336" s="19"/>
      <c r="BH336" s="19"/>
      <c r="BI336" s="19"/>
      <c r="BJ336" s="19"/>
    </row>
    <row r="337" spans="1:62" x14ac:dyDescent="0.25">
      <c r="A337" s="1">
        <v>44341</v>
      </c>
      <c r="B337">
        <v>18.84</v>
      </c>
      <c r="C337" s="1">
        <v>44341</v>
      </c>
      <c r="D337">
        <v>18.84</v>
      </c>
      <c r="E337">
        <v>18.350000000000001</v>
      </c>
      <c r="F337">
        <v>19.29</v>
      </c>
      <c r="G337">
        <v>16.87</v>
      </c>
      <c r="I337" s="2">
        <v>2.3900000000000001E-2</v>
      </c>
      <c r="J337" s="2">
        <f>ABS(Table1[[#This Row],[Change %]])</f>
        <v>2.3900000000000001E-2</v>
      </c>
      <c r="K337">
        <f>Table1[[#This Row],[High]]-Table1[[#This Row],[Low]]</f>
        <v>2.4199999999999982</v>
      </c>
      <c r="L337" s="3">
        <f>Table1[[#This Row],[Daily Volitility]]/Table1[[#This Row],[Open]]</f>
        <v>0.13188010899182551</v>
      </c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19"/>
      <c r="AS337" s="19"/>
      <c r="AT337" s="19"/>
      <c r="AU337" s="19"/>
      <c r="AV337" s="19"/>
      <c r="AW337" s="19"/>
      <c r="AX337" s="19"/>
      <c r="AY337" s="19"/>
      <c r="AZ337" s="19"/>
      <c r="BA337" s="19"/>
      <c r="BB337" s="19"/>
      <c r="BC337" s="19"/>
      <c r="BD337" s="19"/>
      <c r="BE337" s="19"/>
      <c r="BF337" s="19"/>
      <c r="BG337" s="19"/>
      <c r="BH337" s="19"/>
      <c r="BI337" s="19"/>
      <c r="BJ337" s="19"/>
    </row>
    <row r="338" spans="1:62" x14ac:dyDescent="0.25">
      <c r="A338" s="1">
        <v>44340</v>
      </c>
      <c r="B338">
        <v>18.399999999999999</v>
      </c>
      <c r="C338" s="1">
        <v>44340</v>
      </c>
      <c r="D338">
        <v>18.399999999999999</v>
      </c>
      <c r="E338">
        <v>20.5</v>
      </c>
      <c r="F338">
        <v>20.51</v>
      </c>
      <c r="G338">
        <v>18.38</v>
      </c>
      <c r="I338" s="2">
        <v>-8.6800000000000002E-2</v>
      </c>
      <c r="J338" s="2">
        <f>ABS(Table1[[#This Row],[Change %]])</f>
        <v>8.6800000000000002E-2</v>
      </c>
      <c r="K338">
        <f>Table1[[#This Row],[High]]-Table1[[#This Row],[Low]]</f>
        <v>2.1300000000000026</v>
      </c>
      <c r="L338" s="3">
        <f>Table1[[#This Row],[Daily Volitility]]/Table1[[#This Row],[Open]]</f>
        <v>0.10390243902439036</v>
      </c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19"/>
      <c r="AS338" s="19"/>
      <c r="AT338" s="19"/>
      <c r="AU338" s="19"/>
      <c r="AV338" s="19"/>
      <c r="AW338" s="19"/>
      <c r="AX338" s="19"/>
      <c r="AY338" s="19"/>
      <c r="AZ338" s="19"/>
      <c r="BA338" s="19"/>
      <c r="BB338" s="19"/>
      <c r="BC338" s="19"/>
      <c r="BD338" s="19"/>
      <c r="BE338" s="19"/>
      <c r="BF338" s="19"/>
      <c r="BG338" s="19"/>
      <c r="BH338" s="19"/>
      <c r="BI338" s="19"/>
      <c r="BJ338" s="19"/>
    </row>
    <row r="339" spans="1:62" x14ac:dyDescent="0.25">
      <c r="A339" s="1">
        <v>44337</v>
      </c>
      <c r="B339">
        <v>20.149999999999999</v>
      </c>
      <c r="C339" s="1">
        <v>44337</v>
      </c>
      <c r="D339">
        <v>20.149999999999999</v>
      </c>
      <c r="E339">
        <v>20.420000000000002</v>
      </c>
      <c r="F339">
        <v>20.89</v>
      </c>
      <c r="G339">
        <v>19.53</v>
      </c>
      <c r="I339" s="2">
        <v>-2.52E-2</v>
      </c>
      <c r="J339" s="2">
        <f>ABS(Table1[[#This Row],[Change %]])</f>
        <v>2.52E-2</v>
      </c>
      <c r="K339">
        <f>Table1[[#This Row],[High]]-Table1[[#This Row],[Low]]</f>
        <v>1.3599999999999994</v>
      </c>
      <c r="L339" s="3">
        <f>Table1[[#This Row],[Daily Volitility]]/Table1[[#This Row],[Open]]</f>
        <v>6.6601371204701235E-2</v>
      </c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19"/>
      <c r="AS339" s="19"/>
      <c r="AT339" s="19"/>
      <c r="AU339" s="19"/>
      <c r="AV339" s="19"/>
      <c r="AW339" s="19"/>
      <c r="AX339" s="19"/>
      <c r="AY339" s="19"/>
      <c r="AZ339" s="19"/>
      <c r="BA339" s="19"/>
      <c r="BB339" s="19"/>
      <c r="BC339" s="19"/>
      <c r="BD339" s="19"/>
      <c r="BE339" s="19"/>
      <c r="BF339" s="19"/>
      <c r="BG339" s="19"/>
      <c r="BH339" s="19"/>
      <c r="BI339" s="19"/>
      <c r="BJ339" s="19"/>
    </row>
    <row r="340" spans="1:62" x14ac:dyDescent="0.25">
      <c r="A340" s="1">
        <v>44336</v>
      </c>
      <c r="B340">
        <v>20.67</v>
      </c>
      <c r="C340" s="1">
        <v>44336</v>
      </c>
      <c r="D340">
        <v>20.67</v>
      </c>
      <c r="E340">
        <v>22.33</v>
      </c>
      <c r="F340">
        <v>23.5</v>
      </c>
      <c r="G340">
        <v>20.190000000000001</v>
      </c>
      <c r="I340" s="2">
        <v>-6.8099999999999994E-2</v>
      </c>
      <c r="J340" s="2">
        <f>ABS(Table1[[#This Row],[Change %]])</f>
        <v>6.8099999999999994E-2</v>
      </c>
      <c r="K340">
        <f>Table1[[#This Row],[High]]-Table1[[#This Row],[Low]]</f>
        <v>3.3099999999999987</v>
      </c>
      <c r="L340" s="3">
        <f>Table1[[#This Row],[Daily Volitility]]/Table1[[#This Row],[Open]]</f>
        <v>0.14823107926556198</v>
      </c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19"/>
      <c r="AS340" s="19"/>
      <c r="AT340" s="19"/>
      <c r="AU340" s="19"/>
      <c r="AV340" s="19"/>
      <c r="AW340" s="19"/>
      <c r="AX340" s="19"/>
      <c r="AY340" s="19"/>
      <c r="AZ340" s="19"/>
      <c r="BA340" s="19"/>
      <c r="BB340" s="19"/>
      <c r="BC340" s="19"/>
      <c r="BD340" s="19"/>
      <c r="BE340" s="19"/>
      <c r="BF340" s="19"/>
      <c r="BG340" s="19"/>
      <c r="BH340" s="19"/>
      <c r="BI340" s="19"/>
      <c r="BJ340" s="19"/>
    </row>
    <row r="341" spans="1:62" x14ac:dyDescent="0.25">
      <c r="A341" s="1">
        <v>44335</v>
      </c>
      <c r="B341">
        <v>22.18</v>
      </c>
      <c r="C341" s="1">
        <v>44335</v>
      </c>
      <c r="D341">
        <v>22.18</v>
      </c>
      <c r="E341">
        <v>22.46</v>
      </c>
      <c r="F341">
        <v>25.96</v>
      </c>
      <c r="G341">
        <v>21.88</v>
      </c>
      <c r="I341" s="2">
        <v>3.9399999999999998E-2</v>
      </c>
      <c r="J341" s="2">
        <f>ABS(Table1[[#This Row],[Change %]])</f>
        <v>3.9399999999999998E-2</v>
      </c>
      <c r="K341">
        <f>Table1[[#This Row],[High]]-Table1[[#This Row],[Low]]</f>
        <v>4.0800000000000018</v>
      </c>
      <c r="L341" s="3">
        <f>Table1[[#This Row],[Daily Volitility]]/Table1[[#This Row],[Open]]</f>
        <v>0.18165627782724852</v>
      </c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19"/>
      <c r="AS341" s="19"/>
      <c r="AT341" s="19"/>
      <c r="AU341" s="19"/>
      <c r="AV341" s="19"/>
      <c r="AW341" s="19"/>
      <c r="AX341" s="19"/>
      <c r="AY341" s="19"/>
      <c r="AZ341" s="19"/>
      <c r="BA341" s="19"/>
      <c r="BB341" s="19"/>
      <c r="BC341" s="19"/>
      <c r="BD341" s="19"/>
      <c r="BE341" s="19"/>
      <c r="BF341" s="19"/>
      <c r="BG341" s="19"/>
      <c r="BH341" s="19"/>
      <c r="BI341" s="19"/>
      <c r="BJ341" s="19"/>
    </row>
    <row r="342" spans="1:62" x14ac:dyDescent="0.25">
      <c r="A342" s="1">
        <v>44334</v>
      </c>
      <c r="B342">
        <v>21.34</v>
      </c>
      <c r="C342" s="1">
        <v>44334</v>
      </c>
      <c r="D342">
        <v>21.34</v>
      </c>
      <c r="E342">
        <v>18.89</v>
      </c>
      <c r="F342">
        <v>21.45</v>
      </c>
      <c r="G342">
        <v>18.809999999999999</v>
      </c>
      <c r="I342" s="2">
        <v>8.2199999999999995E-2</v>
      </c>
      <c r="J342" s="2">
        <f>ABS(Table1[[#This Row],[Change %]])</f>
        <v>8.2199999999999995E-2</v>
      </c>
      <c r="K342">
        <f>Table1[[#This Row],[High]]-Table1[[#This Row],[Low]]</f>
        <v>2.6400000000000006</v>
      </c>
      <c r="L342" s="3">
        <f>Table1[[#This Row],[Daily Volitility]]/Table1[[#This Row],[Open]]</f>
        <v>0.13975648491265222</v>
      </c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19"/>
      <c r="AS342" s="19"/>
      <c r="AT342" s="19"/>
      <c r="AU342" s="19"/>
      <c r="AV342" s="19"/>
      <c r="AW342" s="19"/>
      <c r="AX342" s="19"/>
      <c r="AY342" s="19"/>
      <c r="AZ342" s="19"/>
      <c r="BA342" s="19"/>
      <c r="BB342" s="19"/>
      <c r="BC342" s="19"/>
      <c r="BD342" s="19"/>
      <c r="BE342" s="19"/>
      <c r="BF342" s="19"/>
      <c r="BG342" s="19"/>
      <c r="BH342" s="19"/>
      <c r="BI342" s="19"/>
      <c r="BJ342" s="19"/>
    </row>
    <row r="343" spans="1:62" x14ac:dyDescent="0.25">
      <c r="A343" s="1">
        <v>44333</v>
      </c>
      <c r="B343">
        <v>19.72</v>
      </c>
      <c r="C343" s="1">
        <v>44333</v>
      </c>
      <c r="D343">
        <v>19.72</v>
      </c>
      <c r="E343">
        <v>19.89</v>
      </c>
      <c r="F343">
        <v>21.58</v>
      </c>
      <c r="G343">
        <v>19.670000000000002</v>
      </c>
      <c r="I343" s="2">
        <v>4.8399999999999999E-2</v>
      </c>
      <c r="J343" s="2">
        <f>ABS(Table1[[#This Row],[Change %]])</f>
        <v>4.8399999999999999E-2</v>
      </c>
      <c r="K343">
        <f>Table1[[#This Row],[High]]-Table1[[#This Row],[Low]]</f>
        <v>1.9099999999999966</v>
      </c>
      <c r="L343" s="3">
        <f>Table1[[#This Row],[Daily Volitility]]/Table1[[#This Row],[Open]]</f>
        <v>9.6028154851684089E-2</v>
      </c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19"/>
      <c r="AS343" s="19"/>
      <c r="AT343" s="19"/>
      <c r="AU343" s="19"/>
      <c r="AV343" s="19"/>
      <c r="AW343" s="19"/>
      <c r="AX343" s="19"/>
      <c r="AY343" s="19"/>
      <c r="AZ343" s="19"/>
      <c r="BA343" s="19"/>
      <c r="BB343" s="19"/>
      <c r="BC343" s="19"/>
      <c r="BD343" s="19"/>
      <c r="BE343" s="19"/>
      <c r="BF343" s="19"/>
      <c r="BG343" s="19"/>
      <c r="BH343" s="19"/>
      <c r="BI343" s="19"/>
      <c r="BJ343" s="19"/>
    </row>
    <row r="344" spans="1:62" x14ac:dyDescent="0.25">
      <c r="A344" s="1">
        <v>44330</v>
      </c>
      <c r="B344">
        <v>18.809999999999999</v>
      </c>
      <c r="C344" s="1">
        <v>44330</v>
      </c>
      <c r="D344">
        <v>18.809999999999999</v>
      </c>
      <c r="E344">
        <v>21.77</v>
      </c>
      <c r="F344">
        <v>22.1</v>
      </c>
      <c r="G344">
        <v>18.66</v>
      </c>
      <c r="I344" s="2">
        <v>-0.18679999999999999</v>
      </c>
      <c r="J344" s="2">
        <f>ABS(Table1[[#This Row],[Change %]])</f>
        <v>0.18679999999999999</v>
      </c>
      <c r="K344">
        <f>Table1[[#This Row],[High]]-Table1[[#This Row],[Low]]</f>
        <v>3.4400000000000013</v>
      </c>
      <c r="L344" s="3">
        <f>Table1[[#This Row],[Daily Volitility]]/Table1[[#This Row],[Open]]</f>
        <v>0.15801561782269183</v>
      </c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19"/>
      <c r="AS344" s="19"/>
      <c r="AT344" s="19"/>
      <c r="AU344" s="19"/>
      <c r="AV344" s="19"/>
      <c r="AW344" s="19"/>
      <c r="AX344" s="19"/>
      <c r="AY344" s="19"/>
      <c r="AZ344" s="19"/>
      <c r="BA344" s="19"/>
      <c r="BB344" s="19"/>
      <c r="BC344" s="19"/>
      <c r="BD344" s="19"/>
      <c r="BE344" s="19"/>
      <c r="BF344" s="19"/>
      <c r="BG344" s="19"/>
      <c r="BH344" s="19"/>
      <c r="BI344" s="19"/>
      <c r="BJ344" s="19"/>
    </row>
    <row r="345" spans="1:62" x14ac:dyDescent="0.25">
      <c r="A345" s="1">
        <v>44329</v>
      </c>
      <c r="B345">
        <v>23.13</v>
      </c>
      <c r="C345" s="1">
        <v>44329</v>
      </c>
      <c r="D345">
        <v>23.13</v>
      </c>
      <c r="E345">
        <v>26.03</v>
      </c>
      <c r="F345">
        <v>28.93</v>
      </c>
      <c r="G345">
        <v>22.23</v>
      </c>
      <c r="I345" s="2">
        <v>-0.16170000000000001</v>
      </c>
      <c r="J345" s="2">
        <f>ABS(Table1[[#This Row],[Change %]])</f>
        <v>0.16170000000000001</v>
      </c>
      <c r="K345">
        <f>Table1[[#This Row],[High]]-Table1[[#This Row],[Low]]</f>
        <v>6.6999999999999993</v>
      </c>
      <c r="L345" s="3">
        <f>Table1[[#This Row],[Daily Volitility]]/Table1[[#This Row],[Open]]</f>
        <v>0.25739531310026886</v>
      </c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19"/>
      <c r="AS345" s="19"/>
      <c r="AT345" s="19"/>
      <c r="AU345" s="19"/>
      <c r="AV345" s="19"/>
      <c r="AW345" s="19"/>
      <c r="AX345" s="19"/>
      <c r="AY345" s="19"/>
      <c r="AZ345" s="19"/>
      <c r="BA345" s="19"/>
      <c r="BB345" s="19"/>
      <c r="BC345" s="19"/>
      <c r="BD345" s="19"/>
      <c r="BE345" s="19"/>
      <c r="BF345" s="19"/>
      <c r="BG345" s="19"/>
      <c r="BH345" s="19"/>
      <c r="BI345" s="19"/>
      <c r="BJ345" s="19"/>
    </row>
    <row r="346" spans="1:62" x14ac:dyDescent="0.25">
      <c r="A346" s="1">
        <v>44328</v>
      </c>
      <c r="B346">
        <v>27.59</v>
      </c>
      <c r="C346" s="1">
        <v>44328</v>
      </c>
      <c r="D346">
        <v>27.59</v>
      </c>
      <c r="E346">
        <v>22.42</v>
      </c>
      <c r="F346">
        <v>28.38</v>
      </c>
      <c r="G346">
        <v>21.66</v>
      </c>
      <c r="I346" s="2">
        <v>0.26329999999999998</v>
      </c>
      <c r="J346" s="2">
        <f>ABS(Table1[[#This Row],[Change %]])</f>
        <v>0.26329999999999998</v>
      </c>
      <c r="K346">
        <f>Table1[[#This Row],[High]]-Table1[[#This Row],[Low]]</f>
        <v>6.7199999999999989</v>
      </c>
      <c r="L346" s="3">
        <f>Table1[[#This Row],[Daily Volitility]]/Table1[[#This Row],[Open]]</f>
        <v>0.29973238180196243</v>
      </c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19"/>
      <c r="AS346" s="19"/>
      <c r="AT346" s="19"/>
      <c r="AU346" s="19"/>
      <c r="AV346" s="19"/>
      <c r="AW346" s="19"/>
      <c r="AX346" s="19"/>
      <c r="AY346" s="19"/>
      <c r="AZ346" s="19"/>
      <c r="BA346" s="19"/>
      <c r="BB346" s="19"/>
      <c r="BC346" s="19"/>
      <c r="BD346" s="19"/>
      <c r="BE346" s="19"/>
      <c r="BF346" s="19"/>
      <c r="BG346" s="19"/>
      <c r="BH346" s="19"/>
      <c r="BI346" s="19"/>
      <c r="BJ346" s="19"/>
    </row>
    <row r="347" spans="1:62" x14ac:dyDescent="0.25">
      <c r="A347" s="1">
        <v>44327</v>
      </c>
      <c r="B347">
        <v>21.84</v>
      </c>
      <c r="C347" s="1">
        <v>44327</v>
      </c>
      <c r="D347">
        <v>21.84</v>
      </c>
      <c r="E347">
        <v>21.17</v>
      </c>
      <c r="F347">
        <v>23.73</v>
      </c>
      <c r="G347">
        <v>20.71</v>
      </c>
      <c r="I347" s="2">
        <v>0.1109</v>
      </c>
      <c r="J347" s="2">
        <f>ABS(Table1[[#This Row],[Change %]])</f>
        <v>0.1109</v>
      </c>
      <c r="K347">
        <f>Table1[[#This Row],[High]]-Table1[[#This Row],[Low]]</f>
        <v>3.0199999999999996</v>
      </c>
      <c r="L347" s="3">
        <f>Table1[[#This Row],[Daily Volitility]]/Table1[[#This Row],[Open]]</f>
        <v>0.14265470004723663</v>
      </c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19"/>
      <c r="AS347" s="19"/>
      <c r="AT347" s="19"/>
      <c r="AU347" s="19"/>
      <c r="AV347" s="19"/>
      <c r="AW347" s="19"/>
      <c r="AX347" s="19"/>
      <c r="AY347" s="19"/>
      <c r="AZ347" s="19"/>
      <c r="BA347" s="19"/>
      <c r="BB347" s="19"/>
      <c r="BC347" s="19"/>
      <c r="BD347" s="19"/>
      <c r="BE347" s="19"/>
      <c r="BF347" s="19"/>
      <c r="BG347" s="19"/>
      <c r="BH347" s="19"/>
      <c r="BI347" s="19"/>
      <c r="BJ347" s="19"/>
    </row>
    <row r="348" spans="1:62" x14ac:dyDescent="0.25">
      <c r="A348" s="1">
        <v>44326</v>
      </c>
      <c r="B348">
        <v>19.66</v>
      </c>
      <c r="C348" s="1">
        <v>44326</v>
      </c>
      <c r="D348">
        <v>19.66</v>
      </c>
      <c r="E348">
        <v>17.34</v>
      </c>
      <c r="F348">
        <v>19.75</v>
      </c>
      <c r="G348">
        <v>17.07</v>
      </c>
      <c r="I348" s="2">
        <v>0.17799999999999999</v>
      </c>
      <c r="J348" s="2">
        <f>ABS(Table1[[#This Row],[Change %]])</f>
        <v>0.17799999999999999</v>
      </c>
      <c r="K348">
        <f>Table1[[#This Row],[High]]-Table1[[#This Row],[Low]]</f>
        <v>2.6799999999999997</v>
      </c>
      <c r="L348" s="3">
        <f>Table1[[#This Row],[Daily Volitility]]/Table1[[#This Row],[Open]]</f>
        <v>0.15455594002306802</v>
      </c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19"/>
      <c r="AS348" s="19"/>
      <c r="AT348" s="19"/>
      <c r="AU348" s="19"/>
      <c r="AV348" s="19"/>
      <c r="AW348" s="19"/>
      <c r="AX348" s="19"/>
      <c r="AY348" s="19"/>
      <c r="AZ348" s="19"/>
      <c r="BA348" s="19"/>
      <c r="BB348" s="19"/>
      <c r="BC348" s="19"/>
      <c r="BD348" s="19"/>
      <c r="BE348" s="19"/>
      <c r="BF348" s="19"/>
      <c r="BG348" s="19"/>
      <c r="BH348" s="19"/>
      <c r="BI348" s="19"/>
      <c r="BJ348" s="19"/>
    </row>
    <row r="349" spans="1:62" x14ac:dyDescent="0.25">
      <c r="A349" s="1">
        <v>44323</v>
      </c>
      <c r="B349">
        <v>16.690000000000001</v>
      </c>
      <c r="C349" s="1">
        <v>44323</v>
      </c>
      <c r="D349">
        <v>16.690000000000001</v>
      </c>
      <c r="E349">
        <v>18.45</v>
      </c>
      <c r="F349">
        <v>18.57</v>
      </c>
      <c r="G349">
        <v>16.68</v>
      </c>
      <c r="I349" s="2">
        <v>-9.2399999999999996E-2</v>
      </c>
      <c r="J349" s="2">
        <f>ABS(Table1[[#This Row],[Change %]])</f>
        <v>9.2399999999999996E-2</v>
      </c>
      <c r="K349">
        <f>Table1[[#This Row],[High]]-Table1[[#This Row],[Low]]</f>
        <v>1.8900000000000006</v>
      </c>
      <c r="L349" s="3">
        <f>Table1[[#This Row],[Daily Volitility]]/Table1[[#This Row],[Open]]</f>
        <v>0.10243902439024394</v>
      </c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19"/>
      <c r="AS349" s="19"/>
      <c r="AT349" s="19"/>
      <c r="AU349" s="19"/>
      <c r="AV349" s="19"/>
      <c r="AW349" s="19"/>
      <c r="AX349" s="19"/>
      <c r="AY349" s="19"/>
      <c r="AZ349" s="19"/>
      <c r="BA349" s="19"/>
      <c r="BB349" s="19"/>
      <c r="BC349" s="19"/>
      <c r="BD349" s="19"/>
      <c r="BE349" s="19"/>
      <c r="BF349" s="19"/>
      <c r="BG349" s="19"/>
      <c r="BH349" s="19"/>
      <c r="BI349" s="19"/>
      <c r="BJ349" s="19"/>
    </row>
    <row r="350" spans="1:62" x14ac:dyDescent="0.25">
      <c r="A350" s="1">
        <v>44322</v>
      </c>
      <c r="B350">
        <v>18.39</v>
      </c>
      <c r="C350" s="1">
        <v>44322</v>
      </c>
      <c r="D350">
        <v>18.39</v>
      </c>
      <c r="E350">
        <v>18.41</v>
      </c>
      <c r="F350">
        <v>20.6</v>
      </c>
      <c r="G350">
        <v>18.21</v>
      </c>
      <c r="I350" s="2">
        <v>-3.9699999999999999E-2</v>
      </c>
      <c r="J350" s="2">
        <f>ABS(Table1[[#This Row],[Change %]])</f>
        <v>3.9699999999999999E-2</v>
      </c>
      <c r="K350">
        <f>Table1[[#This Row],[High]]-Table1[[#This Row],[Low]]</f>
        <v>2.3900000000000006</v>
      </c>
      <c r="L350" s="3">
        <f>Table1[[#This Row],[Daily Volitility]]/Table1[[#This Row],[Open]]</f>
        <v>0.12982074959261275</v>
      </c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19"/>
      <c r="AS350" s="19"/>
      <c r="AT350" s="19"/>
      <c r="AU350" s="19"/>
      <c r="AV350" s="19"/>
      <c r="AW350" s="19"/>
      <c r="AX350" s="19"/>
      <c r="AY350" s="19"/>
      <c r="AZ350" s="19"/>
      <c r="BA350" s="19"/>
      <c r="BB350" s="19"/>
      <c r="BC350" s="19"/>
      <c r="BD350" s="19"/>
      <c r="BE350" s="19"/>
      <c r="BF350" s="19"/>
      <c r="BG350" s="19"/>
      <c r="BH350" s="19"/>
      <c r="BI350" s="19"/>
      <c r="BJ350" s="19"/>
    </row>
    <row r="351" spans="1:62" x14ac:dyDescent="0.25">
      <c r="A351" s="1">
        <v>44321</v>
      </c>
      <c r="B351">
        <v>19.149999999999999</v>
      </c>
      <c r="C351" s="1">
        <v>44321</v>
      </c>
      <c r="D351">
        <v>19.149999999999999</v>
      </c>
      <c r="E351">
        <v>18.84</v>
      </c>
      <c r="F351">
        <v>19.579999999999998</v>
      </c>
      <c r="G351">
        <v>17.89</v>
      </c>
      <c r="I351" s="2">
        <v>-1.6899999999999998E-2</v>
      </c>
      <c r="J351" s="2">
        <f>ABS(Table1[[#This Row],[Change %]])</f>
        <v>1.6899999999999998E-2</v>
      </c>
      <c r="K351">
        <f>Table1[[#This Row],[High]]-Table1[[#This Row],[Low]]</f>
        <v>1.6899999999999977</v>
      </c>
      <c r="L351" s="3">
        <f>Table1[[#This Row],[Daily Volitility]]/Table1[[#This Row],[Open]]</f>
        <v>8.9702760084925573E-2</v>
      </c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19"/>
      <c r="AS351" s="19"/>
      <c r="AT351" s="19"/>
      <c r="AU351" s="19"/>
      <c r="AV351" s="19"/>
      <c r="AW351" s="19"/>
      <c r="AX351" s="19"/>
      <c r="AY351" s="19"/>
      <c r="AZ351" s="19"/>
      <c r="BA351" s="19"/>
      <c r="BB351" s="19"/>
      <c r="BC351" s="19"/>
      <c r="BD351" s="19"/>
      <c r="BE351" s="19"/>
      <c r="BF351" s="19"/>
      <c r="BG351" s="19"/>
      <c r="BH351" s="19"/>
      <c r="BI351" s="19"/>
      <c r="BJ351" s="19"/>
    </row>
    <row r="352" spans="1:62" x14ac:dyDescent="0.25">
      <c r="A352" s="1">
        <v>44320</v>
      </c>
      <c r="B352">
        <v>19.48</v>
      </c>
      <c r="C352" s="1">
        <v>44320</v>
      </c>
      <c r="D352">
        <v>19.48</v>
      </c>
      <c r="E352">
        <v>18.16</v>
      </c>
      <c r="F352">
        <v>21.85</v>
      </c>
      <c r="G352">
        <v>18.11</v>
      </c>
      <c r="I352" s="2">
        <v>6.3899999999999998E-2</v>
      </c>
      <c r="J352" s="2">
        <f>ABS(Table1[[#This Row],[Change %]])</f>
        <v>6.3899999999999998E-2</v>
      </c>
      <c r="K352">
        <f>Table1[[#This Row],[High]]-Table1[[#This Row],[Low]]</f>
        <v>3.740000000000002</v>
      </c>
      <c r="L352" s="3">
        <f>Table1[[#This Row],[Daily Volitility]]/Table1[[#This Row],[Open]]</f>
        <v>0.20594713656387675</v>
      </c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19"/>
      <c r="AS352" s="19"/>
      <c r="AT352" s="19"/>
      <c r="AU352" s="19"/>
      <c r="AV352" s="19"/>
      <c r="AW352" s="19"/>
      <c r="AX352" s="19"/>
      <c r="AY352" s="19"/>
      <c r="AZ352" s="19"/>
      <c r="BA352" s="19"/>
      <c r="BB352" s="19"/>
      <c r="BC352" s="19"/>
      <c r="BD352" s="19"/>
      <c r="BE352" s="19"/>
      <c r="BF352" s="19"/>
      <c r="BG352" s="19"/>
      <c r="BH352" s="19"/>
      <c r="BI352" s="19"/>
      <c r="BJ352" s="19"/>
    </row>
    <row r="353" spans="1:62" x14ac:dyDescent="0.25">
      <c r="A353" s="1">
        <v>44319</v>
      </c>
      <c r="B353">
        <v>18.309999999999999</v>
      </c>
      <c r="C353" s="1">
        <v>44319</v>
      </c>
      <c r="D353">
        <v>18.309999999999999</v>
      </c>
      <c r="E353">
        <v>18.649999999999999</v>
      </c>
      <c r="F353">
        <v>19.12</v>
      </c>
      <c r="G353">
        <v>17.8</v>
      </c>
      <c r="I353" s="2">
        <v>-1.61E-2</v>
      </c>
      <c r="J353" s="2">
        <f>ABS(Table1[[#This Row],[Change %]])</f>
        <v>1.61E-2</v>
      </c>
      <c r="K353">
        <f>Table1[[#This Row],[High]]-Table1[[#This Row],[Low]]</f>
        <v>1.3200000000000003</v>
      </c>
      <c r="L353" s="3">
        <f>Table1[[#This Row],[Daily Volitility]]/Table1[[#This Row],[Open]]</f>
        <v>7.0777479892761411E-2</v>
      </c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19"/>
      <c r="AS353" s="19"/>
      <c r="AT353" s="19"/>
      <c r="AU353" s="19"/>
      <c r="AV353" s="19"/>
      <c r="AW353" s="19"/>
      <c r="AX353" s="19"/>
      <c r="AY353" s="19"/>
      <c r="AZ353" s="19"/>
      <c r="BA353" s="19"/>
      <c r="BB353" s="19"/>
      <c r="BC353" s="19"/>
      <c r="BD353" s="19"/>
      <c r="BE353" s="19"/>
      <c r="BF353" s="19"/>
      <c r="BG353" s="19"/>
      <c r="BH353" s="19"/>
      <c r="BI353" s="19"/>
      <c r="BJ353" s="19"/>
    </row>
    <row r="354" spans="1:62" x14ac:dyDescent="0.25">
      <c r="A354" s="1">
        <v>44316</v>
      </c>
      <c r="B354">
        <v>18.61</v>
      </c>
      <c r="C354" s="1">
        <v>44316</v>
      </c>
      <c r="D354">
        <v>18.61</v>
      </c>
      <c r="E354">
        <v>17.670000000000002</v>
      </c>
      <c r="F354">
        <v>19.25</v>
      </c>
      <c r="G354">
        <v>17.64</v>
      </c>
      <c r="I354" s="2">
        <v>5.6800000000000003E-2</v>
      </c>
      <c r="J354" s="2">
        <f>ABS(Table1[[#This Row],[Change %]])</f>
        <v>5.6800000000000003E-2</v>
      </c>
      <c r="K354">
        <f>Table1[[#This Row],[High]]-Table1[[#This Row],[Low]]</f>
        <v>1.6099999999999994</v>
      </c>
      <c r="L354" s="3">
        <f>Table1[[#This Row],[Daily Volitility]]/Table1[[#This Row],[Open]]</f>
        <v>9.1114883984153891E-2</v>
      </c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19"/>
      <c r="AS354" s="19"/>
      <c r="AT354" s="19"/>
      <c r="AU354" s="19"/>
      <c r="AV354" s="19"/>
      <c r="AW354" s="19"/>
      <c r="AX354" s="19"/>
      <c r="AY354" s="19"/>
      <c r="AZ354" s="19"/>
      <c r="BA354" s="19"/>
      <c r="BB354" s="19"/>
      <c r="BC354" s="19"/>
      <c r="BD354" s="19"/>
      <c r="BE354" s="19"/>
      <c r="BF354" s="19"/>
      <c r="BG354" s="19"/>
      <c r="BH354" s="19"/>
      <c r="BI354" s="19"/>
      <c r="BJ354" s="19"/>
    </row>
    <row r="355" spans="1:62" x14ac:dyDescent="0.25">
      <c r="A355" s="1">
        <v>44315</v>
      </c>
      <c r="B355">
        <v>17.61</v>
      </c>
      <c r="C355" s="1">
        <v>44315</v>
      </c>
      <c r="D355">
        <v>17.61</v>
      </c>
      <c r="E355">
        <v>16.88</v>
      </c>
      <c r="F355">
        <v>18.87</v>
      </c>
      <c r="G355">
        <v>16.77</v>
      </c>
      <c r="I355" s="2">
        <v>1.9099999999999999E-2</v>
      </c>
      <c r="J355" s="2">
        <f>ABS(Table1[[#This Row],[Change %]])</f>
        <v>1.9099999999999999E-2</v>
      </c>
      <c r="K355">
        <f>Table1[[#This Row],[High]]-Table1[[#This Row],[Low]]</f>
        <v>2.1000000000000014</v>
      </c>
      <c r="L355" s="3">
        <f>Table1[[#This Row],[Daily Volitility]]/Table1[[#This Row],[Open]]</f>
        <v>0.12440758293838872</v>
      </c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19"/>
      <c r="AS355" s="19"/>
      <c r="AT355" s="19"/>
      <c r="AU355" s="19"/>
      <c r="AV355" s="19"/>
      <c r="AW355" s="19"/>
      <c r="AX355" s="19"/>
      <c r="AY355" s="19"/>
      <c r="AZ355" s="19"/>
      <c r="BA355" s="19"/>
      <c r="BB355" s="19"/>
      <c r="BC355" s="19"/>
      <c r="BD355" s="19"/>
      <c r="BE355" s="19"/>
      <c r="BF355" s="19"/>
      <c r="BG355" s="19"/>
      <c r="BH355" s="19"/>
      <c r="BI355" s="19"/>
      <c r="BJ355" s="19"/>
    </row>
    <row r="356" spans="1:62" x14ac:dyDescent="0.25">
      <c r="A356" s="1">
        <v>44314</v>
      </c>
      <c r="B356">
        <v>17.28</v>
      </c>
      <c r="C356" s="1">
        <v>44314</v>
      </c>
      <c r="D356">
        <v>17.28</v>
      </c>
      <c r="E356">
        <v>17.47</v>
      </c>
      <c r="F356">
        <v>17.84</v>
      </c>
      <c r="G356">
        <v>16.670000000000002</v>
      </c>
      <c r="I356" s="2">
        <v>-1.5900000000000001E-2</v>
      </c>
      <c r="J356" s="2">
        <f>ABS(Table1[[#This Row],[Change %]])</f>
        <v>1.5900000000000001E-2</v>
      </c>
      <c r="K356">
        <f>Table1[[#This Row],[High]]-Table1[[#This Row],[Low]]</f>
        <v>1.1699999999999982</v>
      </c>
      <c r="L356" s="3">
        <f>Table1[[#This Row],[Daily Volitility]]/Table1[[#This Row],[Open]]</f>
        <v>6.6971951917572881E-2</v>
      </c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19"/>
      <c r="AS356" s="19"/>
      <c r="AT356" s="19"/>
      <c r="AU356" s="19"/>
      <c r="AV356" s="19"/>
      <c r="AW356" s="19"/>
      <c r="AX356" s="19"/>
      <c r="AY356" s="19"/>
      <c r="AZ356" s="19"/>
      <c r="BA356" s="19"/>
      <c r="BB356" s="19"/>
      <c r="BC356" s="19"/>
      <c r="BD356" s="19"/>
      <c r="BE356" s="19"/>
      <c r="BF356" s="19"/>
      <c r="BG356" s="19"/>
      <c r="BH356" s="19"/>
      <c r="BI356" s="19"/>
      <c r="BJ356" s="19"/>
    </row>
    <row r="357" spans="1:62" x14ac:dyDescent="0.25">
      <c r="A357" s="1">
        <v>44313</v>
      </c>
      <c r="B357">
        <v>17.559999999999999</v>
      </c>
      <c r="C357" s="1">
        <v>44313</v>
      </c>
      <c r="D357">
        <v>17.559999999999999</v>
      </c>
      <c r="E357">
        <v>17.62</v>
      </c>
      <c r="F357">
        <v>18.16</v>
      </c>
      <c r="G357">
        <v>16.97</v>
      </c>
      <c r="I357" s="2">
        <v>-4.4999999999999997E-3</v>
      </c>
      <c r="J357" s="2">
        <f>ABS(Table1[[#This Row],[Change %]])</f>
        <v>4.4999999999999997E-3</v>
      </c>
      <c r="K357">
        <f>Table1[[#This Row],[High]]-Table1[[#This Row],[Low]]</f>
        <v>1.1900000000000013</v>
      </c>
      <c r="L357" s="3">
        <f>Table1[[#This Row],[Daily Volitility]]/Table1[[#This Row],[Open]]</f>
        <v>6.7536889897843427E-2</v>
      </c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19"/>
      <c r="AS357" s="19"/>
      <c r="AT357" s="19"/>
      <c r="AU357" s="19"/>
      <c r="AV357" s="19"/>
      <c r="AW357" s="19"/>
      <c r="AX357" s="19"/>
      <c r="AY357" s="19"/>
      <c r="AZ357" s="19"/>
      <c r="BA357" s="19"/>
      <c r="BB357" s="19"/>
      <c r="BC357" s="19"/>
      <c r="BD357" s="19"/>
      <c r="BE357" s="19"/>
      <c r="BF357" s="19"/>
      <c r="BG357" s="19"/>
      <c r="BH357" s="19"/>
      <c r="BI357" s="19"/>
      <c r="BJ357" s="19"/>
    </row>
    <row r="358" spans="1:62" x14ac:dyDescent="0.25">
      <c r="A358" s="1">
        <v>44312</v>
      </c>
      <c r="B358">
        <v>17.64</v>
      </c>
      <c r="C358" s="1">
        <v>44312</v>
      </c>
      <c r="D358">
        <v>17.64</v>
      </c>
      <c r="E358">
        <v>17.940000000000001</v>
      </c>
      <c r="F358">
        <v>18.170000000000002</v>
      </c>
      <c r="G358">
        <v>16.87</v>
      </c>
      <c r="I358" s="2">
        <v>1.7899999999999999E-2</v>
      </c>
      <c r="J358" s="2">
        <f>ABS(Table1[[#This Row],[Change %]])</f>
        <v>1.7899999999999999E-2</v>
      </c>
      <c r="K358">
        <f>Table1[[#This Row],[High]]-Table1[[#This Row],[Low]]</f>
        <v>1.3000000000000007</v>
      </c>
      <c r="L358" s="3">
        <f>Table1[[#This Row],[Daily Volitility]]/Table1[[#This Row],[Open]]</f>
        <v>7.2463768115942059E-2</v>
      </c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19"/>
      <c r="AS358" s="19"/>
      <c r="AT358" s="19"/>
      <c r="AU358" s="19"/>
      <c r="AV358" s="19"/>
      <c r="AW358" s="19"/>
      <c r="AX358" s="19"/>
      <c r="AY358" s="19"/>
      <c r="AZ358" s="19"/>
      <c r="BA358" s="19"/>
      <c r="BB358" s="19"/>
      <c r="BC358" s="19"/>
      <c r="BD358" s="19"/>
      <c r="BE358" s="19"/>
      <c r="BF358" s="19"/>
      <c r="BG358" s="19"/>
      <c r="BH358" s="19"/>
      <c r="BI358" s="19"/>
      <c r="BJ358" s="19"/>
    </row>
    <row r="359" spans="1:62" x14ac:dyDescent="0.25">
      <c r="A359" s="1">
        <v>44309</v>
      </c>
      <c r="B359">
        <v>17.329999999999998</v>
      </c>
      <c r="C359" s="1">
        <v>44309</v>
      </c>
      <c r="D359">
        <v>17.329999999999998</v>
      </c>
      <c r="E359">
        <v>18.559999999999999</v>
      </c>
      <c r="F359">
        <v>18.78</v>
      </c>
      <c r="G359">
        <v>16.8</v>
      </c>
      <c r="I359" s="2">
        <v>-7.3800000000000004E-2</v>
      </c>
      <c r="J359" s="2">
        <f>ABS(Table1[[#This Row],[Change %]])</f>
        <v>7.3800000000000004E-2</v>
      </c>
      <c r="K359">
        <f>Table1[[#This Row],[High]]-Table1[[#This Row],[Low]]</f>
        <v>1.9800000000000004</v>
      </c>
      <c r="L359" s="3">
        <f>Table1[[#This Row],[Daily Volitility]]/Table1[[#This Row],[Open]]</f>
        <v>0.10668103448275865</v>
      </c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19"/>
      <c r="AS359" s="19"/>
      <c r="AT359" s="19"/>
      <c r="AU359" s="19"/>
      <c r="AV359" s="19"/>
      <c r="AW359" s="19"/>
      <c r="AX359" s="19"/>
      <c r="AY359" s="19"/>
      <c r="AZ359" s="19"/>
      <c r="BA359" s="19"/>
      <c r="BB359" s="19"/>
      <c r="BC359" s="19"/>
      <c r="BD359" s="19"/>
      <c r="BE359" s="19"/>
      <c r="BF359" s="19"/>
      <c r="BG359" s="19"/>
      <c r="BH359" s="19"/>
      <c r="BI359" s="19"/>
      <c r="BJ359" s="19"/>
    </row>
    <row r="360" spans="1:62" x14ac:dyDescent="0.25">
      <c r="A360" s="1">
        <v>44308</v>
      </c>
      <c r="B360">
        <v>18.71</v>
      </c>
      <c r="C360" s="1">
        <v>44308</v>
      </c>
      <c r="D360">
        <v>18.71</v>
      </c>
      <c r="E360">
        <v>17.28</v>
      </c>
      <c r="F360">
        <v>19.899999999999999</v>
      </c>
      <c r="G360">
        <v>16.989999999999998</v>
      </c>
      <c r="I360" s="2">
        <v>6.9099999999999995E-2</v>
      </c>
      <c r="J360" s="2">
        <f>ABS(Table1[[#This Row],[Change %]])</f>
        <v>6.9099999999999995E-2</v>
      </c>
      <c r="K360">
        <f>Table1[[#This Row],[High]]-Table1[[#This Row],[Low]]</f>
        <v>2.91</v>
      </c>
      <c r="L360" s="3">
        <f>Table1[[#This Row],[Daily Volitility]]/Table1[[#This Row],[Open]]</f>
        <v>0.16840277777777776</v>
      </c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19"/>
      <c r="AS360" s="19"/>
      <c r="AT360" s="19"/>
      <c r="AU360" s="19"/>
      <c r="AV360" s="19"/>
      <c r="AW360" s="19"/>
      <c r="AX360" s="19"/>
      <c r="AY360" s="19"/>
      <c r="AZ360" s="19"/>
      <c r="BA360" s="19"/>
      <c r="BB360" s="19"/>
      <c r="BC360" s="19"/>
      <c r="BD360" s="19"/>
      <c r="BE360" s="19"/>
      <c r="BF360" s="19"/>
      <c r="BG360" s="19"/>
      <c r="BH360" s="19"/>
      <c r="BI360" s="19"/>
      <c r="BJ360" s="19"/>
    </row>
    <row r="361" spans="1:62" x14ac:dyDescent="0.25">
      <c r="A361" s="1">
        <v>44307</v>
      </c>
      <c r="B361">
        <v>17.5</v>
      </c>
      <c r="C361" s="1">
        <v>44307</v>
      </c>
      <c r="D361">
        <v>17.5</v>
      </c>
      <c r="E361">
        <v>18.48</v>
      </c>
      <c r="F361">
        <v>19.29</v>
      </c>
      <c r="G361">
        <v>16.91</v>
      </c>
      <c r="I361" s="2">
        <v>-6.3200000000000006E-2</v>
      </c>
      <c r="J361" s="2">
        <f>ABS(Table1[[#This Row],[Change %]])</f>
        <v>6.3200000000000006E-2</v>
      </c>
      <c r="K361">
        <f>Table1[[#This Row],[High]]-Table1[[#This Row],[Low]]</f>
        <v>2.379999999999999</v>
      </c>
      <c r="L361" s="3">
        <f>Table1[[#This Row],[Daily Volitility]]/Table1[[#This Row],[Open]]</f>
        <v>0.12878787878787873</v>
      </c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19"/>
      <c r="AS361" s="19"/>
      <c r="AT361" s="19"/>
      <c r="AU361" s="19"/>
      <c r="AV361" s="19"/>
      <c r="AW361" s="19"/>
      <c r="AX361" s="19"/>
      <c r="AY361" s="19"/>
      <c r="AZ361" s="19"/>
      <c r="BA361" s="19"/>
      <c r="BB361" s="19"/>
      <c r="BC361" s="19"/>
      <c r="BD361" s="19"/>
      <c r="BE361" s="19"/>
      <c r="BF361" s="19"/>
      <c r="BG361" s="19"/>
      <c r="BH361" s="19"/>
      <c r="BI361" s="19"/>
      <c r="BJ361" s="19"/>
    </row>
    <row r="362" spans="1:62" x14ac:dyDescent="0.25">
      <c r="A362" s="1">
        <v>44306</v>
      </c>
      <c r="B362">
        <v>18.68</v>
      </c>
      <c r="C362" s="1">
        <v>44306</v>
      </c>
      <c r="D362">
        <v>18.68</v>
      </c>
      <c r="E362">
        <v>17.36</v>
      </c>
      <c r="F362">
        <v>19.7</v>
      </c>
      <c r="G362">
        <v>17.239999999999998</v>
      </c>
      <c r="I362" s="2">
        <v>8.0399999999999999E-2</v>
      </c>
      <c r="J362" s="2">
        <f>ABS(Table1[[#This Row],[Change %]])</f>
        <v>8.0399999999999999E-2</v>
      </c>
      <c r="K362">
        <f>Table1[[#This Row],[High]]-Table1[[#This Row],[Low]]</f>
        <v>2.4600000000000009</v>
      </c>
      <c r="L362" s="3">
        <f>Table1[[#This Row],[Daily Volitility]]/Table1[[#This Row],[Open]]</f>
        <v>0.14170506912442402</v>
      </c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19"/>
      <c r="AS362" s="19"/>
      <c r="AT362" s="19"/>
      <c r="AU362" s="19"/>
      <c r="AV362" s="19"/>
      <c r="AW362" s="19"/>
      <c r="AX362" s="19"/>
      <c r="AY362" s="19"/>
      <c r="AZ362" s="19"/>
      <c r="BA362" s="19"/>
      <c r="BB362" s="19"/>
      <c r="BC362" s="19"/>
      <c r="BD362" s="19"/>
      <c r="BE362" s="19"/>
      <c r="BF362" s="19"/>
      <c r="BG362" s="19"/>
      <c r="BH362" s="19"/>
      <c r="BI362" s="19"/>
      <c r="BJ362" s="19"/>
    </row>
    <row r="363" spans="1:62" x14ac:dyDescent="0.25">
      <c r="A363" s="1">
        <v>44305</v>
      </c>
      <c r="B363">
        <v>17.29</v>
      </c>
      <c r="C363" s="1">
        <v>44305</v>
      </c>
      <c r="D363">
        <v>17.29</v>
      </c>
      <c r="E363">
        <v>17.04</v>
      </c>
      <c r="F363">
        <v>18.61</v>
      </c>
      <c r="G363">
        <v>16.78</v>
      </c>
      <c r="I363" s="2">
        <v>6.4000000000000001E-2</v>
      </c>
      <c r="J363" s="2">
        <f>ABS(Table1[[#This Row],[Change %]])</f>
        <v>6.4000000000000001E-2</v>
      </c>
      <c r="K363">
        <f>Table1[[#This Row],[High]]-Table1[[#This Row],[Low]]</f>
        <v>1.8299999999999983</v>
      </c>
      <c r="L363" s="3">
        <f>Table1[[#This Row],[Daily Volitility]]/Table1[[#This Row],[Open]]</f>
        <v>0.107394366197183</v>
      </c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19"/>
      <c r="AS363" s="19"/>
      <c r="AT363" s="19"/>
      <c r="AU363" s="19"/>
      <c r="AV363" s="19"/>
      <c r="AW363" s="19"/>
      <c r="AX363" s="19"/>
      <c r="AY363" s="19"/>
      <c r="AZ363" s="19"/>
      <c r="BA363" s="19"/>
      <c r="BB363" s="19"/>
      <c r="BC363" s="19"/>
      <c r="BD363" s="19"/>
      <c r="BE363" s="19"/>
      <c r="BF363" s="19"/>
      <c r="BG363" s="19"/>
      <c r="BH363" s="19"/>
      <c r="BI363" s="19"/>
      <c r="BJ363" s="19"/>
    </row>
    <row r="364" spans="1:62" x14ac:dyDescent="0.25">
      <c r="A364" s="1">
        <v>44302</v>
      </c>
      <c r="B364">
        <v>16.25</v>
      </c>
      <c r="C364" s="1">
        <v>44302</v>
      </c>
      <c r="D364">
        <v>16.25</v>
      </c>
      <c r="E364">
        <v>16.649999999999999</v>
      </c>
      <c r="F364">
        <v>16.88</v>
      </c>
      <c r="G364">
        <v>16.05</v>
      </c>
      <c r="I364" s="2">
        <v>-1.9300000000000001E-2</v>
      </c>
      <c r="J364" s="2">
        <f>ABS(Table1[[#This Row],[Change %]])</f>
        <v>1.9300000000000001E-2</v>
      </c>
      <c r="K364">
        <f>Table1[[#This Row],[High]]-Table1[[#This Row],[Low]]</f>
        <v>0.82999999999999829</v>
      </c>
      <c r="L364" s="3">
        <f>Table1[[#This Row],[Daily Volitility]]/Table1[[#This Row],[Open]]</f>
        <v>4.9849849849849755E-2</v>
      </c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19"/>
      <c r="AS364" s="19"/>
      <c r="AT364" s="19"/>
      <c r="AU364" s="19"/>
      <c r="AV364" s="19"/>
      <c r="AW364" s="19"/>
      <c r="AX364" s="19"/>
      <c r="AY364" s="19"/>
      <c r="AZ364" s="19"/>
      <c r="BA364" s="19"/>
      <c r="BB364" s="19"/>
      <c r="BC364" s="19"/>
      <c r="BD364" s="19"/>
      <c r="BE364" s="19"/>
      <c r="BF364" s="19"/>
      <c r="BG364" s="19"/>
      <c r="BH364" s="19"/>
      <c r="BI364" s="19"/>
      <c r="BJ364" s="19"/>
    </row>
    <row r="365" spans="1:62" x14ac:dyDescent="0.25">
      <c r="A365" s="1">
        <v>44301</v>
      </c>
      <c r="B365">
        <v>16.57</v>
      </c>
      <c r="C365" s="1">
        <v>44301</v>
      </c>
      <c r="D365">
        <v>16.57</v>
      </c>
      <c r="E365">
        <v>16.78</v>
      </c>
      <c r="F365">
        <v>16.920000000000002</v>
      </c>
      <c r="G365">
        <v>15.94</v>
      </c>
      <c r="I365" s="2">
        <v>-2.47E-2</v>
      </c>
      <c r="J365" s="2">
        <f>ABS(Table1[[#This Row],[Change %]])</f>
        <v>2.47E-2</v>
      </c>
      <c r="K365">
        <f>Table1[[#This Row],[High]]-Table1[[#This Row],[Low]]</f>
        <v>0.9800000000000022</v>
      </c>
      <c r="L365" s="3">
        <f>Table1[[#This Row],[Daily Volitility]]/Table1[[#This Row],[Open]]</f>
        <v>5.840286054827188E-2</v>
      </c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  <c r="AV365" s="19"/>
      <c r="AW365" s="19"/>
      <c r="AX365" s="19"/>
      <c r="AY365" s="19"/>
      <c r="AZ365" s="19"/>
      <c r="BA365" s="19"/>
      <c r="BB365" s="19"/>
      <c r="BC365" s="19"/>
      <c r="BD365" s="19"/>
      <c r="BE365" s="19"/>
      <c r="BF365" s="19"/>
      <c r="BG365" s="19"/>
      <c r="BH365" s="19"/>
      <c r="BI365" s="19"/>
      <c r="BJ365" s="19"/>
    </row>
    <row r="366" spans="1:62" x14ac:dyDescent="0.25">
      <c r="A366" s="1">
        <v>44300</v>
      </c>
      <c r="B366">
        <v>16.989999999999998</v>
      </c>
      <c r="C366" s="1">
        <v>44300</v>
      </c>
      <c r="D366">
        <v>16.989999999999998</v>
      </c>
      <c r="E366">
        <v>16.71</v>
      </c>
      <c r="F366">
        <v>17.690000000000001</v>
      </c>
      <c r="G366">
        <v>15.38</v>
      </c>
      <c r="I366" s="2">
        <v>2.0400000000000001E-2</v>
      </c>
      <c r="J366" s="2">
        <f>ABS(Table1[[#This Row],[Change %]])</f>
        <v>2.0400000000000001E-2</v>
      </c>
      <c r="K366">
        <f>Table1[[#This Row],[High]]-Table1[[#This Row],[Low]]</f>
        <v>2.3100000000000005</v>
      </c>
      <c r="L366" s="3">
        <f>Table1[[#This Row],[Daily Volitility]]/Table1[[#This Row],[Open]]</f>
        <v>0.13824057450628369</v>
      </c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19"/>
      <c r="AS366" s="19"/>
      <c r="AT366" s="19"/>
      <c r="AU366" s="19"/>
      <c r="AV366" s="19"/>
      <c r="AW366" s="19"/>
      <c r="AX366" s="19"/>
      <c r="AY366" s="19"/>
      <c r="AZ366" s="19"/>
      <c r="BA366" s="19"/>
      <c r="BB366" s="19"/>
      <c r="BC366" s="19"/>
      <c r="BD366" s="19"/>
      <c r="BE366" s="19"/>
      <c r="BF366" s="19"/>
      <c r="BG366" s="19"/>
      <c r="BH366" s="19"/>
      <c r="BI366" s="19"/>
      <c r="BJ366" s="19"/>
    </row>
    <row r="367" spans="1:62" x14ac:dyDescent="0.25">
      <c r="A367" s="1">
        <v>44299</v>
      </c>
      <c r="B367">
        <v>16.649999999999999</v>
      </c>
      <c r="C367" s="1">
        <v>44299</v>
      </c>
      <c r="D367">
        <v>16.649999999999999</v>
      </c>
      <c r="E367">
        <v>16.989999999999998</v>
      </c>
      <c r="F367">
        <v>17.86</v>
      </c>
      <c r="G367">
        <v>16.43</v>
      </c>
      <c r="I367" s="2">
        <v>-1.54E-2</v>
      </c>
      <c r="J367" s="2">
        <f>ABS(Table1[[#This Row],[Change %]])</f>
        <v>1.54E-2</v>
      </c>
      <c r="K367">
        <f>Table1[[#This Row],[High]]-Table1[[#This Row],[Low]]</f>
        <v>1.4299999999999997</v>
      </c>
      <c r="L367" s="3">
        <f>Table1[[#This Row],[Daily Volitility]]/Table1[[#This Row],[Open]]</f>
        <v>8.4167157151265437E-2</v>
      </c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19"/>
      <c r="AS367" s="19"/>
      <c r="AT367" s="19"/>
      <c r="AU367" s="19"/>
      <c r="AV367" s="19"/>
      <c r="AW367" s="19"/>
      <c r="AX367" s="19"/>
      <c r="AY367" s="19"/>
      <c r="AZ367" s="19"/>
      <c r="BA367" s="19"/>
      <c r="BB367" s="19"/>
      <c r="BC367" s="19"/>
      <c r="BD367" s="19"/>
      <c r="BE367" s="19"/>
      <c r="BF367" s="19"/>
      <c r="BG367" s="19"/>
      <c r="BH367" s="19"/>
      <c r="BI367" s="19"/>
      <c r="BJ367" s="19"/>
    </row>
    <row r="368" spans="1:62" x14ac:dyDescent="0.25">
      <c r="A368" s="1">
        <v>44298</v>
      </c>
      <c r="B368">
        <v>16.91</v>
      </c>
      <c r="C368" s="1">
        <v>44298</v>
      </c>
      <c r="D368">
        <v>16.91</v>
      </c>
      <c r="E368">
        <v>17.43</v>
      </c>
      <c r="F368">
        <v>17.91</v>
      </c>
      <c r="G368">
        <v>16.809999999999999</v>
      </c>
      <c r="I368" s="2">
        <v>1.32E-2</v>
      </c>
      <c r="J368" s="2">
        <f>ABS(Table1[[#This Row],[Change %]])</f>
        <v>1.32E-2</v>
      </c>
      <c r="K368">
        <f>Table1[[#This Row],[High]]-Table1[[#This Row],[Low]]</f>
        <v>1.1000000000000014</v>
      </c>
      <c r="L368" s="3">
        <f>Table1[[#This Row],[Daily Volitility]]/Table1[[#This Row],[Open]]</f>
        <v>6.3109581181870419E-2</v>
      </c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19"/>
      <c r="AS368" s="19"/>
      <c r="AT368" s="19"/>
      <c r="AU368" s="19"/>
      <c r="AV368" s="19"/>
      <c r="AW368" s="19"/>
      <c r="AX368" s="19"/>
      <c r="AY368" s="19"/>
      <c r="AZ368" s="19"/>
      <c r="BA368" s="19"/>
      <c r="BB368" s="19"/>
      <c r="BC368" s="19"/>
      <c r="BD368" s="19"/>
      <c r="BE368" s="19"/>
      <c r="BF368" s="19"/>
      <c r="BG368" s="19"/>
      <c r="BH368" s="19"/>
      <c r="BI368" s="19"/>
      <c r="BJ368" s="19"/>
    </row>
    <row r="369" spans="1:62" x14ac:dyDescent="0.25">
      <c r="A369" s="1">
        <v>44295</v>
      </c>
      <c r="B369">
        <v>16.690000000000001</v>
      </c>
      <c r="C369" s="1">
        <v>44295</v>
      </c>
      <c r="D369">
        <v>16.690000000000001</v>
      </c>
      <c r="E369">
        <v>17.05</v>
      </c>
      <c r="F369">
        <v>17.34</v>
      </c>
      <c r="G369">
        <v>16.2</v>
      </c>
      <c r="I369" s="2">
        <v>-1.5299999999999999E-2</v>
      </c>
      <c r="J369" s="2">
        <f>ABS(Table1[[#This Row],[Change %]])</f>
        <v>1.5299999999999999E-2</v>
      </c>
      <c r="K369">
        <f>Table1[[#This Row],[High]]-Table1[[#This Row],[Low]]</f>
        <v>1.1400000000000006</v>
      </c>
      <c r="L369" s="3">
        <f>Table1[[#This Row],[Daily Volitility]]/Table1[[#This Row],[Open]]</f>
        <v>6.6862170087976569E-2</v>
      </c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19"/>
      <c r="AS369" s="19"/>
      <c r="AT369" s="19"/>
      <c r="AU369" s="19"/>
      <c r="AV369" s="19"/>
      <c r="AW369" s="19"/>
      <c r="AX369" s="19"/>
      <c r="AY369" s="19"/>
      <c r="AZ369" s="19"/>
      <c r="BA369" s="19"/>
      <c r="BB369" s="19"/>
      <c r="BC369" s="19"/>
      <c r="BD369" s="19"/>
      <c r="BE369" s="19"/>
      <c r="BF369" s="19"/>
      <c r="BG369" s="19"/>
      <c r="BH369" s="19"/>
      <c r="BI369" s="19"/>
      <c r="BJ369" s="19"/>
    </row>
    <row r="370" spans="1:62" x14ac:dyDescent="0.25">
      <c r="A370" s="1">
        <v>44294</v>
      </c>
      <c r="B370">
        <v>16.95</v>
      </c>
      <c r="C370" s="1">
        <v>44294</v>
      </c>
      <c r="D370">
        <v>16.95</v>
      </c>
      <c r="E370">
        <v>16.920000000000002</v>
      </c>
      <c r="F370">
        <v>17.36</v>
      </c>
      <c r="G370">
        <v>16.55</v>
      </c>
      <c r="I370" s="2">
        <v>-1.2200000000000001E-2</v>
      </c>
      <c r="J370" s="2">
        <f>ABS(Table1[[#This Row],[Change %]])</f>
        <v>1.2200000000000001E-2</v>
      </c>
      <c r="K370">
        <f>Table1[[#This Row],[High]]-Table1[[#This Row],[Low]]</f>
        <v>0.80999999999999872</v>
      </c>
      <c r="L370" s="3">
        <f>Table1[[#This Row],[Daily Volitility]]/Table1[[#This Row],[Open]]</f>
        <v>4.7872340425531831E-2</v>
      </c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19"/>
      <c r="AS370" s="19"/>
      <c r="AT370" s="19"/>
      <c r="AU370" s="19"/>
      <c r="AV370" s="19"/>
      <c r="AW370" s="19"/>
      <c r="AX370" s="19"/>
      <c r="AY370" s="19"/>
      <c r="AZ370" s="19"/>
      <c r="BA370" s="19"/>
      <c r="BB370" s="19"/>
      <c r="BC370" s="19"/>
      <c r="BD370" s="19"/>
      <c r="BE370" s="19"/>
      <c r="BF370" s="19"/>
      <c r="BG370" s="19"/>
      <c r="BH370" s="19"/>
      <c r="BI370" s="19"/>
      <c r="BJ370" s="19"/>
    </row>
    <row r="371" spans="1:62" x14ac:dyDescent="0.25">
      <c r="A371" s="1">
        <v>44293</v>
      </c>
      <c r="B371">
        <v>17.16</v>
      </c>
      <c r="C371" s="1">
        <v>44293</v>
      </c>
      <c r="D371">
        <v>17.16</v>
      </c>
      <c r="E371">
        <v>17.989999999999998</v>
      </c>
      <c r="F371">
        <v>18.170000000000002</v>
      </c>
      <c r="G371">
        <v>16.87</v>
      </c>
      <c r="I371" s="2">
        <v>-5.2999999999999999E-2</v>
      </c>
      <c r="J371" s="2">
        <f>ABS(Table1[[#This Row],[Change %]])</f>
        <v>5.2999999999999999E-2</v>
      </c>
      <c r="K371">
        <f>Table1[[#This Row],[High]]-Table1[[#This Row],[Low]]</f>
        <v>1.3000000000000007</v>
      </c>
      <c r="L371" s="3">
        <f>Table1[[#This Row],[Daily Volitility]]/Table1[[#This Row],[Open]]</f>
        <v>7.2262367982212389E-2</v>
      </c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19"/>
      <c r="AS371" s="19"/>
      <c r="AT371" s="19"/>
      <c r="AU371" s="19"/>
      <c r="AV371" s="19"/>
      <c r="AW371" s="19"/>
      <c r="AX371" s="19"/>
      <c r="AY371" s="19"/>
      <c r="AZ371" s="19"/>
      <c r="BA371" s="19"/>
      <c r="BB371" s="19"/>
      <c r="BC371" s="19"/>
      <c r="BD371" s="19"/>
      <c r="BE371" s="19"/>
      <c r="BF371" s="19"/>
      <c r="BG371" s="19"/>
      <c r="BH371" s="19"/>
      <c r="BI371" s="19"/>
      <c r="BJ371" s="19"/>
    </row>
    <row r="372" spans="1:62" x14ac:dyDescent="0.25">
      <c r="A372" s="1">
        <v>44292</v>
      </c>
      <c r="B372">
        <v>18.12</v>
      </c>
      <c r="C372" s="1">
        <v>44292</v>
      </c>
      <c r="D372">
        <v>18.12</v>
      </c>
      <c r="E372">
        <v>18.07</v>
      </c>
      <c r="F372">
        <v>18.3</v>
      </c>
      <c r="G372">
        <v>17.37</v>
      </c>
      <c r="I372" s="2">
        <v>1.17E-2</v>
      </c>
      <c r="J372" s="2">
        <f>ABS(Table1[[#This Row],[Change %]])</f>
        <v>1.17E-2</v>
      </c>
      <c r="K372">
        <f>Table1[[#This Row],[High]]-Table1[[#This Row],[Low]]</f>
        <v>0.92999999999999972</v>
      </c>
      <c r="L372" s="3">
        <f>Table1[[#This Row],[Daily Volitility]]/Table1[[#This Row],[Open]]</f>
        <v>5.1466519092418353E-2</v>
      </c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19"/>
      <c r="AS372" s="19"/>
      <c r="AT372" s="19"/>
      <c r="AU372" s="19"/>
      <c r="AV372" s="19"/>
      <c r="AW372" s="19"/>
      <c r="AX372" s="19"/>
      <c r="AY372" s="19"/>
      <c r="AZ372" s="19"/>
      <c r="BA372" s="19"/>
      <c r="BB372" s="19"/>
      <c r="BC372" s="19"/>
      <c r="BD372" s="19"/>
      <c r="BE372" s="19"/>
      <c r="BF372" s="19"/>
      <c r="BG372" s="19"/>
      <c r="BH372" s="19"/>
      <c r="BI372" s="19"/>
      <c r="BJ372" s="19"/>
    </row>
    <row r="373" spans="1:62" x14ac:dyDescent="0.25">
      <c r="A373" s="1">
        <v>44291</v>
      </c>
      <c r="B373">
        <v>17.91</v>
      </c>
      <c r="C373" s="1">
        <v>44291</v>
      </c>
      <c r="D373">
        <v>17.91</v>
      </c>
      <c r="E373">
        <v>18.16</v>
      </c>
      <c r="F373">
        <v>18.399999999999999</v>
      </c>
      <c r="G373">
        <v>17.350000000000001</v>
      </c>
      <c r="I373" s="2">
        <v>3.3500000000000002E-2</v>
      </c>
      <c r="J373" s="2">
        <f>ABS(Table1[[#This Row],[Change %]])</f>
        <v>3.3500000000000002E-2</v>
      </c>
      <c r="K373">
        <f>Table1[[#This Row],[High]]-Table1[[#This Row],[Low]]</f>
        <v>1.0499999999999972</v>
      </c>
      <c r="L373" s="3">
        <f>Table1[[#This Row],[Daily Volitility]]/Table1[[#This Row],[Open]]</f>
        <v>5.781938325991174E-2</v>
      </c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19"/>
      <c r="AS373" s="19"/>
      <c r="AT373" s="19"/>
      <c r="AU373" s="19"/>
      <c r="AV373" s="19"/>
      <c r="AW373" s="19"/>
      <c r="AX373" s="19"/>
      <c r="AY373" s="19"/>
      <c r="AZ373" s="19"/>
      <c r="BA373" s="19"/>
      <c r="BB373" s="19"/>
      <c r="BC373" s="19"/>
      <c r="BD373" s="19"/>
      <c r="BE373" s="19"/>
      <c r="BF373" s="19"/>
      <c r="BG373" s="19"/>
      <c r="BH373" s="19"/>
      <c r="BI373" s="19"/>
      <c r="BJ373" s="19"/>
    </row>
    <row r="374" spans="1:62" x14ac:dyDescent="0.25">
      <c r="A374" s="1">
        <v>44288</v>
      </c>
      <c r="B374">
        <v>17.329999999999998</v>
      </c>
      <c r="C374" s="1">
        <v>44288</v>
      </c>
      <c r="D374">
        <v>17.329999999999998</v>
      </c>
      <c r="E374">
        <v>17.329999999999998</v>
      </c>
      <c r="F374">
        <v>17.329999999999998</v>
      </c>
      <c r="G374">
        <v>17.329999999999998</v>
      </c>
      <c r="I374" s="2">
        <v>0</v>
      </c>
      <c r="J374" s="2">
        <f>ABS(Table1[[#This Row],[Change %]])</f>
        <v>0</v>
      </c>
      <c r="K374">
        <f>Table1[[#This Row],[High]]-Table1[[#This Row],[Low]]</f>
        <v>0</v>
      </c>
      <c r="L374" s="3">
        <f>Table1[[#This Row],[Daily Volitility]]/Table1[[#This Row],[Open]]</f>
        <v>0</v>
      </c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19"/>
      <c r="AS374" s="19"/>
      <c r="AT374" s="19"/>
      <c r="AU374" s="19"/>
      <c r="AV374" s="19"/>
      <c r="AW374" s="19"/>
      <c r="AX374" s="19"/>
      <c r="AY374" s="19"/>
      <c r="AZ374" s="19"/>
      <c r="BA374" s="19"/>
      <c r="BB374" s="19"/>
      <c r="BC374" s="19"/>
      <c r="BD374" s="19"/>
      <c r="BE374" s="19"/>
      <c r="BF374" s="19"/>
      <c r="BG374" s="19"/>
      <c r="BH374" s="19"/>
      <c r="BI374" s="19"/>
      <c r="BJ374" s="19"/>
    </row>
    <row r="375" spans="1:62" x14ac:dyDescent="0.25">
      <c r="A375" s="1">
        <v>44287</v>
      </c>
      <c r="B375">
        <v>17.329999999999998</v>
      </c>
      <c r="C375" s="1">
        <v>44287</v>
      </c>
      <c r="D375">
        <v>17.329999999999998</v>
      </c>
      <c r="E375">
        <v>18.600000000000001</v>
      </c>
      <c r="F375">
        <v>18.64</v>
      </c>
      <c r="G375">
        <v>17.29</v>
      </c>
      <c r="I375" s="2">
        <v>-0.1067</v>
      </c>
      <c r="J375" s="2">
        <f>ABS(Table1[[#This Row],[Change %]])</f>
        <v>0.1067</v>
      </c>
      <c r="K375">
        <f>Table1[[#This Row],[High]]-Table1[[#This Row],[Low]]</f>
        <v>1.3500000000000014</v>
      </c>
      <c r="L375" s="3">
        <f>Table1[[#This Row],[Daily Volitility]]/Table1[[#This Row],[Open]]</f>
        <v>7.2580645161290397E-2</v>
      </c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19"/>
      <c r="AS375" s="19"/>
      <c r="AT375" s="19"/>
      <c r="AU375" s="19"/>
      <c r="AV375" s="19"/>
      <c r="AW375" s="19"/>
      <c r="AX375" s="19"/>
      <c r="AY375" s="19"/>
      <c r="AZ375" s="19"/>
      <c r="BA375" s="19"/>
      <c r="BB375" s="19"/>
      <c r="BC375" s="19"/>
      <c r="BD375" s="19"/>
      <c r="BE375" s="19"/>
      <c r="BF375" s="19"/>
      <c r="BG375" s="19"/>
      <c r="BH375" s="19"/>
      <c r="BI375" s="19"/>
      <c r="BJ375" s="19"/>
    </row>
    <row r="376" spans="1:62" x14ac:dyDescent="0.25">
      <c r="A376" s="1">
        <v>44286</v>
      </c>
      <c r="B376">
        <v>19.399999999999999</v>
      </c>
      <c r="C376" s="1">
        <v>44286</v>
      </c>
      <c r="D376">
        <v>19.399999999999999</v>
      </c>
      <c r="E376">
        <v>19.8</v>
      </c>
      <c r="F376">
        <v>20.11</v>
      </c>
      <c r="G376">
        <v>18.850000000000001</v>
      </c>
      <c r="I376" s="2">
        <v>-1.0699999999999999E-2</v>
      </c>
      <c r="J376" s="2">
        <f>ABS(Table1[[#This Row],[Change %]])</f>
        <v>1.0699999999999999E-2</v>
      </c>
      <c r="K376">
        <f>Table1[[#This Row],[High]]-Table1[[#This Row],[Low]]</f>
        <v>1.259999999999998</v>
      </c>
      <c r="L376" s="3">
        <f>Table1[[#This Row],[Daily Volitility]]/Table1[[#This Row],[Open]]</f>
        <v>6.3636363636363533E-2</v>
      </c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19"/>
      <c r="AS376" s="19"/>
      <c r="AT376" s="19"/>
      <c r="AU376" s="19"/>
      <c r="AV376" s="19"/>
      <c r="AW376" s="19"/>
      <c r="AX376" s="19"/>
      <c r="AY376" s="19"/>
      <c r="AZ376" s="19"/>
      <c r="BA376" s="19"/>
      <c r="BB376" s="19"/>
      <c r="BC376" s="19"/>
      <c r="BD376" s="19"/>
      <c r="BE376" s="19"/>
      <c r="BF376" s="19"/>
      <c r="BG376" s="19"/>
      <c r="BH376" s="19"/>
      <c r="BI376" s="19"/>
      <c r="BJ376" s="19"/>
    </row>
  </sheetData>
  <mergeCells count="4">
    <mergeCell ref="S1:BJ1048576"/>
    <mergeCell ref="N1:N1048576"/>
    <mergeCell ref="O4:P4"/>
    <mergeCell ref="Q1:R1048576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R28"/>
  <sheetViews>
    <sheetView tabSelected="1" topLeftCell="B1" zoomScaleNormal="100" workbookViewId="0">
      <selection activeCell="S18" sqref="S18"/>
    </sheetView>
  </sheetViews>
  <sheetFormatPr defaultRowHeight="15" x14ac:dyDescent="0.25"/>
  <cols>
    <col min="15" max="15" width="17.5703125" customWidth="1"/>
    <col min="16" max="16" width="16.140625" customWidth="1"/>
    <col min="17" max="17" width="17.5703125" customWidth="1"/>
  </cols>
  <sheetData>
    <row r="4" spans="3:18" ht="15.75" thickBot="1" x14ac:dyDescent="0.3"/>
    <row r="5" spans="3:18" ht="15" customHeight="1" thickTop="1" thickBot="1" x14ac:dyDescent="0.3">
      <c r="C5" s="22" t="s">
        <v>31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15"/>
    </row>
    <row r="6" spans="3:18" ht="15" customHeight="1" thickTop="1" thickBot="1" x14ac:dyDescent="0.3"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15"/>
    </row>
    <row r="7" spans="3:18" ht="15" customHeight="1" thickTop="1" thickBot="1" x14ac:dyDescent="0.3"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15"/>
    </row>
    <row r="8" spans="3:18" ht="16.5" thickTop="1" thickBot="1" x14ac:dyDescent="0.3">
      <c r="C8" s="27" t="s">
        <v>20</v>
      </c>
      <c r="D8" s="27"/>
      <c r="E8" s="27"/>
      <c r="F8" s="27"/>
      <c r="G8" s="26" t="s">
        <v>21</v>
      </c>
      <c r="H8" s="26"/>
      <c r="I8" s="26"/>
      <c r="J8" s="26"/>
      <c r="K8" s="26" t="s">
        <v>22</v>
      </c>
      <c r="L8" s="26"/>
      <c r="M8" s="26"/>
      <c r="N8" s="26"/>
      <c r="O8" s="30" t="s">
        <v>27</v>
      </c>
      <c r="P8" s="30"/>
      <c r="Q8" s="30"/>
    </row>
    <row r="9" spans="3:18" ht="16.5" thickTop="1" thickBot="1" x14ac:dyDescent="0.3">
      <c r="C9" s="27"/>
      <c r="D9" s="27"/>
      <c r="E9" s="27"/>
      <c r="F9" s="27"/>
      <c r="G9" s="26"/>
      <c r="H9" s="26"/>
      <c r="I9" s="26"/>
      <c r="J9" s="26"/>
      <c r="K9" s="26"/>
      <c r="L9" s="26"/>
      <c r="M9" s="26"/>
      <c r="N9" s="26"/>
      <c r="O9" s="30"/>
      <c r="P9" s="30"/>
      <c r="Q9" s="30"/>
    </row>
    <row r="10" spans="3:18" ht="16.5" thickTop="1" thickBot="1" x14ac:dyDescent="0.3">
      <c r="C10" s="27" t="s">
        <v>23</v>
      </c>
      <c r="D10" s="27"/>
      <c r="E10" s="27" t="s">
        <v>24</v>
      </c>
      <c r="F10" s="27"/>
      <c r="G10" s="27" t="s">
        <v>25</v>
      </c>
      <c r="H10" s="27"/>
      <c r="I10" s="27" t="s">
        <v>26</v>
      </c>
      <c r="J10" s="27"/>
      <c r="K10" s="27" t="s">
        <v>25</v>
      </c>
      <c r="L10" s="27"/>
      <c r="M10" s="27" t="s">
        <v>26</v>
      </c>
      <c r="N10" s="27"/>
      <c r="O10" s="17" t="s">
        <v>28</v>
      </c>
      <c r="P10" s="17" t="s">
        <v>29</v>
      </c>
      <c r="Q10" s="17" t="s">
        <v>17</v>
      </c>
    </row>
    <row r="11" spans="3:18" ht="16.5" thickTop="1" thickBot="1" x14ac:dyDescent="0.3"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3">
        <f>SUM(Analysis!K2:K376)</f>
        <v>923.9000000000002</v>
      </c>
      <c r="P11" s="23">
        <v>40.959837647210279</v>
      </c>
      <c r="Q11" s="24">
        <f>Analysis!P21</f>
        <v>0.10922623372589407</v>
      </c>
      <c r="R11" s="14"/>
    </row>
    <row r="12" spans="3:18" ht="16.5" thickTop="1" thickBot="1" x14ac:dyDescent="0.3">
      <c r="C12" s="28">
        <f>Analysis!P6</f>
        <v>38.94</v>
      </c>
      <c r="D12" s="29"/>
      <c r="E12" s="28">
        <f>Analysis!P9</f>
        <v>14.1</v>
      </c>
      <c r="F12" s="29"/>
      <c r="G12" s="31">
        <f>Analysis!P15</f>
        <v>0.54039999999999999</v>
      </c>
      <c r="H12" s="29"/>
      <c r="I12" s="31">
        <f>Analysis!P18</f>
        <v>0</v>
      </c>
      <c r="J12" s="29"/>
      <c r="K12" s="28">
        <f>Analysis!P24</f>
        <v>49.141757633523554</v>
      </c>
      <c r="L12" s="29"/>
      <c r="M12" s="28">
        <f>Analysis!P27</f>
        <v>3.8982423664764436</v>
      </c>
      <c r="N12" s="29"/>
      <c r="O12" s="23"/>
      <c r="P12" s="23"/>
      <c r="Q12" s="24"/>
      <c r="R12" s="14"/>
    </row>
    <row r="13" spans="3:18" ht="16.5" thickTop="1" thickBot="1" x14ac:dyDescent="0.3"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5"/>
      <c r="P13" s="25"/>
      <c r="Q13" s="25"/>
    </row>
    <row r="14" spans="3:18" ht="16.5" thickTop="1" thickBot="1" x14ac:dyDescent="0.3"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25"/>
      <c r="P14" s="25"/>
      <c r="Q14" s="25"/>
    </row>
    <row r="15" spans="3:18" ht="16.5" thickTop="1" thickBot="1" x14ac:dyDescent="0.3"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25"/>
      <c r="P15" s="25"/>
      <c r="Q15" s="25"/>
    </row>
    <row r="16" spans="3:18" ht="16.5" thickTop="1" thickBot="1" x14ac:dyDescent="0.3"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25"/>
      <c r="P16" s="25"/>
      <c r="Q16" s="25"/>
    </row>
    <row r="17" spans="3:17" ht="16.5" thickTop="1" thickBot="1" x14ac:dyDescent="0.3"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25"/>
      <c r="P17" s="25"/>
      <c r="Q17" s="25"/>
    </row>
    <row r="18" spans="3:17" ht="16.5" thickTop="1" thickBot="1" x14ac:dyDescent="0.3"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25"/>
      <c r="P18" s="25"/>
      <c r="Q18" s="25"/>
    </row>
    <row r="19" spans="3:17" ht="16.5" thickTop="1" thickBot="1" x14ac:dyDescent="0.3"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25"/>
      <c r="P19" s="25"/>
      <c r="Q19" s="25"/>
    </row>
    <row r="20" spans="3:17" ht="16.5" thickTop="1" thickBot="1" x14ac:dyDescent="0.3"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25"/>
      <c r="P20" s="25"/>
      <c r="Q20" s="25"/>
    </row>
    <row r="21" spans="3:17" ht="16.5" thickTop="1" thickBot="1" x14ac:dyDescent="0.3"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25"/>
      <c r="P21" s="25"/>
      <c r="Q21" s="25"/>
    </row>
    <row r="22" spans="3:17" ht="16.5" thickTop="1" thickBot="1" x14ac:dyDescent="0.3"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25"/>
      <c r="P22" s="25"/>
      <c r="Q22" s="25"/>
    </row>
    <row r="23" spans="3:17" ht="16.5" thickTop="1" thickBot="1" x14ac:dyDescent="0.3"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25"/>
      <c r="P23" s="25"/>
      <c r="Q23" s="25"/>
    </row>
    <row r="24" spans="3:17" ht="16.5" thickTop="1" thickBot="1" x14ac:dyDescent="0.3"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25"/>
      <c r="P24" s="25"/>
      <c r="Q24" s="25"/>
    </row>
    <row r="25" spans="3:17" ht="16.5" thickTop="1" thickBot="1" x14ac:dyDescent="0.3"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25"/>
      <c r="P25" s="25"/>
      <c r="Q25" s="25"/>
    </row>
    <row r="26" spans="3:17" ht="16.5" thickTop="1" thickBot="1" x14ac:dyDescent="0.3"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25"/>
      <c r="P26" s="25"/>
      <c r="Q26" s="25"/>
    </row>
    <row r="27" spans="3:17" ht="16.5" thickTop="1" thickBot="1" x14ac:dyDescent="0.3"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25"/>
      <c r="P27" s="25"/>
      <c r="Q27" s="25"/>
    </row>
    <row r="28" spans="3:17" ht="15.75" thickTop="1" x14ac:dyDescent="0.25"/>
  </sheetData>
  <mergeCells count="21">
    <mergeCell ref="G8:J9"/>
    <mergeCell ref="G10:H11"/>
    <mergeCell ref="I10:J11"/>
    <mergeCell ref="G12:H13"/>
    <mergeCell ref="I12:J13"/>
    <mergeCell ref="C5:Q7"/>
    <mergeCell ref="O11:O12"/>
    <mergeCell ref="P11:P12"/>
    <mergeCell ref="Q11:Q12"/>
    <mergeCell ref="O13:Q27"/>
    <mergeCell ref="K8:N9"/>
    <mergeCell ref="K10:L11"/>
    <mergeCell ref="M10:N11"/>
    <mergeCell ref="M12:N13"/>
    <mergeCell ref="K12:L13"/>
    <mergeCell ref="O8:Q9"/>
    <mergeCell ref="C8:F9"/>
    <mergeCell ref="C10:D11"/>
    <mergeCell ref="E10:F11"/>
    <mergeCell ref="C12:D13"/>
    <mergeCell ref="E12:F1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Kirtesh Badhe</dc:creator>
  <cp:lastModifiedBy>Kirtesh Badhe</cp:lastModifiedBy>
  <dcterms:created xsi:type="dcterms:W3CDTF">2022-09-13T06:12:03Z</dcterms:created>
  <dcterms:modified xsi:type="dcterms:W3CDTF">2022-09-15T11:03:04Z</dcterms:modified>
</cp:coreProperties>
</file>