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esktop/Study/4 семестр/прикладная ТВ/"/>
    </mc:Choice>
  </mc:AlternateContent>
  <xr:revisionPtr revIDLastSave="0" documentId="8_{DC5CBF7E-814C-2842-9A6B-3E5DCDB04F8E}" xr6:coauthVersionLast="45" xr6:coauthVersionMax="45" xr10:uidLastSave="{00000000-0000-0000-0000-000000000000}"/>
  <bookViews>
    <workbookView xWindow="0" yWindow="0" windowWidth="40960" windowHeight="23040" activeTab="5" xr2:uid="{8E5D2B99-34BD-6544-BE94-4D58C0431FA1}"/>
  </bookViews>
  <sheets>
    <sheet name="Лист2" sheetId="2" r:id="rId1"/>
    <sheet name="Лист7" sheetId="7" r:id="rId2"/>
    <sheet name="Лист1" sheetId="1" r:id="rId3"/>
    <sheet name="Лист10" sheetId="10" r:id="rId4"/>
    <sheet name="Лист9" sheetId="9" r:id="rId5"/>
    <sheet name="Лист11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7" i="11" l="1"/>
  <c r="N24" i="11"/>
  <c r="M18" i="11"/>
  <c r="M16" i="11"/>
  <c r="M13" i="11"/>
  <c r="C8" i="11"/>
  <c r="C6" i="11"/>
  <c r="C3" i="11"/>
  <c r="K3" i="9"/>
  <c r="K9" i="9"/>
  <c r="K6" i="9"/>
  <c r="L47" i="1"/>
  <c r="L46" i="1"/>
  <c r="L45" i="1"/>
  <c r="L44" i="1"/>
  <c r="L43" i="1"/>
  <c r="L42" i="1"/>
  <c r="L41" i="1"/>
  <c r="N24" i="1"/>
  <c r="N23" i="1"/>
  <c r="N21" i="1"/>
  <c r="N22" i="1"/>
  <c r="N20" i="1"/>
  <c r="N19" i="1"/>
  <c r="N18" i="1"/>
  <c r="O3" i="1" a="1"/>
  <c r="O3" i="1" s="1"/>
  <c r="G11" i="1"/>
  <c r="G10" i="1"/>
  <c r="G9" i="1"/>
  <c r="G8" i="1"/>
  <c r="G6" i="1"/>
  <c r="G5" i="1"/>
  <c r="G4" i="1"/>
  <c r="G3" i="1"/>
  <c r="G2" i="1"/>
  <c r="G1" i="1"/>
  <c r="O10" i="1" l="1"/>
  <c r="O6" i="1"/>
  <c r="O9" i="1"/>
  <c r="O5" i="1"/>
  <c r="O8" i="1"/>
  <c r="O4" i="1"/>
  <c r="O7" i="1"/>
  <c r="G7" i="1"/>
</calcChain>
</file>

<file path=xl/sharedStrings.xml><?xml version="1.0" encoding="utf-8"?>
<sst xmlns="http://schemas.openxmlformats.org/spreadsheetml/2006/main" count="47" uniqueCount="27">
  <si>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</si>
  <si>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</si>
  <si>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</si>
  <si>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</si>
  <si>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</si>
  <si>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</si>
  <si>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</si>
  <si>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</si>
  <si>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</si>
  <si>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</si>
  <si>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</si>
  <si>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</si>
  <si>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</si>
  <si>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</si>
  <si>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2.703790931</t>
  </si>
  <si>
    <t>3.919941261</t>
  </si>
  <si>
    <t xml:space="preserve"> 5.136091591</t>
  </si>
  <si>
    <t xml:space="preserve"> 6.352241921</t>
  </si>
  <si>
    <t>7.568392251</t>
  </si>
  <si>
    <t>8.784542581</t>
  </si>
  <si>
    <t>10.000692911</t>
  </si>
  <si>
    <t xml:space="preserve">Подсчитайте кумулятивные (интегральные) частоты </t>
  </si>
  <si>
    <t>Карман</t>
  </si>
  <si>
    <t>Еще</t>
  </si>
  <si>
    <t>Частота</t>
  </si>
  <si>
    <t>Столбец 1</t>
  </si>
  <si>
    <t>Столбец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</si>
</sst>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4"/>
      <color rgb="FF333333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0" fillId="0" borderId="0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Лист7!$B$2:$B$8</c:f>
              <c:numCache>
                <c:formatCode>General</c:formatCode>
                <c:ptCount val="7"/>
                <c:pt idx="0">
                  <c:v>1</c:v>
                </c:pt>
                <c:pt idx="1">
                  <c:v>15</c:v>
                </c:pt>
                <c:pt idx="2">
                  <c:v>25</c:v>
                </c:pt>
                <c:pt idx="3">
                  <c:v>15</c:v>
                </c:pt>
                <c:pt idx="4">
                  <c:v>11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7-104E-B6CB-62F94701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800558511"/>
        <c:axId val="1800665023"/>
      </c:barChart>
      <c:catAx>
        <c:axId val="180055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0665023"/>
        <c:crosses val="autoZero"/>
        <c:auto val="1"/>
        <c:lblAlgn val="ctr"/>
        <c:lblOffset val="100"/>
        <c:noMultiLvlLbl val="0"/>
      </c:catAx>
      <c:valAx>
        <c:axId val="180066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055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Лист1!$N$3:$N$9</c:f>
              <c:numCache>
                <c:formatCode>General</c:formatCode>
                <c:ptCount val="7"/>
                <c:pt idx="0">
                  <c:v>2.7</c:v>
                </c:pt>
                <c:pt idx="1">
                  <c:v>4</c:v>
                </c:pt>
                <c:pt idx="2">
                  <c:v>5.2</c:v>
                </c:pt>
                <c:pt idx="3">
                  <c:v>6.35</c:v>
                </c:pt>
                <c:pt idx="4">
                  <c:v>7.6</c:v>
                </c:pt>
                <c:pt idx="5">
                  <c:v>8.8000000000000007</c:v>
                </c:pt>
                <c:pt idx="6">
                  <c:v>10.1</c:v>
                </c:pt>
              </c:numCache>
            </c:numRef>
          </c:cat>
          <c:val>
            <c:numRef>
              <c:f>Лист1!$O$3:$O$9</c:f>
              <c:numCache>
                <c:formatCode>General</c:formatCode>
                <c:ptCount val="7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15</c:v>
                </c:pt>
                <c:pt idx="4">
                  <c:v>11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8-734A-B825-89265B102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31334095"/>
        <c:axId val="1831335727"/>
      </c:barChart>
      <c:catAx>
        <c:axId val="18313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335727"/>
        <c:crosses val="autoZero"/>
        <c:auto val="1"/>
        <c:lblAlgn val="ctr"/>
        <c:lblOffset val="100"/>
        <c:noMultiLvlLbl val="0"/>
      </c:catAx>
      <c:valAx>
        <c:axId val="18313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33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Лист1!$N$3:$N$9</c:f>
              <c:numCache>
                <c:formatCode>General</c:formatCode>
                <c:ptCount val="7"/>
                <c:pt idx="0">
                  <c:v>2.7</c:v>
                </c:pt>
                <c:pt idx="1">
                  <c:v>4</c:v>
                </c:pt>
                <c:pt idx="2">
                  <c:v>5.2</c:v>
                </c:pt>
                <c:pt idx="3">
                  <c:v>6.35</c:v>
                </c:pt>
                <c:pt idx="4">
                  <c:v>7.6</c:v>
                </c:pt>
                <c:pt idx="5">
                  <c:v>8.8000000000000007</c:v>
                </c:pt>
                <c:pt idx="6">
                  <c:v>10.1</c:v>
                </c:pt>
              </c:numCache>
            </c:numRef>
          </c:cat>
          <c:val>
            <c:numRef>
              <c:f>Лист1!$N$18:$N$24</c:f>
              <c:numCache>
                <c:formatCode>General</c:formatCode>
                <c:ptCount val="7"/>
                <c:pt idx="0">
                  <c:v>3.7499999999999999E-2</c:v>
                </c:pt>
                <c:pt idx="1">
                  <c:v>0.1875</c:v>
                </c:pt>
                <c:pt idx="2">
                  <c:v>0.3125</c:v>
                </c:pt>
                <c:pt idx="3">
                  <c:v>0.1875</c:v>
                </c:pt>
                <c:pt idx="4">
                  <c:v>0.13750000000000001</c:v>
                </c:pt>
                <c:pt idx="5">
                  <c:v>6.25E-2</c:v>
                </c:pt>
                <c:pt idx="6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9-594D-947F-34A18E329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96969183"/>
        <c:axId val="1795580191"/>
      </c:barChart>
      <c:catAx>
        <c:axId val="179696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5580191"/>
        <c:crosses val="autoZero"/>
        <c:auto val="1"/>
        <c:lblAlgn val="ctr"/>
        <c:lblOffset val="100"/>
        <c:noMultiLvlLbl val="0"/>
      </c:catAx>
      <c:valAx>
        <c:axId val="17955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696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Лист1!$N$3:$N$9</c:f>
              <c:numCache>
                <c:formatCode>General</c:formatCode>
                <c:ptCount val="7"/>
                <c:pt idx="0">
                  <c:v>2.7</c:v>
                </c:pt>
                <c:pt idx="1">
                  <c:v>4</c:v>
                </c:pt>
                <c:pt idx="2">
                  <c:v>5.2</c:v>
                </c:pt>
                <c:pt idx="3">
                  <c:v>6.35</c:v>
                </c:pt>
                <c:pt idx="4">
                  <c:v>7.6</c:v>
                </c:pt>
                <c:pt idx="5">
                  <c:v>8.8000000000000007</c:v>
                </c:pt>
                <c:pt idx="6">
                  <c:v>10.1</c:v>
                </c:pt>
              </c:numCache>
            </c:numRef>
          </c:cat>
          <c:val>
            <c:numRef>
              <c:f>Лист1!$L$41:$L$47</c:f>
              <c:numCache>
                <c:formatCode>General</c:formatCode>
                <c:ptCount val="7"/>
                <c:pt idx="0">
                  <c:v>3.7499999999999999E-2</c:v>
                </c:pt>
                <c:pt idx="1">
                  <c:v>0.22500000000000001</c:v>
                </c:pt>
                <c:pt idx="2">
                  <c:v>0.53749999999999998</c:v>
                </c:pt>
                <c:pt idx="3">
                  <c:v>0.72499999999999998</c:v>
                </c:pt>
                <c:pt idx="4">
                  <c:v>0.86250000000000004</c:v>
                </c:pt>
                <c:pt idx="5">
                  <c:v>0.92500000000000004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C-EC41-B153-DE55F8E4D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584831"/>
        <c:axId val="1752417823"/>
      </c:lineChart>
      <c:catAx>
        <c:axId val="179758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2417823"/>
        <c:crosses val="autoZero"/>
        <c:auto val="1"/>
        <c:lblAlgn val="ctr"/>
        <c:lblOffset val="100"/>
        <c:noMultiLvlLbl val="0"/>
      </c:catAx>
      <c:valAx>
        <c:axId val="175241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758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5</xdr:row>
      <xdr:rowOff>12700</xdr:rowOff>
    </xdr:from>
    <xdr:to>
      <xdr:col>10</xdr:col>
      <xdr:colOff>0</xdr:colOff>
      <xdr:row>18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6E4C1B-0CCB-C140-980C-289F43FD7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3</xdr:row>
      <xdr:rowOff>152400</xdr:rowOff>
    </xdr:from>
    <xdr:to>
      <xdr:col>21</xdr:col>
      <xdr:colOff>482600</xdr:colOff>
      <xdr:row>17</xdr:row>
      <xdr:rowOff>38100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9DDCF5A-226B-8B4E-87D5-27E55095E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800100</xdr:colOff>
      <xdr:row>19</xdr:row>
      <xdr:rowOff>165100</xdr:rowOff>
    </xdr:from>
    <xdr:to>
      <xdr:col>20</xdr:col>
      <xdr:colOff>419100</xdr:colOff>
      <xdr:row>33</xdr:row>
      <xdr:rowOff>50800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BAF53D0-3FA9-304B-BEDB-4D32870B7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533400</xdr:colOff>
      <xdr:row>37</xdr:row>
      <xdr:rowOff>127000</xdr:rowOff>
    </xdr:from>
    <xdr:to>
      <xdr:col>21</xdr:col>
      <xdr:colOff>152400</xdr:colOff>
      <xdr:row>49</xdr:row>
      <xdr:rowOff>177800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3A53D50-A549-4846-B82E-969038598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7B0B-B1D5-6049-A068-9EE3083A158F}">
  <dimension ref="A1:B15"/>
  <sheetViews>
    <sheetView workbookViewId="0">
      <selection activeCell="B16" sqref="A1:B16"/>
    </sheetView>
  </sheetViews>
  <sheetFormatPr baseColWidth="10" defaultRowHeight="16"/>
  <sheetData>
    <row r="1" spans="1:2">
      <c r="A1" s="4" t="s">
        <v>0</v>
      </c>
      <c r="B1" s="4"/>
    </row>
    <row r="2" spans="1:2">
      <c r="A2" s="1"/>
      <c r="B2" s="1"/>
    </row>
    <row r="3" spans="1:2">
      <c r="A3" s="1" t="s">
        <v>1</v>
      </c>
      <c r="B3" s="1">
        <v>5.3922473013062699</v>
      </c>
    </row>
    <row r="4" spans="1:2">
      <c r="A4" s="1" t="s">
        <v>2</v>
      </c>
      <c r="B4" s="1">
        <v>0.21412329840663039</v>
      </c>
    </row>
    <row r="5" spans="1:2">
      <c r="A5" s="1" t="s">
        <v>3</v>
      </c>
      <c r="B5" s="1">
        <v>4.9840281361684902</v>
      </c>
    </row>
    <row r="6" spans="1:2">
      <c r="A6" s="1" t="s">
        <v>4</v>
      </c>
      <c r="B6" s="1" t="e">
        <v>#N/A</v>
      </c>
    </row>
    <row r="7" spans="1:2">
      <c r="A7" s="1" t="s">
        <v>5</v>
      </c>
      <c r="B7" s="1">
        <v>1.9151770032147919</v>
      </c>
    </row>
    <row r="8" spans="1:2">
      <c r="A8" s="1" t="s">
        <v>6</v>
      </c>
      <c r="B8" s="1">
        <v>3.6679029536427912</v>
      </c>
    </row>
    <row r="9" spans="1:2">
      <c r="A9" s="1" t="s">
        <v>7</v>
      </c>
      <c r="B9" s="1">
        <v>-0.2154413188868034</v>
      </c>
    </row>
    <row r="10" spans="1:2">
      <c r="A10" s="1" t="s">
        <v>8</v>
      </c>
      <c r="B10" s="1">
        <v>0.50810731308734647</v>
      </c>
    </row>
    <row r="11" spans="1:2">
      <c r="A11" s="1" t="s">
        <v>9</v>
      </c>
      <c r="B11" s="1">
        <v>8.5130523075349629</v>
      </c>
    </row>
    <row r="12" spans="1:2">
      <c r="A12" s="1" t="s">
        <v>10</v>
      </c>
      <c r="B12" s="1">
        <v>1.4876406011171639</v>
      </c>
    </row>
    <row r="13" spans="1:2">
      <c r="A13" s="1" t="s">
        <v>11</v>
      </c>
      <c r="B13" s="1">
        <v>10.000692908652127</v>
      </c>
    </row>
    <row r="14" spans="1:2">
      <c r="A14" s="1" t="s">
        <v>12</v>
      </c>
      <c r="B14" s="1">
        <v>431.3797841045016</v>
      </c>
    </row>
    <row r="15" spans="1:2" ht="17" thickBot="1">
      <c r="A15" s="2" t="s">
        <v>13</v>
      </c>
      <c r="B15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6090-65BA-6F41-A333-5D901B9FAFA3}">
  <dimension ref="A1:B9"/>
  <sheetViews>
    <sheetView workbookViewId="0">
      <selection activeCell="B9" sqref="A1:B9"/>
    </sheetView>
  </sheetViews>
  <sheetFormatPr baseColWidth="10" defaultRowHeight="16"/>
  <sheetData>
    <row r="1" spans="1:2">
      <c r="A1" s="3" t="s">
        <v>22</v>
      </c>
      <c r="B1" s="3" t="s">
        <v>24</v>
      </c>
    </row>
    <row r="2" spans="1:2">
      <c r="A2" s="8">
        <v>2.7</v>
      </c>
      <c r="B2" s="1">
        <v>1</v>
      </c>
    </row>
    <row r="3" spans="1:2">
      <c r="A3" s="8">
        <v>4</v>
      </c>
      <c r="B3" s="1">
        <v>15</v>
      </c>
    </row>
    <row r="4" spans="1:2">
      <c r="A4" s="8">
        <v>5.2</v>
      </c>
      <c r="B4" s="1">
        <v>25</v>
      </c>
    </row>
    <row r="5" spans="1:2">
      <c r="A5" s="8">
        <v>6.35</v>
      </c>
      <c r="B5" s="1">
        <v>15</v>
      </c>
    </row>
    <row r="6" spans="1:2">
      <c r="A6" s="8">
        <v>7.6</v>
      </c>
      <c r="B6" s="1">
        <v>11</v>
      </c>
    </row>
    <row r="7" spans="1:2">
      <c r="A7" s="8">
        <v>8.8000000000000007</v>
      </c>
      <c r="B7" s="1">
        <v>5</v>
      </c>
    </row>
    <row r="8" spans="1:2">
      <c r="A8" s="8">
        <v>10.1</v>
      </c>
      <c r="B8" s="1">
        <v>6</v>
      </c>
    </row>
    <row r="9" spans="1:2" ht="17" thickBot="1">
      <c r="A9" s="2" t="s">
        <v>23</v>
      </c>
      <c r="B9" s="2">
        <v>0</v>
      </c>
    </row>
  </sheetData>
  <sortState xmlns:xlrd2="http://schemas.microsoft.com/office/spreadsheetml/2017/richdata2" ref="A2:A8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853A-469B-1C4E-B350-694EFE50C7AC}">
  <dimension ref="A1:V80"/>
  <sheetViews>
    <sheetView workbookViewId="0">
      <selection activeCell="M63" sqref="M63"/>
    </sheetView>
  </sheetViews>
  <sheetFormatPr baseColWidth="10" defaultRowHeight="16"/>
  <cols>
    <col min="8" max="8" width="38.6640625" customWidth="1"/>
  </cols>
  <sheetData>
    <row r="1" spans="1:15">
      <c r="A1">
        <v>2.5591754264314659</v>
      </c>
      <c r="C1">
        <v>9.2843385017476994</v>
      </c>
      <c r="E1">
        <v>1.4876406011171599</v>
      </c>
      <c r="G1">
        <f>MAX(E1:E80)</f>
        <v>10.0006929086521</v>
      </c>
    </row>
    <row r="2" spans="1:15">
      <c r="A2">
        <v>3.0922484610346146</v>
      </c>
      <c r="C2">
        <v>5.3879131327266805</v>
      </c>
      <c r="E2">
        <v>2.0113913150271401</v>
      </c>
      <c r="G2">
        <f>MIN(E1:E80)</f>
        <v>1.4876406011171599</v>
      </c>
    </row>
    <row r="3" spans="1:15">
      <c r="A3">
        <v>4.5999360180576332</v>
      </c>
      <c r="C3">
        <v>7.3271786631084979</v>
      </c>
      <c r="E3">
        <v>2.5591754264314659</v>
      </c>
      <c r="G3">
        <f>COUNT(E1:E80)</f>
        <v>80</v>
      </c>
      <c r="N3" s="6">
        <v>2.7</v>
      </c>
      <c r="O3">
        <f t="array" ref="O3:O10">FREQUENCY(E1:E80,N3:N10)</f>
        <v>3</v>
      </c>
    </row>
    <row r="4" spans="1:15">
      <c r="A4">
        <v>3.1281189320725389</v>
      </c>
      <c r="C4">
        <v>5.3934019332518801</v>
      </c>
      <c r="E4">
        <v>2.8581490722717717</v>
      </c>
      <c r="G4">
        <f>AVERAGE(E1:E80)</f>
        <v>5.3922473013062699</v>
      </c>
      <c r="N4">
        <v>4</v>
      </c>
      <c r="O4">
        <v>15</v>
      </c>
    </row>
    <row r="5" spans="1:15">
      <c r="A5">
        <v>4.3726942193461582</v>
      </c>
      <c r="C5">
        <v>7.8737485990859568</v>
      </c>
      <c r="E5">
        <v>2.9196718413732015</v>
      </c>
      <c r="G5">
        <f>MEDIAN(E1:E80)</f>
        <v>4.9840281361684902</v>
      </c>
      <c r="N5">
        <v>5.2</v>
      </c>
      <c r="O5">
        <v>25</v>
      </c>
    </row>
    <row r="6" spans="1:15">
      <c r="A6">
        <v>4.6596284290717449</v>
      </c>
      <c r="C6">
        <v>2.8581490722717717</v>
      </c>
      <c r="E6">
        <v>2.9203812472405843</v>
      </c>
      <c r="G6" t="e">
        <f>MODE(E1:E80)</f>
        <v>#N/A</v>
      </c>
      <c r="N6">
        <v>6.35</v>
      </c>
      <c r="O6">
        <v>15</v>
      </c>
    </row>
    <row r="7" spans="1:15">
      <c r="A7">
        <v>7.3953634809004143</v>
      </c>
      <c r="C7">
        <v>3.9760635799029842</v>
      </c>
      <c r="E7">
        <v>2.9469021127442829</v>
      </c>
      <c r="G7">
        <f>G1-G2</f>
        <v>8.5130523075349398</v>
      </c>
      <c r="N7">
        <v>7.6</v>
      </c>
      <c r="O7">
        <v>11</v>
      </c>
    </row>
    <row r="8" spans="1:15">
      <c r="A8">
        <v>4.7490635905705858</v>
      </c>
      <c r="C8">
        <v>9.3457839637994766</v>
      </c>
      <c r="E8">
        <v>2.9680887918220833</v>
      </c>
      <c r="G8">
        <f>_xlfn.VAR.S(E1:E80)</f>
        <v>3.6679029536427854</v>
      </c>
      <c r="N8">
        <v>8.8000000000000007</v>
      </c>
      <c r="O8">
        <v>5</v>
      </c>
    </row>
    <row r="9" spans="1:15">
      <c r="A9">
        <v>4.6703900251304731</v>
      </c>
      <c r="C9">
        <v>5.8814413376967423</v>
      </c>
      <c r="E9">
        <v>3.0922484610346146</v>
      </c>
      <c r="G9">
        <f>_xlfn.VAR.P(E1:E80)</f>
        <v>3.6220541667222461</v>
      </c>
      <c r="N9">
        <v>10.1</v>
      </c>
      <c r="O9">
        <v>6</v>
      </c>
    </row>
    <row r="10" spans="1:15">
      <c r="A10">
        <v>4.7939676177338697</v>
      </c>
      <c r="C10">
        <v>5.5086076271254569</v>
      </c>
      <c r="E10">
        <v>3.1277096594567411</v>
      </c>
      <c r="G10">
        <f>_xlfn.STDEV.S(E1:E80)</f>
        <v>1.9151770032147903</v>
      </c>
      <c r="O10">
        <v>0</v>
      </c>
    </row>
    <row r="11" spans="1:15">
      <c r="A11">
        <v>10.000692908652127</v>
      </c>
      <c r="C11">
        <v>4.5724260770657565</v>
      </c>
      <c r="E11">
        <v>3.1281189320725389</v>
      </c>
      <c r="G11">
        <f>_xlfn.STDEV.P(E1:E80)</f>
        <v>1.9031695055150095</v>
      </c>
    </row>
    <row r="12" spans="1:15">
      <c r="A12">
        <v>6.26215581985889</v>
      </c>
      <c r="C12">
        <v>7.533452061470598</v>
      </c>
      <c r="E12">
        <v>3.2035296852700412</v>
      </c>
    </row>
    <row r="13" spans="1:15">
      <c r="A13">
        <v>1.4876406011171639</v>
      </c>
      <c r="C13">
        <v>2.9196718413732015</v>
      </c>
      <c r="E13">
        <v>3.2562712830258533</v>
      </c>
    </row>
    <row r="14" spans="1:15" ht="17" thickBot="1">
      <c r="A14">
        <v>4.2689890859765001</v>
      </c>
      <c r="C14">
        <v>4.8114117261138745</v>
      </c>
      <c r="E14">
        <v>3.6503098625689745</v>
      </c>
    </row>
    <row r="15" spans="1:15">
      <c r="A15">
        <v>3.7915498422808014</v>
      </c>
      <c r="C15">
        <v>3.2562712830258533</v>
      </c>
      <c r="E15">
        <v>3.7915498422808014</v>
      </c>
      <c r="I15" s="4" t="s">
        <v>0</v>
      </c>
      <c r="J15" s="4"/>
    </row>
    <row r="16" spans="1:15">
      <c r="A16">
        <v>6.3053340808255598</v>
      </c>
      <c r="C16">
        <v>7.6544876163825393</v>
      </c>
      <c r="E16">
        <v>3.7940327628166415</v>
      </c>
      <c r="I16" s="1"/>
      <c r="J16" s="1"/>
    </row>
    <row r="17" spans="1:22">
      <c r="A17">
        <v>7.0430070435395464</v>
      </c>
      <c r="C17">
        <v>2.9680887918220833</v>
      </c>
      <c r="E17">
        <v>3.8390572980279103</v>
      </c>
      <c r="I17" s="1" t="s">
        <v>1</v>
      </c>
      <c r="J17" s="1">
        <v>5.3922473013062699</v>
      </c>
    </row>
    <row r="18" spans="1:22" ht="18">
      <c r="A18">
        <v>9.6159402700141072</v>
      </c>
      <c r="C18">
        <v>2.9469021127442829</v>
      </c>
      <c r="E18">
        <v>3.9760635799029842</v>
      </c>
      <c r="I18" s="1" t="s">
        <v>2</v>
      </c>
      <c r="J18" s="1">
        <v>0.21412329840663039</v>
      </c>
      <c r="N18">
        <f>O3/80</f>
        <v>3.7499999999999999E-2</v>
      </c>
      <c r="V18" s="5"/>
    </row>
    <row r="19" spans="1:22" ht="18">
      <c r="A19">
        <v>5.1101216184906662</v>
      </c>
      <c r="C19">
        <v>9.1332168621011078</v>
      </c>
      <c r="E19">
        <v>4.156696048885351</v>
      </c>
      <c r="I19" s="1" t="s">
        <v>3</v>
      </c>
      <c r="J19" s="1">
        <v>4.9840281361684902</v>
      </c>
      <c r="N19">
        <f>O4/80</f>
        <v>0.1875</v>
      </c>
      <c r="V19" s="5"/>
    </row>
    <row r="20" spans="1:22">
      <c r="A20">
        <v>5.0032650859793648</v>
      </c>
      <c r="C20">
        <v>3.2035296852700412</v>
      </c>
      <c r="E20">
        <v>4.156816556933336</v>
      </c>
      <c r="I20" s="1" t="s">
        <v>4</v>
      </c>
      <c r="J20" s="1" t="e">
        <v>#N/A</v>
      </c>
      <c r="N20">
        <f>O5/80</f>
        <v>0.3125</v>
      </c>
    </row>
    <row r="21" spans="1:22">
      <c r="A21">
        <v>4.7414897734415717</v>
      </c>
      <c r="C21">
        <v>4.4889071786019485</v>
      </c>
      <c r="E21">
        <v>4.1961271916807164</v>
      </c>
      <c r="I21" s="1" t="s">
        <v>5</v>
      </c>
      <c r="J21" s="1">
        <v>1.9151770032147919</v>
      </c>
      <c r="N21">
        <f>O6/80</f>
        <v>0.1875</v>
      </c>
    </row>
    <row r="22" spans="1:22">
      <c r="A22">
        <v>3.6503098625689745</v>
      </c>
      <c r="C22">
        <v>5.1228659129992593</v>
      </c>
      <c r="E22">
        <v>4.201784248725744</v>
      </c>
      <c r="I22" s="1" t="s">
        <v>6</v>
      </c>
      <c r="J22" s="1">
        <v>3.6679029536427912</v>
      </c>
      <c r="N22">
        <f>O7/80</f>
        <v>0.13750000000000001</v>
      </c>
    </row>
    <row r="23" spans="1:22">
      <c r="A23">
        <v>7.1040159481344745</v>
      </c>
      <c r="C23">
        <v>2.9203812472405843</v>
      </c>
      <c r="E23">
        <v>4.2326547726406716</v>
      </c>
      <c r="I23" s="1" t="s">
        <v>7</v>
      </c>
      <c r="J23" s="1">
        <v>-0.2154413188868034</v>
      </c>
      <c r="N23">
        <f>O8/80</f>
        <v>6.25E-2</v>
      </c>
    </row>
    <row r="24" spans="1:22">
      <c r="A24">
        <v>4.9647911863576155</v>
      </c>
      <c r="C24">
        <v>7.006199792958796</v>
      </c>
      <c r="E24">
        <v>4.2689890859765001</v>
      </c>
      <c r="I24" s="1" t="s">
        <v>8</v>
      </c>
      <c r="J24" s="1">
        <v>0.50810731308734647</v>
      </c>
      <c r="N24">
        <f>O9/80</f>
        <v>7.4999999999999997E-2</v>
      </c>
    </row>
    <row r="25" spans="1:22">
      <c r="A25">
        <v>4.8438579495996237</v>
      </c>
      <c r="C25">
        <v>2.0113913150271401</v>
      </c>
      <c r="E25">
        <v>4.3681581145210657</v>
      </c>
      <c r="I25" s="1" t="s">
        <v>9</v>
      </c>
      <c r="J25" s="1">
        <v>8.5130523075349629</v>
      </c>
    </row>
    <row r="26" spans="1:22">
      <c r="A26">
        <v>5.3011587068613153</v>
      </c>
      <c r="C26">
        <v>3.8390572980279103</v>
      </c>
      <c r="E26">
        <v>4.3726942193461582</v>
      </c>
      <c r="I26" s="1" t="s">
        <v>10</v>
      </c>
      <c r="J26" s="1">
        <v>1.4876406011171639</v>
      </c>
    </row>
    <row r="27" spans="1:22">
      <c r="A27">
        <v>4.156816556933336</v>
      </c>
      <c r="C27">
        <v>4.3681581145210657</v>
      </c>
      <c r="E27">
        <v>4.4889071786019485</v>
      </c>
      <c r="I27" s="1" t="s">
        <v>11</v>
      </c>
      <c r="J27" s="1">
        <v>10.000692908652127</v>
      </c>
    </row>
    <row r="28" spans="1:22">
      <c r="A28">
        <v>3.7940327628166415</v>
      </c>
      <c r="C28">
        <v>8.4836193663068116</v>
      </c>
      <c r="E28">
        <v>4.5724260770657565</v>
      </c>
      <c r="I28" s="1" t="s">
        <v>12</v>
      </c>
      <c r="J28" s="1">
        <v>431.3797841045016</v>
      </c>
    </row>
    <row r="29" spans="1:22" ht="17" thickBot="1">
      <c r="A29">
        <v>5.9233963282895274</v>
      </c>
      <c r="C29">
        <v>6.4310489859781228</v>
      </c>
      <c r="E29">
        <v>4.5903544913744554</v>
      </c>
      <c r="I29" s="2" t="s">
        <v>13</v>
      </c>
      <c r="J29" s="2">
        <v>80</v>
      </c>
    </row>
    <row r="30" spans="1:22">
      <c r="A30">
        <v>5.7117705536074936</v>
      </c>
      <c r="C30">
        <v>4.2326547726406716</v>
      </c>
      <c r="E30">
        <v>4.5999360180576332</v>
      </c>
    </row>
    <row r="31" spans="1:22">
      <c r="C31">
        <v>6.095302195608383</v>
      </c>
      <c r="E31">
        <v>4.6182987160864286</v>
      </c>
    </row>
    <row r="32" spans="1:22">
      <c r="C32">
        <v>7.9939928936073557</v>
      </c>
      <c r="E32">
        <v>4.6596284290717449</v>
      </c>
    </row>
    <row r="33" spans="3:15">
      <c r="C33">
        <v>5.5951665116299409</v>
      </c>
      <c r="E33">
        <v>4.6703900251304731</v>
      </c>
    </row>
    <row r="34" spans="3:15" ht="18">
      <c r="C34">
        <v>6.2794225767720491</v>
      </c>
      <c r="E34">
        <v>4.7414897734415717</v>
      </c>
      <c r="H34" s="5"/>
      <c r="I34" s="5"/>
      <c r="J34" s="5"/>
      <c r="K34" s="5"/>
      <c r="L34" s="5"/>
      <c r="M34" s="5"/>
      <c r="N34" s="5"/>
      <c r="O34" s="5"/>
    </row>
    <row r="35" spans="3:15" ht="18">
      <c r="C35">
        <v>4.1961271916807164</v>
      </c>
      <c r="E35">
        <v>4.7490635905705858</v>
      </c>
      <c r="H35" s="5"/>
      <c r="I35" s="5"/>
      <c r="J35" s="5"/>
      <c r="K35" s="5"/>
      <c r="L35" s="5"/>
      <c r="M35" s="5"/>
      <c r="N35" s="5"/>
      <c r="O35" s="5"/>
    </row>
    <row r="36" spans="3:15" ht="18">
      <c r="C36">
        <v>4.201784248725744</v>
      </c>
      <c r="E36">
        <v>4.7939676177338697</v>
      </c>
      <c r="H36" s="5"/>
      <c r="I36" s="5"/>
      <c r="J36" s="5"/>
      <c r="K36" s="5"/>
      <c r="L36" s="5"/>
      <c r="M36" s="5"/>
      <c r="N36" s="5"/>
      <c r="O36" s="5"/>
    </row>
    <row r="37" spans="3:15" ht="18">
      <c r="C37">
        <v>7.0848392523475923</v>
      </c>
      <c r="E37">
        <v>4.8114117261138745</v>
      </c>
      <c r="H37" s="5"/>
      <c r="I37" s="5"/>
      <c r="J37" s="5"/>
      <c r="K37" s="5"/>
      <c r="L37" s="5"/>
      <c r="M37" s="5"/>
      <c r="N37" s="5"/>
      <c r="O37" s="5"/>
    </row>
    <row r="38" spans="3:15" ht="18">
      <c r="C38">
        <v>4.156696048885351</v>
      </c>
      <c r="E38">
        <v>4.8438579495996237</v>
      </c>
      <c r="H38" s="5"/>
      <c r="I38" s="5"/>
      <c r="J38" s="5"/>
      <c r="K38" s="5"/>
      <c r="L38" s="5"/>
      <c r="M38" s="5"/>
      <c r="N38" s="5"/>
      <c r="O38" s="5"/>
    </row>
    <row r="39" spans="3:15" ht="18">
      <c r="C39">
        <v>7.5865210773190483</v>
      </c>
      <c r="E39">
        <v>4.9385227056336589</v>
      </c>
      <c r="H39" s="5"/>
      <c r="I39" s="5"/>
      <c r="J39" s="5"/>
      <c r="K39" s="5"/>
      <c r="L39" s="7" t="s">
        <v>21</v>
      </c>
      <c r="M39" s="5"/>
      <c r="N39" s="5"/>
      <c r="O39" s="5"/>
    </row>
    <row r="40" spans="3:15" ht="18">
      <c r="C40">
        <v>5.39091901271604</v>
      </c>
      <c r="E40">
        <v>4.9647911863576155</v>
      </c>
      <c r="H40" s="5"/>
      <c r="I40" s="5"/>
      <c r="O40" s="5"/>
    </row>
    <row r="41" spans="3:15">
      <c r="C41">
        <v>6.4605848264181986</v>
      </c>
      <c r="E41">
        <v>5.0032650859793648</v>
      </c>
      <c r="L41">
        <f>N18</f>
        <v>3.7499999999999999E-2</v>
      </c>
    </row>
    <row r="42" spans="3:15">
      <c r="C42">
        <v>5.4755111149279401</v>
      </c>
      <c r="E42">
        <v>5.1101216184906662</v>
      </c>
      <c r="L42">
        <f>N19+L41</f>
        <v>0.22500000000000001</v>
      </c>
    </row>
    <row r="43" spans="3:15" ht="18">
      <c r="C43">
        <v>6.4589568309020251</v>
      </c>
      <c r="E43">
        <v>5.1228659129992593</v>
      </c>
      <c r="H43" t="s">
        <v>14</v>
      </c>
      <c r="I43" s="5"/>
      <c r="L43">
        <f>L42+N20</f>
        <v>0.53749999999999998</v>
      </c>
    </row>
    <row r="44" spans="3:15" ht="18">
      <c r="C44">
        <v>4.5903544913744554</v>
      </c>
      <c r="E44">
        <v>5.3011587068613153</v>
      </c>
      <c r="H44" t="s">
        <v>15</v>
      </c>
      <c r="I44" s="5"/>
      <c r="L44">
        <f>L43+N21</f>
        <v>0.72499999999999998</v>
      </c>
    </row>
    <row r="45" spans="3:15" ht="18">
      <c r="C45">
        <v>6.0368466973886825</v>
      </c>
      <c r="E45">
        <v>5.3879131327266805</v>
      </c>
      <c r="H45" t="s">
        <v>16</v>
      </c>
      <c r="I45" s="5"/>
      <c r="L45">
        <f>L44+N22</f>
        <v>0.86250000000000004</v>
      </c>
    </row>
    <row r="46" spans="3:15" ht="18">
      <c r="C46">
        <v>7.7372243494028226</v>
      </c>
      <c r="E46">
        <v>5.39091901271604</v>
      </c>
      <c r="H46" t="s">
        <v>17</v>
      </c>
      <c r="I46" s="5"/>
      <c r="L46">
        <f>L45+N23</f>
        <v>0.92500000000000004</v>
      </c>
    </row>
    <row r="47" spans="3:15" ht="18">
      <c r="C47">
        <v>9.5137130655348301</v>
      </c>
      <c r="E47">
        <v>5.3934019332518801</v>
      </c>
      <c r="H47" t="s">
        <v>18</v>
      </c>
      <c r="I47" s="5"/>
      <c r="L47">
        <f>L46+N24</f>
        <v>1</v>
      </c>
    </row>
    <row r="48" spans="3:15" ht="18">
      <c r="C48">
        <v>3.1277096594567411</v>
      </c>
      <c r="E48">
        <v>5.4755111149279401</v>
      </c>
      <c r="H48" t="s">
        <v>19</v>
      </c>
      <c r="I48" s="5"/>
    </row>
    <row r="49" spans="3:15" ht="18">
      <c r="C49">
        <v>4.9385227056336589</v>
      </c>
      <c r="E49">
        <v>5.5086076271254569</v>
      </c>
      <c r="H49" t="s">
        <v>20</v>
      </c>
      <c r="I49" s="5"/>
    </row>
    <row r="50" spans="3:15">
      <c r="C50">
        <v>4.6182987160864286</v>
      </c>
      <c r="E50">
        <v>5.5951665116299409</v>
      </c>
    </row>
    <row r="51" spans="3:15">
      <c r="E51">
        <v>5.7117705536074936</v>
      </c>
    </row>
    <row r="52" spans="3:15">
      <c r="E52">
        <v>5.8814413376967423</v>
      </c>
    </row>
    <row r="53" spans="3:15">
      <c r="E53">
        <v>5.9233963282895274</v>
      </c>
    </row>
    <row r="54" spans="3:15">
      <c r="E54">
        <v>6.0368466973886825</v>
      </c>
    </row>
    <row r="55" spans="3:15" ht="18">
      <c r="E55">
        <v>6.095302195608383</v>
      </c>
      <c r="H55" s="5"/>
      <c r="J55" s="5"/>
    </row>
    <row r="56" spans="3:15" ht="18">
      <c r="E56">
        <v>6.26215581985889</v>
      </c>
      <c r="H56" s="5"/>
      <c r="I56" s="5"/>
      <c r="J56" s="5"/>
      <c r="K56" s="5"/>
      <c r="L56" s="5"/>
      <c r="M56" s="5"/>
      <c r="N56" s="5"/>
      <c r="O56" s="5"/>
    </row>
    <row r="57" spans="3:15" ht="18">
      <c r="E57">
        <v>6.2794225767720491</v>
      </c>
      <c r="H57" s="5"/>
      <c r="I57" s="5"/>
      <c r="K57" s="5"/>
      <c r="L57" s="5"/>
      <c r="M57" s="5"/>
      <c r="N57" s="5"/>
      <c r="O57" s="5"/>
    </row>
    <row r="58" spans="3:15" ht="18">
      <c r="E58">
        <v>6.3053340808255598</v>
      </c>
      <c r="H58" s="5"/>
      <c r="I58" s="5"/>
      <c r="J58" s="5"/>
      <c r="K58" s="5"/>
      <c r="L58" s="5"/>
      <c r="M58" s="5"/>
      <c r="N58" s="5"/>
      <c r="O58" s="5"/>
    </row>
    <row r="59" spans="3:15" ht="18">
      <c r="E59">
        <v>6.4310489859781228</v>
      </c>
      <c r="H59" s="5"/>
      <c r="I59" s="5"/>
      <c r="J59" s="5"/>
      <c r="K59" s="5"/>
      <c r="L59" s="5"/>
      <c r="M59" s="5"/>
      <c r="N59" s="5"/>
      <c r="O59" s="5"/>
    </row>
    <row r="60" spans="3:15" ht="18">
      <c r="E60">
        <v>6.4589568309020251</v>
      </c>
      <c r="H60" s="5"/>
      <c r="I60" s="5"/>
      <c r="J60" s="5"/>
      <c r="K60" s="5"/>
      <c r="L60" s="5"/>
      <c r="M60" s="5"/>
      <c r="N60" s="5"/>
      <c r="O60" s="5"/>
    </row>
    <row r="61" spans="3:15" ht="18">
      <c r="E61">
        <v>6.4605848264181986</v>
      </c>
      <c r="H61" s="5"/>
      <c r="I61" s="5"/>
      <c r="J61" s="5"/>
      <c r="K61" s="5"/>
      <c r="L61" s="5"/>
      <c r="M61" s="5"/>
      <c r="N61" s="5"/>
      <c r="O61" s="5"/>
    </row>
    <row r="62" spans="3:15" ht="18">
      <c r="E62">
        <v>7.006199792958796</v>
      </c>
      <c r="H62" s="5"/>
      <c r="I62" s="5"/>
      <c r="J62" s="5"/>
      <c r="K62" s="5"/>
      <c r="L62" s="5"/>
      <c r="M62" s="5"/>
      <c r="N62" s="5"/>
      <c r="O62" s="5"/>
    </row>
    <row r="63" spans="3:15">
      <c r="E63">
        <v>7.0430070435395464</v>
      </c>
    </row>
    <row r="64" spans="3:15">
      <c r="E64">
        <v>7.0848392523475923</v>
      </c>
    </row>
    <row r="65" spans="5:5">
      <c r="E65">
        <v>7.1040159481344745</v>
      </c>
    </row>
    <row r="66" spans="5:5">
      <c r="E66">
        <v>7.3271786631084979</v>
      </c>
    </row>
    <row r="67" spans="5:5">
      <c r="E67">
        <v>7.3953634809004143</v>
      </c>
    </row>
    <row r="68" spans="5:5">
      <c r="E68">
        <v>7.533452061470598</v>
      </c>
    </row>
    <row r="69" spans="5:5">
      <c r="E69">
        <v>7.5865210773190483</v>
      </c>
    </row>
    <row r="70" spans="5:5">
      <c r="E70">
        <v>7.6544876163825393</v>
      </c>
    </row>
    <row r="71" spans="5:5">
      <c r="E71">
        <v>7.7372243494028226</v>
      </c>
    </row>
    <row r="72" spans="5:5">
      <c r="E72">
        <v>7.8737485990859568</v>
      </c>
    </row>
    <row r="73" spans="5:5">
      <c r="E73">
        <v>7.9939928936073557</v>
      </c>
    </row>
    <row r="74" spans="5:5">
      <c r="E74">
        <v>8.4836193663068116</v>
      </c>
    </row>
    <row r="75" spans="5:5">
      <c r="E75">
        <v>9.1332168621011078</v>
      </c>
    </row>
    <row r="76" spans="5:5">
      <c r="E76">
        <v>9.2843385017476994</v>
      </c>
    </row>
    <row r="77" spans="5:5">
      <c r="E77">
        <v>9.3457839637994766</v>
      </c>
    </row>
    <row r="78" spans="5:5">
      <c r="E78">
        <v>9.5137130655348301</v>
      </c>
    </row>
    <row r="79" spans="5:5">
      <c r="E79">
        <v>9.6159402700141072</v>
      </c>
    </row>
    <row r="80" spans="5:5">
      <c r="E80">
        <v>10.0006929086521</v>
      </c>
    </row>
  </sheetData>
  <sortState xmlns:xlrd2="http://schemas.microsoft.com/office/spreadsheetml/2017/richdata2" ref="E1:E80">
    <sortCondition ref="E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F0EC-6BB6-EA40-BDB3-F9C994BF156E}">
  <dimension ref="A1:C3"/>
  <sheetViews>
    <sheetView workbookViewId="0">
      <selection sqref="A1:C3"/>
    </sheetView>
  </sheetViews>
  <sheetFormatPr baseColWidth="10" defaultRowHeight="16"/>
  <sheetData>
    <row r="1" spans="1:3">
      <c r="A1" s="3"/>
      <c r="B1" s="3" t="s">
        <v>25</v>
      </c>
      <c r="C1" s="3" t="s">
        <v>26</v>
      </c>
    </row>
    <row r="2" spans="1:3">
      <c r="A2" s="1" t="s">
        <v>25</v>
      </c>
      <c r="B2" s="1">
        <v>1</v>
      </c>
      <c r="C2" s="1"/>
    </row>
    <row r="3" spans="1:3" ht="17" thickBot="1">
      <c r="A3" s="2" t="s">
        <v>26</v>
      </c>
      <c r="B3" s="2">
        <v>-5.3860438224471265E-2</v>
      </c>
      <c r="C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7E90-C4BD-7B49-926A-05B48C14112A}">
  <dimension ref="A1:M100"/>
  <sheetViews>
    <sheetView workbookViewId="0">
      <selection activeCell="M37" sqref="M37"/>
    </sheetView>
  </sheetViews>
  <sheetFormatPr baseColWidth="10" defaultRowHeight="16"/>
  <sheetData>
    <row r="1" spans="1:13">
      <c r="A1">
        <v>0.21774129830424893</v>
      </c>
      <c r="C1">
        <v>8.4403116353932859</v>
      </c>
      <c r="G1">
        <v>8.4403116353932859</v>
      </c>
      <c r="H1">
        <v>9.5100529304181691</v>
      </c>
    </row>
    <row r="2" spans="1:13">
      <c r="A2">
        <v>0.73705298076262138</v>
      </c>
      <c r="C2">
        <v>11.268572468787719</v>
      </c>
      <c r="G2">
        <v>11.268572468787719</v>
      </c>
      <c r="H2">
        <v>8.5155272952397354</v>
      </c>
    </row>
    <row r="3" spans="1:13">
      <c r="A3">
        <v>4.0944399666018927E-2</v>
      </c>
      <c r="C3">
        <v>6.5203391607481054</v>
      </c>
      <c r="G3">
        <v>6.5203391607481054</v>
      </c>
      <c r="H3">
        <v>9.1162621881812811</v>
      </c>
      <c r="K3">
        <f>CORREL(C1:C100,H1:H100)</f>
        <v>-5.3860438224471265E-2</v>
      </c>
    </row>
    <row r="4" spans="1:13">
      <c r="A4">
        <v>0.98993512622244473</v>
      </c>
      <c r="C4">
        <v>14.647841289811552</v>
      </c>
      <c r="G4">
        <v>14.647841289811552</v>
      </c>
      <c r="H4">
        <v>9.5544567354954779</v>
      </c>
    </row>
    <row r="5" spans="1:13">
      <c r="A5">
        <v>0.24197937354198662</v>
      </c>
      <c r="C5">
        <v>8.6001006939558451</v>
      </c>
      <c r="G5">
        <v>8.6001006939558451</v>
      </c>
      <c r="H5">
        <v>7.0558383211027831</v>
      </c>
    </row>
    <row r="6" spans="1:13">
      <c r="A6">
        <v>0.4946452035538359</v>
      </c>
      <c r="C6">
        <v>9.9731542255167671</v>
      </c>
      <c r="G6">
        <v>9.9731542255167671</v>
      </c>
      <c r="H6">
        <v>12.460574251017533</v>
      </c>
      <c r="K6">
        <f>COVAR(C1:C100,H1:H100)</f>
        <v>-0.23174292467648366</v>
      </c>
    </row>
    <row r="7" spans="1:13">
      <c r="A7">
        <v>0.3624517359094328</v>
      </c>
      <c r="C7">
        <v>9.2961738995786884</v>
      </c>
      <c r="G7">
        <v>9.2961738995786884</v>
      </c>
      <c r="H7">
        <v>7.1976376400562003</v>
      </c>
    </row>
    <row r="8" spans="1:13">
      <c r="A8">
        <v>0.98878523339018953</v>
      </c>
      <c r="C8">
        <v>14.566028356165202</v>
      </c>
      <c r="G8">
        <v>14.566028356165202</v>
      </c>
      <c r="H8">
        <v>9.0062497090548277</v>
      </c>
    </row>
    <row r="9" spans="1:13">
      <c r="A9">
        <v>0.51914907005131927</v>
      </c>
      <c r="C9">
        <v>10.096036093681946</v>
      </c>
      <c r="G9">
        <v>10.096036093681946</v>
      </c>
      <c r="H9">
        <v>7.4236925481818616</v>
      </c>
      <c r="K9">
        <f>_xlfn.STDEV.P(C1:C100,H1:H100)</f>
        <v>2.0836547572659456</v>
      </c>
    </row>
    <row r="10" spans="1:13">
      <c r="A10">
        <v>0.14828444071275171</v>
      </c>
      <c r="C10">
        <v>7.9123608854852758</v>
      </c>
      <c r="G10">
        <v>7.9123608854852758</v>
      </c>
      <c r="H10">
        <v>8.9891330187674612</v>
      </c>
    </row>
    <row r="11" spans="1:13">
      <c r="A11">
        <v>0.64568282127569654</v>
      </c>
      <c r="C11">
        <v>10.74738163589724</v>
      </c>
      <c r="G11">
        <v>10.74738163589724</v>
      </c>
      <c r="H11">
        <v>9.9133365236048121</v>
      </c>
    </row>
    <row r="12" spans="1:13">
      <c r="A12">
        <v>0.33081921256428837</v>
      </c>
      <c r="C12">
        <v>9.1246956005783453</v>
      </c>
      <c r="G12">
        <v>9.1246956005783453</v>
      </c>
      <c r="H12">
        <v>6.7434359859908</v>
      </c>
    </row>
    <row r="13" spans="1:13" ht="17" thickBot="1">
      <c r="A13">
        <v>0.15895263956122541</v>
      </c>
      <c r="C13">
        <v>8.0024565212090852</v>
      </c>
      <c r="G13">
        <v>8.0024565212090852</v>
      </c>
      <c r="H13">
        <v>9.8356065589177888</v>
      </c>
    </row>
    <row r="14" spans="1:13">
      <c r="A14">
        <v>0.10573076186763075</v>
      </c>
      <c r="C14">
        <v>7.50088657183524</v>
      </c>
      <c r="G14">
        <v>7.50088657183524</v>
      </c>
      <c r="H14">
        <v>14.371504473965615</v>
      </c>
      <c r="K14" s="3"/>
      <c r="L14" s="3" t="s">
        <v>25</v>
      </c>
      <c r="M14" s="3" t="s">
        <v>26</v>
      </c>
    </row>
    <row r="15" spans="1:13">
      <c r="A15">
        <v>0.13517844718924288</v>
      </c>
      <c r="C15">
        <v>7.7955179201036371</v>
      </c>
      <c r="G15">
        <v>7.7955179201036371</v>
      </c>
      <c r="H15">
        <v>11.00902070698794</v>
      </c>
      <c r="K15" s="1" t="s">
        <v>25</v>
      </c>
      <c r="L15" s="1">
        <v>1</v>
      </c>
      <c r="M15" s="1"/>
    </row>
    <row r="16" spans="1:13" ht="17" thickBot="1">
      <c r="A16">
        <v>0.954268627038248</v>
      </c>
      <c r="C16">
        <v>13.375463377112444</v>
      </c>
      <c r="G16">
        <v>13.375463377112444</v>
      </c>
      <c r="H16">
        <v>6.9910732033895329</v>
      </c>
      <c r="K16" s="2" t="s">
        <v>26</v>
      </c>
      <c r="L16" s="2">
        <v>-5.3860438224471265E-2</v>
      </c>
      <c r="M16" s="2">
        <v>1</v>
      </c>
    </row>
    <row r="17" spans="1:8">
      <c r="A17">
        <v>0.14473330091704317</v>
      </c>
      <c r="C17">
        <v>7.8814150539447851</v>
      </c>
      <c r="G17">
        <v>7.8814150539447851</v>
      </c>
      <c r="H17">
        <v>7.8563664626562968</v>
      </c>
    </row>
    <row r="18" spans="1:8">
      <c r="A18">
        <v>0.72306367386032699</v>
      </c>
      <c r="C18">
        <v>11.183934102342306</v>
      </c>
      <c r="G18">
        <v>11.183934102342306</v>
      </c>
      <c r="H18">
        <v>13.061059032916091</v>
      </c>
    </row>
    <row r="19" spans="1:8">
      <c r="A19">
        <v>0.87672934561173965</v>
      </c>
      <c r="C19">
        <v>12.317582383356562</v>
      </c>
      <c r="G19">
        <v>12.317582383356562</v>
      </c>
      <c r="H19">
        <v>7.5975561028462835</v>
      </c>
    </row>
    <row r="20" spans="1:8">
      <c r="A20">
        <v>0.70237033002058669</v>
      </c>
      <c r="C20">
        <v>11.062460191553193</v>
      </c>
      <c r="G20">
        <v>11.062460191553193</v>
      </c>
      <c r="H20">
        <v>14.784596967510879</v>
      </c>
    </row>
    <row r="21" spans="1:8">
      <c r="A21">
        <v>0.31987273499357027</v>
      </c>
      <c r="C21">
        <v>9.0638905913434566</v>
      </c>
      <c r="G21">
        <v>9.0638905913434566</v>
      </c>
      <c r="H21">
        <v>8.9420416568464134</v>
      </c>
    </row>
    <row r="22" spans="1:8">
      <c r="A22">
        <v>0.29268699570235457</v>
      </c>
      <c r="C22">
        <v>8.9088961877759516</v>
      </c>
      <c r="G22">
        <v>8.9088961877759516</v>
      </c>
      <c r="H22">
        <v>9.3732308212202042</v>
      </c>
    </row>
    <row r="23" spans="1:8">
      <c r="A23">
        <v>0.81185584828807977</v>
      </c>
      <c r="C23">
        <v>11.769511784220144</v>
      </c>
      <c r="G23">
        <v>11.769511784220144</v>
      </c>
      <c r="H23">
        <v>7.8870346240000799</v>
      </c>
    </row>
    <row r="24" spans="1:8">
      <c r="A24">
        <v>0.95261647709800346</v>
      </c>
      <c r="C24">
        <v>13.341540713579167</v>
      </c>
      <c r="G24">
        <v>13.341540713579167</v>
      </c>
      <c r="H24">
        <v>8.9344519235601183</v>
      </c>
    </row>
    <row r="25" spans="1:8">
      <c r="A25">
        <v>0.48236277293037244</v>
      </c>
      <c r="C25">
        <v>9.9115512330464668</v>
      </c>
      <c r="G25">
        <v>9.9115512330464668</v>
      </c>
      <c r="H25">
        <v>8.8088802638230845</v>
      </c>
    </row>
    <row r="26" spans="1:8">
      <c r="A26">
        <v>0.60485973807826765</v>
      </c>
      <c r="C26">
        <v>10.531892710510284</v>
      </c>
      <c r="G26">
        <v>10.531892710510284</v>
      </c>
      <c r="H26">
        <v>8.7841738402494229</v>
      </c>
    </row>
    <row r="27" spans="1:8">
      <c r="A27">
        <v>0.43238554765003234</v>
      </c>
      <c r="C27">
        <v>9.6593920753555622</v>
      </c>
      <c r="G27">
        <v>9.6593920753555622</v>
      </c>
      <c r="H27">
        <v>8.0003121891058981</v>
      </c>
    </row>
    <row r="28" spans="1:8">
      <c r="A28">
        <v>0.50398679446529726</v>
      </c>
      <c r="C28">
        <v>10.019987156150282</v>
      </c>
      <c r="G28">
        <v>10.019987156150282</v>
      </c>
      <c r="H28">
        <v>7.9526091919979081</v>
      </c>
    </row>
    <row r="29" spans="1:8">
      <c r="A29">
        <v>0.11304223381433887</v>
      </c>
      <c r="C29">
        <v>7.5789863195293172</v>
      </c>
      <c r="G29">
        <v>7.5789863195293172</v>
      </c>
      <c r="H29">
        <v>8.9342904882505536</v>
      </c>
    </row>
    <row r="30" spans="1:8">
      <c r="A30">
        <v>0.19201245310512749</v>
      </c>
      <c r="C30">
        <v>8.2589915313530291</v>
      </c>
      <c r="G30">
        <v>8.2589915313530291</v>
      </c>
      <c r="H30">
        <v>11.700304892437998</v>
      </c>
    </row>
    <row r="31" spans="1:8">
      <c r="A31">
        <v>0.20690922491139796</v>
      </c>
      <c r="C31">
        <v>8.3656150767200277</v>
      </c>
      <c r="G31">
        <v>8.3656150767200277</v>
      </c>
      <c r="H31">
        <v>10.522863956575748</v>
      </c>
    </row>
    <row r="32" spans="1:8">
      <c r="A32">
        <v>0.38991381294100269</v>
      </c>
      <c r="C32">
        <v>9.440912650928075</v>
      </c>
      <c r="G32">
        <v>9.440912650928075</v>
      </c>
      <c r="H32">
        <v>10.704080775904004</v>
      </c>
    </row>
    <row r="33" spans="1:8">
      <c r="A33">
        <v>0.49479612789076588</v>
      </c>
      <c r="C33">
        <v>9.9739109141988394</v>
      </c>
      <c r="G33">
        <v>9.9739109141988394</v>
      </c>
      <c r="H33">
        <v>7.1309443935751915</v>
      </c>
    </row>
    <row r="34" spans="1:8">
      <c r="A34">
        <v>0.24102836498449609</v>
      </c>
      <c r="C34">
        <v>8.5940031466658962</v>
      </c>
      <c r="G34">
        <v>8.5940031466658962</v>
      </c>
      <c r="H34">
        <v>9.844501417101128</v>
      </c>
    </row>
    <row r="35" spans="1:8">
      <c r="A35">
        <v>0.87917850870790715</v>
      </c>
      <c r="C35">
        <v>12.341780062736939</v>
      </c>
      <c r="G35">
        <v>12.341780062736939</v>
      </c>
      <c r="H35">
        <v>11.123594302043784</v>
      </c>
    </row>
    <row r="36" spans="1:8">
      <c r="A36">
        <v>0.73115242338357511</v>
      </c>
      <c r="C36">
        <v>11.232604199681928</v>
      </c>
      <c r="G36">
        <v>11.232604199681928</v>
      </c>
      <c r="H36">
        <v>8.6550596986489836</v>
      </c>
    </row>
    <row r="37" spans="1:8">
      <c r="A37">
        <v>0.63141564175127129</v>
      </c>
      <c r="C37">
        <v>10.671210096888883</v>
      </c>
      <c r="G37">
        <v>10.671210096888883</v>
      </c>
      <c r="H37">
        <v>10.209888639801648</v>
      </c>
    </row>
    <row r="38" spans="1:8">
      <c r="A38">
        <v>0.36266409170696523</v>
      </c>
      <c r="C38">
        <v>9.2973063857958422</v>
      </c>
      <c r="G38">
        <v>9.2973063857958422</v>
      </c>
      <c r="H38">
        <v>12.257447704323567</v>
      </c>
    </row>
    <row r="39" spans="1:8">
      <c r="A39">
        <v>0.91274329044937863</v>
      </c>
      <c r="C39">
        <v>12.715686555623311</v>
      </c>
      <c r="G39">
        <v>12.715686555623311</v>
      </c>
      <c r="H39">
        <v>9.3536494002910331</v>
      </c>
    </row>
    <row r="40" spans="1:8">
      <c r="A40">
        <v>0.46183858597220717</v>
      </c>
      <c r="C40">
        <v>9.8083943456876526</v>
      </c>
      <c r="G40">
        <v>9.8083943456876526</v>
      </c>
      <c r="H40">
        <v>11.288058228965383</v>
      </c>
    </row>
    <row r="41" spans="1:8">
      <c r="A41">
        <v>0.65294004162661023</v>
      </c>
      <c r="C41">
        <v>10.786540424170699</v>
      </c>
      <c r="G41">
        <v>10.786540424170699</v>
      </c>
      <c r="H41">
        <v>12.676920303201769</v>
      </c>
    </row>
    <row r="42" spans="1:8">
      <c r="A42">
        <v>0.90314942072584614</v>
      </c>
      <c r="C42">
        <v>12.599415468463212</v>
      </c>
      <c r="G42">
        <v>12.599415468463212</v>
      </c>
      <c r="H42">
        <v>7.3874173520016484</v>
      </c>
    </row>
    <row r="43" spans="1:8">
      <c r="A43">
        <v>0.53141951886315086</v>
      </c>
      <c r="C43">
        <v>10.157677297936745</v>
      </c>
      <c r="G43">
        <v>10.157677297936745</v>
      </c>
      <c r="H43">
        <v>12.351016519241966</v>
      </c>
    </row>
    <row r="44" spans="1:8">
      <c r="A44">
        <v>0.85967926604167488</v>
      </c>
      <c r="C44">
        <v>12.157758913326838</v>
      </c>
      <c r="G44">
        <v>12.157758913326838</v>
      </c>
      <c r="H44">
        <v>12.641054379637353</v>
      </c>
    </row>
    <row r="45" spans="1:8">
      <c r="A45">
        <v>0.6340938011562185</v>
      </c>
      <c r="C45">
        <v>10.685431274242383</v>
      </c>
      <c r="G45">
        <v>10.685431274242383</v>
      </c>
      <c r="H45">
        <v>9.5609914549277164</v>
      </c>
    </row>
    <row r="46" spans="1:8">
      <c r="A46">
        <v>0.67280828740121157</v>
      </c>
      <c r="C46">
        <v>10.895362029665554</v>
      </c>
      <c r="G46">
        <v>10.895362029665554</v>
      </c>
      <c r="H46">
        <v>9.7617032931884751</v>
      </c>
    </row>
    <row r="47" spans="1:8">
      <c r="A47">
        <v>0.94862212717010364</v>
      </c>
      <c r="C47">
        <v>13.263276213223538</v>
      </c>
      <c r="G47">
        <v>13.263276213223538</v>
      </c>
      <c r="H47">
        <v>9.9700617081543896</v>
      </c>
    </row>
    <row r="48" spans="1:8">
      <c r="A48">
        <v>0.18372943630696892</v>
      </c>
      <c r="C48">
        <v>8.1975130210830649</v>
      </c>
      <c r="G48">
        <v>8.1975130210830649</v>
      </c>
      <c r="H48">
        <v>7.7912466420093551</v>
      </c>
    </row>
    <row r="49" spans="1:8">
      <c r="A49">
        <v>0.15256358830133665</v>
      </c>
      <c r="C49">
        <v>7.948999368920898</v>
      </c>
      <c r="G49">
        <v>7.948999368920898</v>
      </c>
      <c r="H49">
        <v>7.9650283421506174</v>
      </c>
    </row>
    <row r="50" spans="1:8">
      <c r="A50">
        <v>0.92900577678656049</v>
      </c>
      <c r="C50">
        <v>12.93685271461819</v>
      </c>
      <c r="G50">
        <v>12.93685271461819</v>
      </c>
      <c r="H50">
        <v>6.1275898385792971</v>
      </c>
    </row>
    <row r="51" spans="1:8">
      <c r="A51">
        <v>0.80436003085361663</v>
      </c>
      <c r="C51">
        <v>11.714596996408055</v>
      </c>
      <c r="G51">
        <v>11.714596996408055</v>
      </c>
      <c r="H51">
        <v>6.9779310049489141</v>
      </c>
    </row>
    <row r="52" spans="1:8">
      <c r="A52">
        <v>0.61239369824725598</v>
      </c>
      <c r="C52">
        <v>10.571126631967456</v>
      </c>
      <c r="G52">
        <v>10.571126631967456</v>
      </c>
      <c r="H52">
        <v>5.2449798001907766</v>
      </c>
    </row>
    <row r="53" spans="1:8">
      <c r="A53">
        <v>0.90727520440190768</v>
      </c>
      <c r="C53">
        <v>12.648321933672017</v>
      </c>
      <c r="G53">
        <v>12.648321933672017</v>
      </c>
      <c r="H53">
        <v>9.8727821548527572</v>
      </c>
    </row>
    <row r="54" spans="1:8">
      <c r="A54">
        <v>3.8494269980988483E-2</v>
      </c>
      <c r="C54">
        <v>6.4631339539431494</v>
      </c>
      <c r="G54">
        <v>6.4631339539431494</v>
      </c>
      <c r="H54">
        <v>8.8849776855204254</v>
      </c>
    </row>
    <row r="55" spans="1:8">
      <c r="A55">
        <v>0.54891913712376861</v>
      </c>
      <c r="C55">
        <v>10.245862029287601</v>
      </c>
      <c r="G55">
        <v>10.245862029287601</v>
      </c>
      <c r="H55">
        <v>9.0651349435211159</v>
      </c>
    </row>
    <row r="56" spans="1:8">
      <c r="A56">
        <v>0.26452252464929693</v>
      </c>
      <c r="C56">
        <v>8.7410711422777823</v>
      </c>
      <c r="G56">
        <v>8.7410711422777823</v>
      </c>
      <c r="H56">
        <v>12.029328243224882</v>
      </c>
    </row>
    <row r="57" spans="1:8">
      <c r="A57">
        <v>7.2244717363441069E-2</v>
      </c>
      <c r="C57">
        <v>7.0814500097280977</v>
      </c>
      <c r="G57">
        <v>7.0814500097280977</v>
      </c>
      <c r="H57">
        <v>10.946806721913163</v>
      </c>
    </row>
    <row r="58" spans="1:8">
      <c r="A58">
        <v>0.78266862676802462</v>
      </c>
      <c r="C58">
        <v>11.562475256369318</v>
      </c>
      <c r="G58">
        <v>11.562475256369318</v>
      </c>
      <c r="H58">
        <v>4.080571923404932</v>
      </c>
    </row>
    <row r="59" spans="1:8">
      <c r="A59">
        <v>0.94230646838695786</v>
      </c>
      <c r="C59">
        <v>13.148868739461498</v>
      </c>
      <c r="G59">
        <v>13.148868739461498</v>
      </c>
      <c r="H59">
        <v>12.340561877645086</v>
      </c>
    </row>
    <row r="60" spans="1:8">
      <c r="A60">
        <v>0.27764783942715832</v>
      </c>
      <c r="C60">
        <v>8.8203133065594077</v>
      </c>
      <c r="G60">
        <v>8.8203133065594077</v>
      </c>
      <c r="H60">
        <v>8.9259549693088047</v>
      </c>
    </row>
    <row r="61" spans="1:8">
      <c r="A61">
        <v>0.49146069865463082</v>
      </c>
      <c r="C61">
        <v>9.957187022075022</v>
      </c>
      <c r="G61">
        <v>9.957187022075022</v>
      </c>
      <c r="H61">
        <v>10.419306616095128</v>
      </c>
    </row>
    <row r="62" spans="1:8">
      <c r="A62">
        <v>0.19727276866415477</v>
      </c>
      <c r="C62">
        <v>8.2971940413926646</v>
      </c>
      <c r="G62">
        <v>8.2971940413926646</v>
      </c>
      <c r="H62">
        <v>2.4143776297569275</v>
      </c>
    </row>
    <row r="63" spans="1:8">
      <c r="A63">
        <v>0.23023540331566239</v>
      </c>
      <c r="C63">
        <v>8.5238563588098621</v>
      </c>
      <c r="G63">
        <v>8.5238563588098621</v>
      </c>
      <c r="H63">
        <v>8.6687271302798763</v>
      </c>
    </row>
    <row r="64" spans="1:8">
      <c r="A64">
        <v>0.48165221473145126</v>
      </c>
      <c r="C64">
        <v>9.9079853948536929</v>
      </c>
      <c r="G64">
        <v>9.9079853948536929</v>
      </c>
      <c r="H64">
        <v>8.1270366333774291</v>
      </c>
    </row>
    <row r="65" spans="1:8">
      <c r="A65">
        <v>0.21078551756333308</v>
      </c>
      <c r="C65">
        <v>8.3926027039663911</v>
      </c>
      <c r="G65">
        <v>8.3926027039663911</v>
      </c>
      <c r="H65">
        <v>6.3275149639230222</v>
      </c>
    </row>
    <row r="66" spans="1:8">
      <c r="A66">
        <v>0.36561422946786148</v>
      </c>
      <c r="C66">
        <v>9.3130162677768968</v>
      </c>
      <c r="G66">
        <v>9.3130162677768968</v>
      </c>
      <c r="H66">
        <v>9.1595905157737434</v>
      </c>
    </row>
    <row r="67" spans="1:8">
      <c r="A67">
        <v>1.698745705701854E-2</v>
      </c>
      <c r="C67">
        <v>5.7592614122545784</v>
      </c>
      <c r="G67">
        <v>5.7592614122545784</v>
      </c>
      <c r="H67">
        <v>11.551577497593826</v>
      </c>
    </row>
    <row r="68" spans="1:8">
      <c r="A68">
        <v>0.33269023950637233</v>
      </c>
      <c r="C68">
        <v>9.1350066794774829</v>
      </c>
      <c r="G68">
        <v>9.1350066794774829</v>
      </c>
      <c r="H68">
        <v>9.11834947852185</v>
      </c>
    </row>
    <row r="69" spans="1:8">
      <c r="A69">
        <v>0.27503924543197666</v>
      </c>
      <c r="C69">
        <v>8.8047149733148586</v>
      </c>
      <c r="G69">
        <v>8.8047149733148586</v>
      </c>
      <c r="H69">
        <v>11.419239197275601</v>
      </c>
    </row>
    <row r="70" spans="1:8">
      <c r="A70">
        <v>0.11574348738010776</v>
      </c>
      <c r="C70">
        <v>7.606925518038123</v>
      </c>
      <c r="G70">
        <v>7.606925518038123</v>
      </c>
      <c r="H70">
        <v>10.649326921120519</v>
      </c>
    </row>
    <row r="71" spans="1:8">
      <c r="A71">
        <v>0.32509443673600169</v>
      </c>
      <c r="C71">
        <v>9.0930003615012662</v>
      </c>
      <c r="G71">
        <v>9.0930003615012662</v>
      </c>
      <c r="H71">
        <v>11.230209818459116</v>
      </c>
    </row>
    <row r="72" spans="1:8">
      <c r="A72">
        <v>0.60706462971835251</v>
      </c>
      <c r="C72">
        <v>10.543353082209407</v>
      </c>
      <c r="G72">
        <v>10.543353082209407</v>
      </c>
      <c r="H72">
        <v>11.945841177075636</v>
      </c>
    </row>
    <row r="73" spans="1:8">
      <c r="A73">
        <v>0.45193577846269561</v>
      </c>
      <c r="C73">
        <v>9.7584558192794155</v>
      </c>
      <c r="G73">
        <v>9.7584558192794155</v>
      </c>
      <c r="H73">
        <v>12.179226612497587</v>
      </c>
    </row>
    <row r="74" spans="1:8">
      <c r="A74">
        <v>0.96715123336513242</v>
      </c>
      <c r="C74">
        <v>13.680963608059354</v>
      </c>
      <c r="G74">
        <v>13.680963608059354</v>
      </c>
      <c r="H74">
        <v>10.58261321100872</v>
      </c>
    </row>
    <row r="75" spans="1:8">
      <c r="A75">
        <v>0.10904914117921727</v>
      </c>
      <c r="C75">
        <v>7.536798616179377</v>
      </c>
      <c r="G75">
        <v>7.536798616179377</v>
      </c>
      <c r="H75">
        <v>9.6965880200150423</v>
      </c>
    </row>
    <row r="76" spans="1:8">
      <c r="A76">
        <v>0.87247707787652407</v>
      </c>
      <c r="C76">
        <v>12.276357527826914</v>
      </c>
      <c r="G76">
        <v>12.276357527826914</v>
      </c>
      <c r="H76">
        <v>8.3148791216081008</v>
      </c>
    </row>
    <row r="77" spans="1:8">
      <c r="A77">
        <v>0.99487122156898089</v>
      </c>
      <c r="C77">
        <v>15.134047621108092</v>
      </c>
      <c r="G77">
        <v>15.134047621108092</v>
      </c>
      <c r="H77">
        <v>14.034027369925752</v>
      </c>
    </row>
    <row r="78" spans="1:8">
      <c r="A78">
        <v>0.62839095068365391</v>
      </c>
      <c r="C78">
        <v>10.655189482403253</v>
      </c>
      <c r="G78">
        <v>10.655189482403253</v>
      </c>
      <c r="H78">
        <v>11.814391907828394</v>
      </c>
    </row>
    <row r="79" spans="1:8">
      <c r="A79">
        <v>0.25908820717417624</v>
      </c>
      <c r="C79">
        <v>8.70768207849936</v>
      </c>
      <c r="G79">
        <v>8.70768207849936</v>
      </c>
      <c r="H79">
        <v>10.403556441597175</v>
      </c>
    </row>
    <row r="80" spans="1:8">
      <c r="A80">
        <v>0.6999700011101947</v>
      </c>
      <c r="C80">
        <v>11.048628469486019</v>
      </c>
      <c r="G80">
        <v>11.048628469486019</v>
      </c>
      <c r="H80">
        <v>8.9658635968226008</v>
      </c>
    </row>
    <row r="81" spans="1:8">
      <c r="A81">
        <v>0.89699907555565628</v>
      </c>
      <c r="C81">
        <v>12.529271960658944</v>
      </c>
      <c r="G81">
        <v>12.529271960658944</v>
      </c>
      <c r="H81">
        <v>6.1503635859116912</v>
      </c>
    </row>
    <row r="82" spans="1:8">
      <c r="A82">
        <v>0.63261181222459018</v>
      </c>
      <c r="C82">
        <v>10.677557593264764</v>
      </c>
      <c r="G82">
        <v>10.677557593264764</v>
      </c>
      <c r="H82">
        <v>12.619444785523228</v>
      </c>
    </row>
    <row r="83" spans="1:8">
      <c r="A83">
        <v>0.27894656693391595</v>
      </c>
      <c r="C83">
        <v>8.8280524367751845</v>
      </c>
      <c r="G83">
        <v>8.8280524367751845</v>
      </c>
      <c r="H83">
        <v>12.589922587503679</v>
      </c>
    </row>
    <row r="84" spans="1:8">
      <c r="A84">
        <v>7.9711485330492549E-2</v>
      </c>
      <c r="C84">
        <v>7.1859702006526813</v>
      </c>
      <c r="G84">
        <v>7.1859702006526813</v>
      </c>
      <c r="H84">
        <v>10.077607182902284</v>
      </c>
    </row>
    <row r="85" spans="1:8">
      <c r="A85">
        <v>0.19490305299411081</v>
      </c>
      <c r="C85">
        <v>8.2800619090269336</v>
      </c>
      <c r="G85">
        <v>8.2800619090269336</v>
      </c>
      <c r="H85">
        <v>10.579825609747786</v>
      </c>
    </row>
    <row r="86" spans="1:8">
      <c r="A86">
        <v>7.9665891013490753E-2</v>
      </c>
      <c r="C86">
        <v>7.1853550109606665</v>
      </c>
      <c r="G86">
        <v>7.1853550109606665</v>
      </c>
      <c r="H86">
        <v>9.9135775397007819</v>
      </c>
    </row>
    <row r="87" spans="1:8">
      <c r="A87">
        <v>0.10782835471082397</v>
      </c>
      <c r="C87">
        <v>7.5236798353418362</v>
      </c>
      <c r="G87">
        <v>7.5236798353418362</v>
      </c>
      <c r="H87">
        <v>12.136816874553915</v>
      </c>
    </row>
    <row r="88" spans="1:8">
      <c r="A88">
        <v>0.28216532505088521</v>
      </c>
      <c r="C88">
        <v>8.8471579901207811</v>
      </c>
      <c r="G88">
        <v>8.8471579901207811</v>
      </c>
      <c r="H88">
        <v>8.1534347170963883</v>
      </c>
    </row>
    <row r="89" spans="1:8">
      <c r="A89">
        <v>0.74303185058156296</v>
      </c>
      <c r="C89">
        <v>11.305441574277854</v>
      </c>
      <c r="G89">
        <v>11.305441574277854</v>
      </c>
      <c r="H89">
        <v>9.8183602656354196</v>
      </c>
    </row>
    <row r="90" spans="1:8">
      <c r="A90">
        <v>0.12858153819937912</v>
      </c>
      <c r="C90">
        <v>7.73375625060436</v>
      </c>
      <c r="G90">
        <v>7.73375625060436</v>
      </c>
      <c r="H90">
        <v>9.4190579855057877</v>
      </c>
    </row>
    <row r="91" spans="1:8">
      <c r="A91">
        <v>0.49630770507454625</v>
      </c>
      <c r="C91">
        <v>9.9814893140114247</v>
      </c>
      <c r="G91">
        <v>9.9814893140114247</v>
      </c>
      <c r="H91">
        <v>12.93745870294515</v>
      </c>
    </row>
    <row r="92" spans="1:8">
      <c r="A92">
        <v>0.89976660540402287</v>
      </c>
      <c r="C92">
        <v>12.560445601562847</v>
      </c>
      <c r="G92">
        <v>12.560445601562847</v>
      </c>
      <c r="H92">
        <v>9.933747858449351</v>
      </c>
    </row>
    <row r="93" spans="1:8">
      <c r="A93">
        <v>0.46262578915585728</v>
      </c>
      <c r="C93">
        <v>9.8123585756316007</v>
      </c>
      <c r="G93">
        <v>9.8123585756316007</v>
      </c>
      <c r="H93">
        <v>9.6349333741818555</v>
      </c>
    </row>
    <row r="94" spans="1:8">
      <c r="A94">
        <v>0.74633282572428794</v>
      </c>
      <c r="C94">
        <v>11.325988150722239</v>
      </c>
      <c r="G94">
        <v>11.325988150722239</v>
      </c>
      <c r="H94">
        <v>9.3658775565563701</v>
      </c>
    </row>
    <row r="95" spans="1:8">
      <c r="A95">
        <v>0.62275240507709795</v>
      </c>
      <c r="C95">
        <v>10.625435286961265</v>
      </c>
      <c r="G95">
        <v>10.625435286961265</v>
      </c>
      <c r="H95">
        <v>10.979625838226639</v>
      </c>
    </row>
    <row r="96" spans="1:8">
      <c r="A96">
        <v>0.24642960993233931</v>
      </c>
      <c r="C96">
        <v>8.6284633704444094</v>
      </c>
      <c r="G96">
        <v>8.6284633704444094</v>
      </c>
      <c r="H96">
        <v>13.989334800280631</v>
      </c>
    </row>
    <row r="97" spans="1:8">
      <c r="A97">
        <v>0.4672352211260804</v>
      </c>
      <c r="C97">
        <v>9.835556661593186</v>
      </c>
      <c r="G97">
        <v>9.835556661593186</v>
      </c>
      <c r="H97">
        <v>11.543298822070938</v>
      </c>
    </row>
    <row r="98" spans="1:8">
      <c r="A98">
        <v>0.59282219409533154</v>
      </c>
      <c r="C98">
        <v>10.469621530638797</v>
      </c>
      <c r="G98">
        <v>10.469621530638797</v>
      </c>
      <c r="H98">
        <v>11.350340426142793</v>
      </c>
    </row>
    <row r="99" spans="1:8">
      <c r="A99">
        <v>0.59994680511401099</v>
      </c>
      <c r="C99">
        <v>10.506418834269974</v>
      </c>
      <c r="G99">
        <v>10.506418834269974</v>
      </c>
      <c r="H99">
        <v>12.390770532656461</v>
      </c>
    </row>
    <row r="100" spans="1:8">
      <c r="A100">
        <v>0.22175218387776419</v>
      </c>
      <c r="C100">
        <v>8.46742201933953</v>
      </c>
      <c r="G100">
        <v>8.46742201933953</v>
      </c>
      <c r="H100">
        <v>12.82855580735486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A435-E252-8F41-AE80-35D2561CB30A}">
  <dimension ref="A1:N100"/>
  <sheetViews>
    <sheetView tabSelected="1" workbookViewId="0">
      <selection activeCell="N27" sqref="N27"/>
    </sheetView>
  </sheetViews>
  <sheetFormatPr baseColWidth="10" defaultRowHeight="16"/>
  <sheetData>
    <row r="1" spans="1:13">
      <c r="A1">
        <v>12.172790244803764</v>
      </c>
    </row>
    <row r="2" spans="1:13">
      <c r="A2">
        <v>14.332421793951653</v>
      </c>
    </row>
    <row r="3" spans="1:13">
      <c r="A3">
        <v>14.040080638224026</v>
      </c>
      <c r="C3">
        <f>AVERAGE(A1:A100)</f>
        <v>15.085630108515033</v>
      </c>
    </row>
    <row r="4" spans="1:13">
      <c r="A4">
        <v>16.423773028363939</v>
      </c>
    </row>
    <row r="5" spans="1:13">
      <c r="A5">
        <v>14.709866642660927</v>
      </c>
    </row>
    <row r="6" spans="1:13">
      <c r="A6">
        <v>13.498997229035012</v>
      </c>
      <c r="C6">
        <f>_xlfn.VAR.S(A1:A100)</f>
        <v>3.1321527287691056</v>
      </c>
    </row>
    <row r="7" spans="1:13">
      <c r="A7">
        <v>14.425360783789074</v>
      </c>
    </row>
    <row r="8" spans="1:13">
      <c r="A8">
        <v>13.31043623998994</v>
      </c>
      <c r="C8">
        <f>_xlfn.STDEV.S(A1:A100)</f>
        <v>1.7697888938427389</v>
      </c>
    </row>
    <row r="9" spans="1:13">
      <c r="A9">
        <v>15.218419700104278</v>
      </c>
    </row>
    <row r="10" spans="1:13">
      <c r="A10">
        <v>13.948396751075052</v>
      </c>
    </row>
    <row r="11" spans="1:13">
      <c r="A11">
        <v>17.762863005045801</v>
      </c>
    </row>
    <row r="12" spans="1:13">
      <c r="A12">
        <v>14.402232333522988</v>
      </c>
    </row>
    <row r="13" spans="1:13">
      <c r="A13">
        <v>17.806573320413008</v>
      </c>
      <c r="M13">
        <f>AVERAGE(K14:K23)</f>
        <v>14.333083678720868</v>
      </c>
    </row>
    <row r="14" spans="1:13">
      <c r="A14">
        <v>18.80785422748886</v>
      </c>
      <c r="K14">
        <v>12.172790244803764</v>
      </c>
    </row>
    <row r="15" spans="1:13">
      <c r="A15">
        <v>15.934437593969051</v>
      </c>
      <c r="K15">
        <v>15.218419700104278</v>
      </c>
    </row>
    <row r="16" spans="1:13">
      <c r="A16">
        <v>17.306078386027366</v>
      </c>
      <c r="K16">
        <v>13.948396751075052</v>
      </c>
      <c r="M16">
        <f>_xlfn.VAR.S(K14:K23)</f>
        <v>1.3284201341892308</v>
      </c>
    </row>
    <row r="17" spans="1:14">
      <c r="A17">
        <v>14.574456523987465</v>
      </c>
      <c r="K17">
        <v>16.423773028363939</v>
      </c>
    </row>
    <row r="18" spans="1:14">
      <c r="A18">
        <v>15.254872247751337</v>
      </c>
      <c r="K18">
        <v>14.425360783789074</v>
      </c>
      <c r="M18">
        <f>_xlfn.STDEV.S(K14:K23)</f>
        <v>1.1525710972383572</v>
      </c>
    </row>
    <row r="19" spans="1:14">
      <c r="A19">
        <v>15.819334218249423</v>
      </c>
      <c r="K19">
        <v>13.948396751075052</v>
      </c>
    </row>
    <row r="20" spans="1:14">
      <c r="A20">
        <v>14.452436441060854</v>
      </c>
      <c r="K20">
        <v>14.332421793951653</v>
      </c>
    </row>
    <row r="21" spans="1:14">
      <c r="A21">
        <v>14.828544332558522</v>
      </c>
      <c r="K21">
        <v>15.218419700104278</v>
      </c>
    </row>
    <row r="22" spans="1:14">
      <c r="A22">
        <v>14.458818820130546</v>
      </c>
      <c r="K22">
        <v>13.31043623998994</v>
      </c>
    </row>
    <row r="23" spans="1:14">
      <c r="A23">
        <v>12.208951754146256</v>
      </c>
      <c r="K23">
        <v>14.332421793951653</v>
      </c>
    </row>
    <row r="24" spans="1:14">
      <c r="A24">
        <v>15.405418631999055</v>
      </c>
      <c r="N24">
        <f>AVERAGE(A1:A10)-M13</f>
        <v>-0.12502937352110166</v>
      </c>
    </row>
    <row r="25" spans="1:14">
      <c r="A25">
        <v>14.581486918032169</v>
      </c>
    </row>
    <row r="26" spans="1:14">
      <c r="A26">
        <v>15.543905116501264</v>
      </c>
    </row>
    <row r="27" spans="1:14">
      <c r="A27">
        <v>16.164312379842158</v>
      </c>
      <c r="N27">
        <f>C8-M18</f>
        <v>0.6172177966043817</v>
      </c>
    </row>
    <row r="28" spans="1:14">
      <c r="A28">
        <v>13.01192188897403</v>
      </c>
    </row>
    <row r="29" spans="1:14">
      <c r="A29">
        <v>16.965927367564291</v>
      </c>
    </row>
    <row r="30" spans="1:14">
      <c r="A30">
        <v>15.554650796402711</v>
      </c>
    </row>
    <row r="31" spans="1:14">
      <c r="A31">
        <v>14.526539795624558</v>
      </c>
    </row>
    <row r="32" spans="1:14">
      <c r="A32">
        <v>17.887527443817817</v>
      </c>
    </row>
    <row r="33" spans="1:1">
      <c r="A33">
        <v>15.076665855885949</v>
      </c>
    </row>
    <row r="34" spans="1:1">
      <c r="A34">
        <v>14.800002115080133</v>
      </c>
    </row>
    <row r="35" spans="1:1">
      <c r="A35">
        <v>12.668173818965442</v>
      </c>
    </row>
    <row r="36" spans="1:1">
      <c r="A36">
        <v>15.067104792833561</v>
      </c>
    </row>
    <row r="37" spans="1:1">
      <c r="A37">
        <v>14.649628534825752</v>
      </c>
    </row>
    <row r="38" spans="1:1">
      <c r="A38">
        <v>17.133442649210338</v>
      </c>
    </row>
    <row r="39" spans="1:1">
      <c r="A39">
        <v>16.510184119979385</v>
      </c>
    </row>
    <row r="40" spans="1:1">
      <c r="A40">
        <v>16.651415004744194</v>
      </c>
    </row>
    <row r="41" spans="1:1">
      <c r="A41">
        <v>13.492194208665751</v>
      </c>
    </row>
    <row r="42" spans="1:1">
      <c r="A42">
        <v>13.340681486297399</v>
      </c>
    </row>
    <row r="43" spans="1:1">
      <c r="A43">
        <v>18.5733864933718</v>
      </c>
    </row>
    <row r="44" spans="1:1">
      <c r="A44">
        <v>13.674065864179283</v>
      </c>
    </row>
    <row r="45" spans="1:1">
      <c r="A45">
        <v>15.143058969115373</v>
      </c>
    </row>
    <row r="46" spans="1:1">
      <c r="A46">
        <v>16.064545358531177</v>
      </c>
    </row>
    <row r="47" spans="1:1">
      <c r="A47">
        <v>16.770372364262585</v>
      </c>
    </row>
    <row r="48" spans="1:1">
      <c r="A48">
        <v>16.736843842081726</v>
      </c>
    </row>
    <row r="49" spans="1:1">
      <c r="A49">
        <v>13.822704583290033</v>
      </c>
    </row>
    <row r="50" spans="1:1">
      <c r="A50">
        <v>13.095381670282222</v>
      </c>
    </row>
    <row r="51" spans="1:1">
      <c r="A51">
        <v>12.292625266709365</v>
      </c>
    </row>
    <row r="52" spans="1:1">
      <c r="A52">
        <v>15.7057974471536</v>
      </c>
    </row>
    <row r="53" spans="1:1">
      <c r="A53">
        <v>14.917793047643499</v>
      </c>
    </row>
    <row r="54" spans="1:1">
      <c r="A54">
        <v>18.955301508540288</v>
      </c>
    </row>
    <row r="55" spans="1:1">
      <c r="A55">
        <v>17.572523953858763</v>
      </c>
    </row>
    <row r="56" spans="1:1">
      <c r="A56">
        <v>12.956074366811663</v>
      </c>
    </row>
    <row r="57" spans="1:1">
      <c r="A57">
        <v>13.1583141561714</v>
      </c>
    </row>
    <row r="58" spans="1:1">
      <c r="A58">
        <v>13.050952854100615</v>
      </c>
    </row>
    <row r="59" spans="1:1">
      <c r="A59">
        <v>14.750555161881493</v>
      </c>
    </row>
    <row r="60" spans="1:1">
      <c r="A60">
        <v>14.481610757356975</v>
      </c>
    </row>
    <row r="61" spans="1:1">
      <c r="A61">
        <v>17.136689545295667</v>
      </c>
    </row>
    <row r="62" spans="1:1">
      <c r="A62">
        <v>17.977685653604567</v>
      </c>
    </row>
    <row r="63" spans="1:1">
      <c r="A63">
        <v>15.933250703383237</v>
      </c>
    </row>
    <row r="64" spans="1:1">
      <c r="A64">
        <v>14.003237007855205</v>
      </c>
    </row>
    <row r="65" spans="1:1">
      <c r="A65">
        <v>13.106213752180338</v>
      </c>
    </row>
    <row r="66" spans="1:1">
      <c r="A66">
        <v>13.507773852907121</v>
      </c>
    </row>
    <row r="67" spans="1:1">
      <c r="A67">
        <v>15.655545591143891</v>
      </c>
    </row>
    <row r="68" spans="1:1">
      <c r="A68">
        <v>14.965439201332629</v>
      </c>
    </row>
    <row r="69" spans="1:1">
      <c r="A69">
        <v>15.719421677786158</v>
      </c>
    </row>
    <row r="70" spans="1:1">
      <c r="A70">
        <v>14.228939486783929</v>
      </c>
    </row>
    <row r="71" spans="1:1">
      <c r="A71">
        <v>12.887362042092718</v>
      </c>
    </row>
    <row r="72" spans="1:1">
      <c r="A72">
        <v>17.884225978050381</v>
      </c>
    </row>
    <row r="73" spans="1:1">
      <c r="A73">
        <v>15.523359631188214</v>
      </c>
    </row>
    <row r="74" spans="1:1">
      <c r="A74">
        <v>13.615990079997573</v>
      </c>
    </row>
    <row r="75" spans="1:1">
      <c r="A75">
        <v>16.391344994772226</v>
      </c>
    </row>
    <row r="76" spans="1:1">
      <c r="A76">
        <v>15.382015059585683</v>
      </c>
    </row>
    <row r="77" spans="1:1">
      <c r="A77">
        <v>14.82284407451516</v>
      </c>
    </row>
    <row r="78" spans="1:1">
      <c r="A78">
        <v>14.261610810208367</v>
      </c>
    </row>
    <row r="79" spans="1:1">
      <c r="A79">
        <v>12.902368704671971</v>
      </c>
    </row>
    <row r="80" spans="1:1">
      <c r="A80">
        <v>16.955258994712494</v>
      </c>
    </row>
    <row r="81" spans="1:1">
      <c r="A81">
        <v>14.912868133833399</v>
      </c>
    </row>
    <row r="82" spans="1:1">
      <c r="A82">
        <v>14.908659447100945</v>
      </c>
    </row>
    <row r="83" spans="1:1">
      <c r="A83">
        <v>14.397209649032447</v>
      </c>
    </row>
    <row r="84" spans="1:1">
      <c r="A84">
        <v>16.867369974206667</v>
      </c>
    </row>
    <row r="85" spans="1:1">
      <c r="A85">
        <v>17.094734554702882</v>
      </c>
    </row>
    <row r="86" spans="1:1">
      <c r="A86">
        <v>15.285253918264061</v>
      </c>
    </row>
    <row r="87" spans="1:1">
      <c r="A87">
        <v>15.434542926086579</v>
      </c>
    </row>
    <row r="88" spans="1:1">
      <c r="A88">
        <v>17.924707587226294</v>
      </c>
    </row>
    <row r="89" spans="1:1">
      <c r="A89">
        <v>17.444812707835808</v>
      </c>
    </row>
    <row r="90" spans="1:1">
      <c r="A90">
        <v>13.09567270858679</v>
      </c>
    </row>
    <row r="91" spans="1:1">
      <c r="A91">
        <v>16.092557795345783</v>
      </c>
    </row>
    <row r="92" spans="1:1">
      <c r="A92">
        <v>10.402249624021351</v>
      </c>
    </row>
    <row r="93" spans="1:1">
      <c r="A93">
        <v>16.540242919872981</v>
      </c>
    </row>
    <row r="94" spans="1:1">
      <c r="A94">
        <v>12.853333297825884</v>
      </c>
    </row>
    <row r="95" spans="1:1">
      <c r="A95">
        <v>13.415305526577868</v>
      </c>
    </row>
    <row r="96" spans="1:1">
      <c r="A96">
        <v>11.178466972196475</v>
      </c>
    </row>
    <row r="97" spans="1:1">
      <c r="A97">
        <v>17.442566255922429</v>
      </c>
    </row>
    <row r="98" spans="1:1">
      <c r="A98">
        <v>15.506652213516645</v>
      </c>
    </row>
    <row r="99" spans="1:1">
      <c r="A99">
        <v>11.956048562424257</v>
      </c>
    </row>
    <row r="100" spans="1:1">
      <c r="A100">
        <v>16.498092387919314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Лист2</vt:lpstr>
      <vt:lpstr>Лист7</vt:lpstr>
      <vt:lpstr>Лист1</vt:lpstr>
      <vt:lpstr>Лист10</vt:lpstr>
      <vt:lpstr>Лист9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2020-04-24T09:19:13Z</dcterms:created>
  <dcterms:modified xsi:type="dcterms:W3CDTF">2020-04-24T11:29:36Z</dcterms:modified>
</cp:coreProperties>
</file>