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uduPay Uganda\Desktop\UCU\Basic Computing\"/>
    </mc:Choice>
  </mc:AlternateContent>
  <xr:revisionPtr revIDLastSave="0" documentId="8_{0255854F-F174-48CC-8EC2-84747C79223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-Undergraduate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TBok5galgxqTtjVLzHqx9u7SmmkSWdDvY9oOnFK0FVI="/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H27" i="1"/>
  <c r="H28" i="1"/>
  <c r="I28" i="1" s="1"/>
  <c r="H29" i="1"/>
  <c r="W29" i="1" s="1"/>
  <c r="Y29" i="1" s="1"/>
  <c r="H30" i="1"/>
  <c r="H31" i="1"/>
  <c r="H32" i="1"/>
  <c r="H33" i="1"/>
  <c r="H34" i="1"/>
  <c r="H35" i="1"/>
  <c r="H36" i="1"/>
  <c r="W36" i="1" s="1"/>
  <c r="Y36" i="1" s="1"/>
  <c r="H37" i="1"/>
  <c r="H38" i="1"/>
  <c r="H39" i="1"/>
  <c r="H40" i="1"/>
  <c r="H41" i="1"/>
  <c r="H42" i="1"/>
  <c r="H43" i="1"/>
  <c r="H44" i="1"/>
  <c r="W44" i="1" s="1"/>
  <c r="Y44" i="1" s="1"/>
  <c r="H45" i="1"/>
  <c r="W45" i="1" s="1"/>
  <c r="Y45" i="1" s="1"/>
  <c r="H46" i="1"/>
  <c r="H47" i="1"/>
  <c r="H48" i="1"/>
  <c r="H49" i="1"/>
  <c r="H50" i="1"/>
  <c r="H51" i="1"/>
  <c r="H52" i="1"/>
  <c r="I52" i="1" s="1"/>
  <c r="H53" i="1"/>
  <c r="I53" i="1" s="1"/>
  <c r="H54" i="1"/>
  <c r="H55" i="1"/>
  <c r="W55" i="1" s="1"/>
  <c r="Y55" i="1" s="1"/>
  <c r="H56" i="1"/>
  <c r="H57" i="1"/>
  <c r="H58" i="1"/>
  <c r="I58" i="1" s="1"/>
  <c r="H59" i="1"/>
  <c r="H60" i="1"/>
  <c r="W60" i="1" s="1"/>
  <c r="Y60" i="1" s="1"/>
  <c r="H61" i="1"/>
  <c r="W61" i="1" s="1"/>
  <c r="Y61" i="1" s="1"/>
  <c r="H62" i="1"/>
  <c r="H63" i="1"/>
  <c r="W63" i="1" s="1"/>
  <c r="Y63" i="1" s="1"/>
  <c r="H64" i="1"/>
  <c r="H65" i="1"/>
  <c r="H66" i="1"/>
  <c r="H67" i="1"/>
  <c r="H68" i="1"/>
  <c r="H69" i="1"/>
  <c r="W69" i="1" s="1"/>
  <c r="Y69" i="1" s="1"/>
  <c r="H70" i="1"/>
  <c r="W70" i="1" s="1"/>
  <c r="Y70" i="1" s="1"/>
  <c r="H71" i="1"/>
  <c r="I71" i="1" s="1"/>
  <c r="H72" i="1"/>
  <c r="H73" i="1"/>
  <c r="H74" i="1"/>
  <c r="I74" i="1" s="1"/>
  <c r="H75" i="1"/>
  <c r="H76" i="1"/>
  <c r="H77" i="1"/>
  <c r="I77" i="1" s="1"/>
  <c r="H78" i="1"/>
  <c r="I78" i="1" s="1"/>
  <c r="H79" i="1"/>
  <c r="H80" i="1"/>
  <c r="H81" i="1"/>
  <c r="H82" i="1"/>
  <c r="H83" i="1"/>
  <c r="H84" i="1"/>
  <c r="I84" i="1" s="1"/>
  <c r="H85" i="1"/>
  <c r="W85" i="1" s="1"/>
  <c r="Y85" i="1" s="1"/>
  <c r="H20" i="1"/>
  <c r="W21" i="1"/>
  <c r="I23" i="1"/>
  <c r="W26" i="1"/>
  <c r="Y26" i="1" s="1"/>
  <c r="W30" i="1"/>
  <c r="Y30" i="1" s="1"/>
  <c r="I34" i="1"/>
  <c r="W37" i="1"/>
  <c r="Y37" i="1" s="1"/>
  <c r="W39" i="1"/>
  <c r="Y39" i="1" s="1"/>
  <c r="I40" i="1"/>
  <c r="W42" i="1"/>
  <c r="Y42" i="1" s="1"/>
  <c r="W46" i="1"/>
  <c r="Y46" i="1" s="1"/>
  <c r="I49" i="1"/>
  <c r="I55" i="1"/>
  <c r="I57" i="1"/>
  <c r="W65" i="1"/>
  <c r="Y65" i="1" s="1"/>
  <c r="I66" i="1"/>
  <c r="I68" i="1"/>
  <c r="W73" i="1"/>
  <c r="Y73" i="1" s="1"/>
  <c r="W78" i="1"/>
  <c r="Y78" i="1" s="1"/>
  <c r="W79" i="1"/>
  <c r="Y79" i="1" s="1"/>
  <c r="I81" i="1"/>
  <c r="W82" i="1"/>
  <c r="Y82" i="1" s="1"/>
  <c r="W20" i="1"/>
  <c r="I27" i="1"/>
  <c r="W35" i="1"/>
  <c r="Y35" i="1" s="1"/>
  <c r="I36" i="1"/>
  <c r="I43" i="1"/>
  <c r="W51" i="1"/>
  <c r="Y51" i="1" s="1"/>
  <c r="I59" i="1"/>
  <c r="W67" i="1"/>
  <c r="Y67" i="1" s="1"/>
  <c r="I75" i="1"/>
  <c r="W76" i="1"/>
  <c r="Y76" i="1" s="1"/>
  <c r="W83" i="1"/>
  <c r="Y83" i="1" s="1"/>
  <c r="W122" i="1"/>
  <c r="Y122" i="1" s="1"/>
  <c r="T122" i="1"/>
  <c r="X122" i="1" s="1"/>
  <c r="I122" i="1"/>
  <c r="W121" i="1"/>
  <c r="Y121" i="1" s="1"/>
  <c r="T121" i="1"/>
  <c r="U121" i="1" s="1"/>
  <c r="I121" i="1"/>
  <c r="W120" i="1"/>
  <c r="Y120" i="1" s="1"/>
  <c r="T120" i="1"/>
  <c r="X120" i="1" s="1"/>
  <c r="I120" i="1"/>
  <c r="Y119" i="1"/>
  <c r="W119" i="1"/>
  <c r="T119" i="1"/>
  <c r="X119" i="1" s="1"/>
  <c r="I119" i="1"/>
  <c r="W118" i="1"/>
  <c r="Y118" i="1" s="1"/>
  <c r="T118" i="1"/>
  <c r="X118" i="1" s="1"/>
  <c r="I118" i="1"/>
  <c r="Y117" i="1"/>
  <c r="W117" i="1"/>
  <c r="T117" i="1"/>
  <c r="U117" i="1" s="1"/>
  <c r="I117" i="1"/>
  <c r="W116" i="1"/>
  <c r="Y116" i="1" s="1"/>
  <c r="T116" i="1"/>
  <c r="X116" i="1" s="1"/>
  <c r="I116" i="1"/>
  <c r="Y115" i="1"/>
  <c r="W115" i="1"/>
  <c r="T115" i="1"/>
  <c r="X115" i="1" s="1"/>
  <c r="I115" i="1"/>
  <c r="W114" i="1"/>
  <c r="Y114" i="1" s="1"/>
  <c r="T114" i="1"/>
  <c r="X114" i="1" s="1"/>
  <c r="I114" i="1"/>
  <c r="Y113" i="1"/>
  <c r="W113" i="1"/>
  <c r="T113" i="1"/>
  <c r="U113" i="1" s="1"/>
  <c r="I113" i="1"/>
  <c r="W112" i="1"/>
  <c r="Y112" i="1" s="1"/>
  <c r="T112" i="1"/>
  <c r="X112" i="1" s="1"/>
  <c r="I112" i="1"/>
  <c r="Y111" i="1"/>
  <c r="W111" i="1"/>
  <c r="T111" i="1"/>
  <c r="X111" i="1" s="1"/>
  <c r="I111" i="1"/>
  <c r="W110" i="1"/>
  <c r="Y110" i="1" s="1"/>
  <c r="T110" i="1"/>
  <c r="X110" i="1" s="1"/>
  <c r="I110" i="1"/>
  <c r="Y109" i="1"/>
  <c r="W109" i="1"/>
  <c r="T109" i="1"/>
  <c r="U109" i="1" s="1"/>
  <c r="I109" i="1"/>
  <c r="W108" i="1"/>
  <c r="Y108" i="1" s="1"/>
  <c r="T108" i="1"/>
  <c r="X108" i="1" s="1"/>
  <c r="I108" i="1"/>
  <c r="Y107" i="1"/>
  <c r="W107" i="1"/>
  <c r="T107" i="1"/>
  <c r="X107" i="1" s="1"/>
  <c r="I107" i="1"/>
  <c r="W106" i="1"/>
  <c r="Y106" i="1" s="1"/>
  <c r="T106" i="1"/>
  <c r="X106" i="1" s="1"/>
  <c r="I106" i="1"/>
  <c r="Y105" i="1"/>
  <c r="W105" i="1"/>
  <c r="T105" i="1"/>
  <c r="U105" i="1" s="1"/>
  <c r="I105" i="1"/>
  <c r="W104" i="1"/>
  <c r="Y104" i="1" s="1"/>
  <c r="T104" i="1"/>
  <c r="X104" i="1" s="1"/>
  <c r="I104" i="1"/>
  <c r="Y103" i="1"/>
  <c r="W103" i="1"/>
  <c r="T103" i="1"/>
  <c r="X103" i="1" s="1"/>
  <c r="I103" i="1"/>
  <c r="W102" i="1"/>
  <c r="Y102" i="1" s="1"/>
  <c r="T102" i="1"/>
  <c r="X102" i="1" s="1"/>
  <c r="I102" i="1"/>
  <c r="Y101" i="1"/>
  <c r="W101" i="1"/>
  <c r="T101" i="1"/>
  <c r="U101" i="1" s="1"/>
  <c r="I101" i="1"/>
  <c r="W100" i="1"/>
  <c r="Y100" i="1" s="1"/>
  <c r="T100" i="1"/>
  <c r="X100" i="1" s="1"/>
  <c r="I100" i="1"/>
  <c r="Y99" i="1"/>
  <c r="W99" i="1"/>
  <c r="T99" i="1"/>
  <c r="X99" i="1" s="1"/>
  <c r="I99" i="1"/>
  <c r="W98" i="1"/>
  <c r="Y98" i="1" s="1"/>
  <c r="T98" i="1"/>
  <c r="X98" i="1" s="1"/>
  <c r="I98" i="1"/>
  <c r="Y97" i="1"/>
  <c r="W97" i="1"/>
  <c r="T97" i="1"/>
  <c r="U97" i="1" s="1"/>
  <c r="I97" i="1"/>
  <c r="W96" i="1"/>
  <c r="Y96" i="1" s="1"/>
  <c r="T96" i="1"/>
  <c r="X96" i="1" s="1"/>
  <c r="I96" i="1"/>
  <c r="Y95" i="1"/>
  <c r="W95" i="1"/>
  <c r="T95" i="1"/>
  <c r="X95" i="1" s="1"/>
  <c r="I95" i="1"/>
  <c r="W94" i="1"/>
  <c r="Y94" i="1" s="1"/>
  <c r="T94" i="1"/>
  <c r="X94" i="1" s="1"/>
  <c r="I94" i="1"/>
  <c r="Y93" i="1"/>
  <c r="W93" i="1"/>
  <c r="T93" i="1"/>
  <c r="U93" i="1" s="1"/>
  <c r="I93" i="1"/>
  <c r="W92" i="1"/>
  <c r="Y92" i="1" s="1"/>
  <c r="T92" i="1"/>
  <c r="X92" i="1" s="1"/>
  <c r="I92" i="1"/>
  <c r="Y91" i="1"/>
  <c r="W91" i="1"/>
  <c r="T91" i="1"/>
  <c r="X91" i="1" s="1"/>
  <c r="I91" i="1"/>
  <c r="W90" i="1"/>
  <c r="Y90" i="1" s="1"/>
  <c r="T90" i="1"/>
  <c r="X90" i="1" s="1"/>
  <c r="I90" i="1"/>
  <c r="Y89" i="1"/>
  <c r="W89" i="1"/>
  <c r="T89" i="1"/>
  <c r="U89" i="1" s="1"/>
  <c r="I89" i="1"/>
  <c r="W88" i="1"/>
  <c r="Y88" i="1" s="1"/>
  <c r="T88" i="1"/>
  <c r="X88" i="1" s="1"/>
  <c r="I88" i="1"/>
  <c r="Y87" i="1"/>
  <c r="W87" i="1"/>
  <c r="T87" i="1"/>
  <c r="X87" i="1" s="1"/>
  <c r="I87" i="1"/>
  <c r="W86" i="1"/>
  <c r="Y86" i="1" s="1"/>
  <c r="T86" i="1"/>
  <c r="X86" i="1" s="1"/>
  <c r="I86" i="1"/>
  <c r="T85" i="1"/>
  <c r="U85" i="1" s="1"/>
  <c r="T84" i="1"/>
  <c r="X84" i="1" s="1"/>
  <c r="T83" i="1"/>
  <c r="X83" i="1" s="1"/>
  <c r="T82" i="1"/>
  <c r="X82" i="1" s="1"/>
  <c r="T81" i="1"/>
  <c r="U81" i="1" s="1"/>
  <c r="W80" i="1"/>
  <c r="Y80" i="1" s="1"/>
  <c r="T80" i="1"/>
  <c r="X80" i="1" s="1"/>
  <c r="I80" i="1"/>
  <c r="T79" i="1"/>
  <c r="X79" i="1" s="1"/>
  <c r="T78" i="1"/>
  <c r="X78" i="1" s="1"/>
  <c r="T77" i="1"/>
  <c r="U77" i="1" s="1"/>
  <c r="T76" i="1"/>
  <c r="X76" i="1" s="1"/>
  <c r="W75" i="1"/>
  <c r="Y75" i="1" s="1"/>
  <c r="T75" i="1"/>
  <c r="X75" i="1" s="1"/>
  <c r="W74" i="1"/>
  <c r="Y74" i="1" s="1"/>
  <c r="T74" i="1"/>
  <c r="X74" i="1" s="1"/>
  <c r="T73" i="1"/>
  <c r="U73" i="1" s="1"/>
  <c r="I73" i="1"/>
  <c r="W72" i="1"/>
  <c r="Y72" i="1" s="1"/>
  <c r="T72" i="1"/>
  <c r="X72" i="1" s="1"/>
  <c r="I72" i="1"/>
  <c r="T71" i="1"/>
  <c r="X71" i="1" s="1"/>
  <c r="T70" i="1"/>
  <c r="X70" i="1" s="1"/>
  <c r="I70" i="1"/>
  <c r="T69" i="1"/>
  <c r="U69" i="1" s="1"/>
  <c r="T68" i="1"/>
  <c r="X68" i="1" s="1"/>
  <c r="T67" i="1"/>
  <c r="X67" i="1" s="1"/>
  <c r="W66" i="1"/>
  <c r="Y66" i="1" s="1"/>
  <c r="T66" i="1"/>
  <c r="X66" i="1" s="1"/>
  <c r="T65" i="1"/>
  <c r="U65" i="1" s="1"/>
  <c r="I65" i="1"/>
  <c r="W64" i="1"/>
  <c r="Y64" i="1" s="1"/>
  <c r="T64" i="1"/>
  <c r="X64" i="1" s="1"/>
  <c r="I64" i="1"/>
  <c r="T63" i="1"/>
  <c r="X63" i="1" s="1"/>
  <c r="W62" i="1"/>
  <c r="Y62" i="1" s="1"/>
  <c r="T62" i="1"/>
  <c r="X62" i="1" s="1"/>
  <c r="I62" i="1"/>
  <c r="T61" i="1"/>
  <c r="U61" i="1" s="1"/>
  <c r="T60" i="1"/>
  <c r="X60" i="1" s="1"/>
  <c r="W59" i="1"/>
  <c r="Y59" i="1" s="1"/>
  <c r="T59" i="1"/>
  <c r="X59" i="1" s="1"/>
  <c r="W58" i="1"/>
  <c r="Y58" i="1" s="1"/>
  <c r="T58" i="1"/>
  <c r="X58" i="1" s="1"/>
  <c r="T57" i="1"/>
  <c r="U57" i="1" s="1"/>
  <c r="W56" i="1"/>
  <c r="Y56" i="1" s="1"/>
  <c r="T56" i="1"/>
  <c r="X56" i="1" s="1"/>
  <c r="I56" i="1"/>
  <c r="T55" i="1"/>
  <c r="X55" i="1" s="1"/>
  <c r="W54" i="1"/>
  <c r="Y54" i="1" s="1"/>
  <c r="T54" i="1"/>
  <c r="X54" i="1" s="1"/>
  <c r="I54" i="1"/>
  <c r="T53" i="1"/>
  <c r="U53" i="1" s="1"/>
  <c r="T52" i="1"/>
  <c r="X52" i="1" s="1"/>
  <c r="T51" i="1"/>
  <c r="X51" i="1" s="1"/>
  <c r="W50" i="1"/>
  <c r="Y50" i="1" s="1"/>
  <c r="T50" i="1"/>
  <c r="X50" i="1" s="1"/>
  <c r="I50" i="1"/>
  <c r="Y49" i="1"/>
  <c r="W49" i="1"/>
  <c r="T49" i="1"/>
  <c r="U49" i="1" s="1"/>
  <c r="W48" i="1"/>
  <c r="Y48" i="1" s="1"/>
  <c r="T48" i="1"/>
  <c r="X48" i="1" s="1"/>
  <c r="I48" i="1"/>
  <c r="W47" i="1"/>
  <c r="Y47" i="1" s="1"/>
  <c r="T47" i="1"/>
  <c r="X47" i="1" s="1"/>
  <c r="I47" i="1"/>
  <c r="T46" i="1"/>
  <c r="X46" i="1" s="1"/>
  <c r="I46" i="1"/>
  <c r="T45" i="1"/>
  <c r="U45" i="1" s="1"/>
  <c r="T44" i="1"/>
  <c r="X44" i="1" s="1"/>
  <c r="W43" i="1"/>
  <c r="Y43" i="1" s="1"/>
  <c r="T43" i="1"/>
  <c r="X43" i="1" s="1"/>
  <c r="T42" i="1"/>
  <c r="X42" i="1" s="1"/>
  <c r="W41" i="1"/>
  <c r="Y41" i="1" s="1"/>
  <c r="T41" i="1"/>
  <c r="U41" i="1" s="1"/>
  <c r="I41" i="1"/>
  <c r="T40" i="1"/>
  <c r="X40" i="1" s="1"/>
  <c r="T39" i="1"/>
  <c r="X39" i="1" s="1"/>
  <c r="I39" i="1"/>
  <c r="W38" i="1"/>
  <c r="Y38" i="1" s="1"/>
  <c r="T38" i="1"/>
  <c r="X38" i="1" s="1"/>
  <c r="I38" i="1"/>
  <c r="T37" i="1"/>
  <c r="U37" i="1" s="1"/>
  <c r="T36" i="1"/>
  <c r="X36" i="1" s="1"/>
  <c r="T35" i="1"/>
  <c r="X35" i="1" s="1"/>
  <c r="W34" i="1"/>
  <c r="Y34" i="1" s="1"/>
  <c r="T34" i="1"/>
  <c r="X34" i="1" s="1"/>
  <c r="W33" i="1"/>
  <c r="Y33" i="1" s="1"/>
  <c r="T33" i="1"/>
  <c r="U33" i="1" s="1"/>
  <c r="I33" i="1"/>
  <c r="W32" i="1"/>
  <c r="Y32" i="1" s="1"/>
  <c r="T32" i="1"/>
  <c r="X32" i="1" s="1"/>
  <c r="I32" i="1"/>
  <c r="W31" i="1"/>
  <c r="Y31" i="1" s="1"/>
  <c r="T31" i="1"/>
  <c r="X31" i="1" s="1"/>
  <c r="I31" i="1"/>
  <c r="T30" i="1"/>
  <c r="X30" i="1" s="1"/>
  <c r="I30" i="1"/>
  <c r="T29" i="1"/>
  <c r="U29" i="1" s="1"/>
  <c r="T28" i="1"/>
  <c r="X28" i="1" s="1"/>
  <c r="T27" i="1"/>
  <c r="X27" i="1" s="1"/>
  <c r="T26" i="1"/>
  <c r="X26" i="1" s="1"/>
  <c r="W25" i="1"/>
  <c r="Y25" i="1" s="1"/>
  <c r="T25" i="1"/>
  <c r="U25" i="1" s="1"/>
  <c r="I25" i="1"/>
  <c r="W24" i="1"/>
  <c r="Y24" i="1" s="1"/>
  <c r="T24" i="1"/>
  <c r="X24" i="1" s="1"/>
  <c r="I24" i="1"/>
  <c r="W23" i="1"/>
  <c r="Y23" i="1" s="1"/>
  <c r="T23" i="1"/>
  <c r="X23" i="1" s="1"/>
  <c r="W22" i="1"/>
  <c r="Y22" i="1" s="1"/>
  <c r="T22" i="1"/>
  <c r="X22" i="1" s="1"/>
  <c r="I22" i="1"/>
  <c r="T21" i="1"/>
  <c r="U21" i="1" s="1"/>
  <c r="T20" i="1"/>
  <c r="X20" i="1" s="1"/>
  <c r="W19" i="1"/>
  <c r="T19" i="1"/>
  <c r="X19" i="1" s="1"/>
  <c r="Y19" i="1" s="1"/>
  <c r="I19" i="1"/>
  <c r="W71" i="1" l="1"/>
  <c r="Y71" i="1" s="1"/>
  <c r="W52" i="1"/>
  <c r="Y52" i="1" s="1"/>
  <c r="W53" i="1"/>
  <c r="Y53" i="1" s="1"/>
  <c r="W81" i="1"/>
  <c r="Y81" i="1" s="1"/>
  <c r="I79" i="1"/>
  <c r="W57" i="1"/>
  <c r="Y57" i="1" s="1"/>
  <c r="W40" i="1"/>
  <c r="Y40" i="1" s="1"/>
  <c r="I63" i="1"/>
  <c r="I69" i="1"/>
  <c r="I21" i="1"/>
  <c r="I45" i="1"/>
  <c r="W28" i="1"/>
  <c r="Y28" i="1" s="1"/>
  <c r="I37" i="1"/>
  <c r="I42" i="1"/>
  <c r="I29" i="1"/>
  <c r="I61" i="1"/>
  <c r="I82" i="1"/>
  <c r="I26" i="1"/>
  <c r="W77" i="1"/>
  <c r="Y77" i="1" s="1"/>
  <c r="W84" i="1"/>
  <c r="Y84" i="1" s="1"/>
  <c r="I85" i="1"/>
  <c r="I35" i="1"/>
  <c r="I44" i="1"/>
  <c r="I51" i="1"/>
  <c r="I60" i="1"/>
  <c r="I67" i="1"/>
  <c r="I76" i="1"/>
  <c r="I83" i="1"/>
  <c r="W68" i="1"/>
  <c r="Y68" i="1" s="1"/>
  <c r="W27" i="1"/>
  <c r="Y27" i="1" s="1"/>
  <c r="I20" i="1"/>
  <c r="Y20" i="1"/>
  <c r="U20" i="1"/>
  <c r="X21" i="1"/>
  <c r="Y21" i="1" s="1"/>
  <c r="U24" i="1"/>
  <c r="X25" i="1"/>
  <c r="U28" i="1"/>
  <c r="X29" i="1"/>
  <c r="U32" i="1"/>
  <c r="X33" i="1"/>
  <c r="U36" i="1"/>
  <c r="X37" i="1"/>
  <c r="U40" i="1"/>
  <c r="X41" i="1"/>
  <c r="U44" i="1"/>
  <c r="X45" i="1"/>
  <c r="U48" i="1"/>
  <c r="X49" i="1"/>
  <c r="U52" i="1"/>
  <c r="X53" i="1"/>
  <c r="U56" i="1"/>
  <c r="X57" i="1"/>
  <c r="U60" i="1"/>
  <c r="X61" i="1"/>
  <c r="U64" i="1"/>
  <c r="X65" i="1"/>
  <c r="U68" i="1"/>
  <c r="X69" i="1"/>
  <c r="U72" i="1"/>
  <c r="X73" i="1"/>
  <c r="U76" i="1"/>
  <c r="X77" i="1"/>
  <c r="U80" i="1"/>
  <c r="X81" i="1"/>
  <c r="U84" i="1"/>
  <c r="X85" i="1"/>
  <c r="U88" i="1"/>
  <c r="X89" i="1"/>
  <c r="U92" i="1"/>
  <c r="X93" i="1"/>
  <c r="U96" i="1"/>
  <c r="X97" i="1"/>
  <c r="U100" i="1"/>
  <c r="X101" i="1"/>
  <c r="U104" i="1"/>
  <c r="X105" i="1"/>
  <c r="U108" i="1"/>
  <c r="X109" i="1"/>
  <c r="U112" i="1"/>
  <c r="X113" i="1"/>
  <c r="U116" i="1"/>
  <c r="X117" i="1"/>
  <c r="U120" i="1"/>
  <c r="X121" i="1"/>
  <c r="U19" i="1"/>
  <c r="U23" i="1"/>
  <c r="U27" i="1"/>
  <c r="U31" i="1"/>
  <c r="U35" i="1"/>
  <c r="U39" i="1"/>
  <c r="U43" i="1"/>
  <c r="U47" i="1"/>
  <c r="U51" i="1"/>
  <c r="U55" i="1"/>
  <c r="U59" i="1"/>
  <c r="U63" i="1"/>
  <c r="U67" i="1"/>
  <c r="U71" i="1"/>
  <c r="U75" i="1"/>
  <c r="U79" i="1"/>
  <c r="U83" i="1"/>
  <c r="U87" i="1"/>
  <c r="U91" i="1"/>
  <c r="U95" i="1"/>
  <c r="U99" i="1"/>
  <c r="U103" i="1"/>
  <c r="U107" i="1"/>
  <c r="U111" i="1"/>
  <c r="U115" i="1"/>
  <c r="U119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U102" i="1"/>
  <c r="U106" i="1"/>
  <c r="U110" i="1"/>
  <c r="U114" i="1"/>
  <c r="U118" i="1"/>
  <c r="U122" i="1"/>
  <c r="S14" i="1" l="1"/>
  <c r="P7" i="1"/>
  <c r="S13" i="1"/>
  <c r="S12" i="1"/>
  <c r="P5" i="1"/>
  <c r="P4" i="1"/>
  <c r="P12" i="1"/>
  <c r="P11" i="1"/>
  <c r="P10" i="1"/>
  <c r="P9" i="1"/>
  <c r="P8" i="1"/>
  <c r="P6" i="1"/>
  <c r="P14" i="1" l="1"/>
</calcChain>
</file>

<file path=xl/sharedStrings.xml><?xml version="1.0" encoding="utf-8"?>
<sst xmlns="http://schemas.openxmlformats.org/spreadsheetml/2006/main" count="218" uniqueCount="215">
  <si>
    <t>Summary of grades</t>
  </si>
  <si>
    <t>Score</t>
  </si>
  <si>
    <t>Grade</t>
  </si>
  <si>
    <t>GP</t>
  </si>
  <si>
    <t>Total</t>
  </si>
  <si>
    <t>Faculty of Engineering, Technology &amp; Design</t>
  </si>
  <si>
    <t>80 - 100</t>
  </si>
  <si>
    <t>A</t>
  </si>
  <si>
    <t>Remarks Key</t>
  </si>
  <si>
    <t>Department of Computing &amp; Technology</t>
  </si>
  <si>
    <t>75 - 79</t>
  </si>
  <si>
    <t>B+</t>
  </si>
  <si>
    <t>NP</t>
  </si>
  <si>
    <t xml:space="preserve">Normal Progress </t>
  </si>
  <si>
    <t>COURSE WORK &amp; EXAMINATION RESULTS MARKSHEET</t>
  </si>
  <si>
    <t>70 - 74</t>
  </si>
  <si>
    <t>B</t>
  </si>
  <si>
    <t>MCW</t>
  </si>
  <si>
    <t xml:space="preserve">Missed Coursework </t>
  </si>
  <si>
    <t xml:space="preserve"> (UNDERGRADUATE)</t>
  </si>
  <si>
    <t>65 - 69</t>
  </si>
  <si>
    <t>B-</t>
  </si>
  <si>
    <t>FCW</t>
  </si>
  <si>
    <r>
      <rPr>
        <sz val="9"/>
        <color theme="1"/>
        <rFont val="Trebuchet MS"/>
      </rPr>
      <t>Failed Coursework (</t>
    </r>
    <r>
      <rPr>
        <sz val="8"/>
        <color theme="1"/>
        <rFont val="Trebuchet MS"/>
      </rPr>
      <t>if CW&lt; 35%</t>
    </r>
    <r>
      <rPr>
        <sz val="9"/>
        <color theme="1"/>
        <rFont val="Trebuchet MS"/>
      </rPr>
      <t>)</t>
    </r>
  </si>
  <si>
    <t>Course Code:</t>
  </si>
  <si>
    <t>ICT1101</t>
  </si>
  <si>
    <t>Year of Study</t>
  </si>
  <si>
    <t>60 - 64</t>
  </si>
  <si>
    <t>C+</t>
  </si>
  <si>
    <t>MXM</t>
  </si>
  <si>
    <t>Missed Exam</t>
  </si>
  <si>
    <t>Course Name:</t>
  </si>
  <si>
    <t>Basic Computing</t>
  </si>
  <si>
    <t>Semester of Study</t>
  </si>
  <si>
    <t>55 - 59</t>
  </si>
  <si>
    <t>FXM</t>
  </si>
  <si>
    <t>Failed Exam (if EXM&lt; 35%)</t>
  </si>
  <si>
    <t>Programme Code:</t>
  </si>
  <si>
    <t>Current Semester Session</t>
  </si>
  <si>
    <t>Advent</t>
  </si>
  <si>
    <t>50 - 54</t>
  </si>
  <si>
    <t>C-</t>
  </si>
  <si>
    <t>Programme Name:</t>
  </si>
  <si>
    <t>BSc Information Tech</t>
  </si>
  <si>
    <t>Academic Year</t>
  </si>
  <si>
    <t>0 - 49</t>
  </si>
  <si>
    <t>F</t>
  </si>
  <si>
    <t>Pass/Failure Rate</t>
  </si>
  <si>
    <t>Lecturer:</t>
  </si>
  <si>
    <r>
      <rPr>
        <sz val="9"/>
        <color theme="1"/>
        <rFont val="Trebuchet MS"/>
      </rPr>
      <t xml:space="preserve">P Cases </t>
    </r>
    <r>
      <rPr>
        <sz val="7"/>
        <color theme="1"/>
        <rFont val="Trebuchet MS"/>
      </rPr>
      <t>(MCW, MEX, FCW, FEX)</t>
    </r>
  </si>
  <si>
    <t>% Passed</t>
  </si>
  <si>
    <t>% Failed</t>
  </si>
  <si>
    <t>Total students</t>
  </si>
  <si>
    <t>% Missed (MCW,MXM)</t>
  </si>
  <si>
    <t>Studentes Details</t>
  </si>
  <si>
    <t>COURSE WORK</t>
  </si>
  <si>
    <t>EXAM</t>
  </si>
  <si>
    <t>WEIGHTED SCORE FOR ALPHA UPLOAD</t>
  </si>
  <si>
    <t xml:space="preserve">Continuous Assessments </t>
  </si>
  <si>
    <t>Best Three
/100</t>
  </si>
  <si>
    <t>REMARK 
(NP, MCW, FCW)</t>
  </si>
  <si>
    <t>PRACTICAL</t>
  </si>
  <si>
    <t>Best two
/40</t>
  </si>
  <si>
    <t xml:space="preserve">THEORY </t>
  </si>
  <si>
    <t>Best three
/60</t>
  </si>
  <si>
    <t>TOTAL EXAM SCORE/ 100</t>
  </si>
  <si>
    <t>REMARK 
(NP, MEX, FEX)</t>
  </si>
  <si>
    <t>CW/60</t>
  </si>
  <si>
    <t>EXM/40</t>
  </si>
  <si>
    <t>Total
(CW+EXM)/100</t>
  </si>
  <si>
    <t>Overal remark &amp; recommendation</t>
  </si>
  <si>
    <t>S/N</t>
  </si>
  <si>
    <t>Reg. No.</t>
  </si>
  <si>
    <t>Name</t>
  </si>
  <si>
    <t>CW1
/100</t>
  </si>
  <si>
    <t>Q1/20</t>
  </si>
  <si>
    <t>Q2/20</t>
  </si>
  <si>
    <t>Q3/20</t>
  </si>
  <si>
    <t>Q4/20</t>
  </si>
  <si>
    <t>Q5/20</t>
  </si>
  <si>
    <t>Q6/20</t>
  </si>
  <si>
    <t>Q7/20</t>
  </si>
  <si>
    <t>S23B00/000</t>
  </si>
  <si>
    <t>Sample student</t>
  </si>
  <si>
    <t>Fay Abigaba</t>
  </si>
  <si>
    <t>AM24B11/013</t>
  </si>
  <si>
    <t>Aishah Ahabwe</t>
  </si>
  <si>
    <t>AM24B11 /143</t>
  </si>
  <si>
    <t>Leticia Apiso</t>
  </si>
  <si>
    <t>AM24B11/018</t>
  </si>
  <si>
    <t>Antonia Angella</t>
  </si>
  <si>
    <t>AM24B11/003</t>
  </si>
  <si>
    <t>Charity Ezra</t>
  </si>
  <si>
    <t>AM24B11/004</t>
  </si>
  <si>
    <t>Lisa Amutuhaire</t>
  </si>
  <si>
    <t>AM24B11/190</t>
  </si>
  <si>
    <t xml:space="preserve">Miracle Isaac </t>
  </si>
  <si>
    <t>AM24B11/127</t>
  </si>
  <si>
    <t>Asubu Elizabeth</t>
  </si>
  <si>
    <t>AM24B11/007</t>
  </si>
  <si>
    <t>Freedom J Atim</t>
  </si>
  <si>
    <t>AM24B11/149</t>
  </si>
  <si>
    <t>Bridget Atwijukiire</t>
  </si>
  <si>
    <t>AM24B11/024</t>
  </si>
  <si>
    <t>Briana Leonora Ayaa</t>
  </si>
  <si>
    <t>AM24B11/027</t>
  </si>
  <si>
    <t>Marvin Ayebare</t>
  </si>
  <si>
    <t>AM24B11/010</t>
  </si>
  <si>
    <t>Mary Assumpta Basiima</t>
  </si>
  <si>
    <t>AM24B11/028</t>
  </si>
  <si>
    <t xml:space="preserve">Joseph Augustine Kalyango </t>
  </si>
  <si>
    <t>AM24B11/154</t>
  </si>
  <si>
    <t>Fortunate Kambedha</t>
  </si>
  <si>
    <t>AM24B11/158</t>
  </si>
  <si>
    <t xml:space="preserve">Suzan AmumpaireKantanzi  </t>
  </si>
  <si>
    <t>AM24B11/176</t>
  </si>
  <si>
    <t xml:space="preserve">Allen Olai  Kia </t>
  </si>
  <si>
    <t>AM24B11/048</t>
  </si>
  <si>
    <t>Shanisha RamahKisiimwa</t>
  </si>
  <si>
    <t>AM24B11/038</t>
  </si>
  <si>
    <t xml:space="preserve">Karen Kobusingye </t>
  </si>
  <si>
    <t>AM24B11/039</t>
  </si>
  <si>
    <t>hillary koire</t>
  </si>
  <si>
    <t xml:space="preserve">Pearl Rujumba Komugisa </t>
  </si>
  <si>
    <t>AM24B11/042</t>
  </si>
  <si>
    <t xml:space="preserve">Patience Kyasiimire </t>
  </si>
  <si>
    <t>AM24B11/044</t>
  </si>
  <si>
    <t>Moses Lutaaya</t>
  </si>
  <si>
    <t>AM24B11/053</t>
  </si>
  <si>
    <t>Thomas Lwendende</t>
  </si>
  <si>
    <t>AM24B11/141</t>
  </si>
  <si>
    <t xml:space="preserve">Shivan Mugabe </t>
  </si>
  <si>
    <t>AM24B11/060</t>
  </si>
  <si>
    <t xml:space="preserve">Andrew  Mugulusi </t>
  </si>
  <si>
    <t>AM24B11 /151</t>
  </si>
  <si>
    <t xml:space="preserve">Edson Munyawera </t>
  </si>
  <si>
    <t>AM24B11/063</t>
  </si>
  <si>
    <t xml:space="preserve">Laurine Mugume Murungi </t>
  </si>
  <si>
    <t>AM24B11/051</t>
  </si>
  <si>
    <t>Julian  Musiimire</t>
  </si>
  <si>
    <t>AM24B11/128</t>
  </si>
  <si>
    <t>Joshua Mwesiga</t>
  </si>
  <si>
    <t>AM24B11/056</t>
  </si>
  <si>
    <t>Emily Sarah  Nabasirye</t>
  </si>
  <si>
    <t>AM24B11/150</t>
  </si>
  <si>
    <t xml:space="preserve">Ezekiel Nabende </t>
  </si>
  <si>
    <t>AM24B11/097</t>
  </si>
  <si>
    <t xml:space="preserve">Mariana Nabwamuzibu </t>
  </si>
  <si>
    <t>AM24B11/076</t>
  </si>
  <si>
    <t>Resty Peace Nabwire</t>
  </si>
  <si>
    <t>AM24B11/157</t>
  </si>
  <si>
    <t>AM24B11/066</t>
  </si>
  <si>
    <t xml:space="preserve">Norah Nakalema </t>
  </si>
  <si>
    <t>AM24B11/107</t>
  </si>
  <si>
    <t>Elizabeth Namanya</t>
  </si>
  <si>
    <t>AM24B11/137</t>
  </si>
  <si>
    <t>Dianah Namonyo Nambuya</t>
  </si>
  <si>
    <t>AM24B11/144</t>
  </si>
  <si>
    <t>AM24B11 /071</t>
  </si>
  <si>
    <t xml:space="preserve">shamimNamulwa </t>
  </si>
  <si>
    <t>AM24B11/179</t>
  </si>
  <si>
    <t>Stella Namusoke</t>
  </si>
  <si>
    <t>AM24B11/072</t>
  </si>
  <si>
    <t>Hilda  Natugonza</t>
  </si>
  <si>
    <t>AM24B11/073</t>
  </si>
  <si>
    <t xml:space="preserve">Joy Nyinoondi Nduhukire </t>
  </si>
  <si>
    <t>AM24B11/080</t>
  </si>
  <si>
    <t>Catherine Nileng</t>
  </si>
  <si>
    <t>AM24B11/081</t>
  </si>
  <si>
    <t xml:space="preserve">Caffey DivineNimungu </t>
  </si>
  <si>
    <t>AM24B11/082</t>
  </si>
  <si>
    <t>Mary  Elizabeth Nyakalando</t>
  </si>
  <si>
    <t>AM24B11/085</t>
  </si>
  <si>
    <t xml:space="preserve">Patience Nyiramucyo </t>
  </si>
  <si>
    <t>AM24B11/086</t>
  </si>
  <si>
    <t>Deziderio Rwandigito</t>
  </si>
  <si>
    <t>AM24B11/124</t>
  </si>
  <si>
    <t xml:space="preserve">Christopher  Ssegawa </t>
  </si>
  <si>
    <t>AM24B11/148</t>
  </si>
  <si>
    <t>Latif Ssemmanda</t>
  </si>
  <si>
    <t>AM24B11/092</t>
  </si>
  <si>
    <t xml:space="preserve">kelvin wamema </t>
  </si>
  <si>
    <t>AM24B11/095</t>
  </si>
  <si>
    <t>Raymond wandera</t>
  </si>
  <si>
    <t>AM24B11//112</t>
  </si>
  <si>
    <t>Vanessa. A.Wanican</t>
  </si>
  <si>
    <t>AM24B11/011</t>
  </si>
  <si>
    <t>Layle Turyahikayo</t>
  </si>
  <si>
    <t>AM24B11/094</t>
  </si>
  <si>
    <t xml:space="preserve">Kimberly Nakitende </t>
  </si>
  <si>
    <t xml:space="preserve">Bella Ninsiima </t>
  </si>
  <si>
    <t>AM24B11/083</t>
  </si>
  <si>
    <t xml:space="preserve">Desire Nabukeera </t>
  </si>
  <si>
    <t>AM24B11/129</t>
  </si>
  <si>
    <t>Shevon Ainembabazi</t>
  </si>
  <si>
    <t>AM24B11/145</t>
  </si>
  <si>
    <t>Yvone Ahurire</t>
  </si>
  <si>
    <t>AM24B11/162</t>
  </si>
  <si>
    <t>Owen Ngabirano</t>
  </si>
  <si>
    <t>AM24B11/074</t>
  </si>
  <si>
    <t xml:space="preserve">George Kimuli </t>
  </si>
  <si>
    <t>AM24B11/118</t>
  </si>
  <si>
    <t xml:space="preserve">Bridget Ashaba </t>
  </si>
  <si>
    <t>AM24B11/022</t>
  </si>
  <si>
    <t>Lydia Nakisuti</t>
  </si>
  <si>
    <t>AM24B11/113</t>
  </si>
  <si>
    <t xml:space="preserve">Hawa Kagere </t>
  </si>
  <si>
    <t xml:space="preserve">Tracy Nomwesigwa   </t>
  </si>
  <si>
    <t xml:space="preserve">Laura Longole </t>
  </si>
  <si>
    <t>Test1
/100</t>
  </si>
  <si>
    <t>CW2
/100</t>
  </si>
  <si>
    <t>Test2
/100</t>
  </si>
  <si>
    <t>LLBA</t>
  </si>
  <si>
    <t>Naggilinya Mary Bonita</t>
  </si>
  <si>
    <t>Namukowa Collins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</si>
</sst>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3" x14ac:knownFonts="1">
    <font>
      <sz val="10"/>
      <color rgb="FF000000"/>
      <name val="Arial"/>
      <scheme val="minor"/>
    </font>
    <font>
      <sz val="16"/>
      <color rgb="FF333399"/>
      <name val="Trebuchet MS"/>
    </font>
    <font>
      <sz val="11"/>
      <color rgb="FF000000"/>
      <name val="Trebuchet MS"/>
    </font>
    <font>
      <sz val="11"/>
      <color theme="1"/>
      <name val="Trebuchet MS"/>
    </font>
    <font>
      <sz val="12"/>
      <color theme="1"/>
      <name val="Trebuchet MS"/>
    </font>
    <font>
      <sz val="12"/>
      <color rgb="FF000000"/>
      <name val="Trebuchet MS"/>
    </font>
    <font>
      <b/>
      <sz val="17"/>
      <color rgb="FF800000"/>
      <name val="Trebuchet MS"/>
    </font>
    <font>
      <sz val="10"/>
      <color theme="1"/>
      <name val="Trebuchet MS"/>
    </font>
    <font>
      <b/>
      <sz val="8"/>
      <color theme="1"/>
      <name val="Trebuchet MS"/>
    </font>
    <font>
      <sz val="8"/>
      <color rgb="FF000000"/>
      <name val="Trebuchet MS"/>
    </font>
    <font>
      <sz val="8"/>
      <color theme="1"/>
      <name val="Trebuchet MS"/>
    </font>
    <font>
      <sz val="9"/>
      <color theme="1"/>
      <name val="Trebuchet MS"/>
    </font>
    <font>
      <sz val="10"/>
      <name val="Arial"/>
    </font>
    <font>
      <b/>
      <sz val="16"/>
      <color rgb="FF002060"/>
      <name val="Trebuchet MS"/>
    </font>
    <font>
      <sz val="11"/>
      <color rgb="FF800000"/>
      <name val="Trebuchet MS"/>
    </font>
    <font>
      <b/>
      <sz val="11"/>
      <color rgb="FF0000FF"/>
      <name val="Trebuchet MS"/>
    </font>
    <font>
      <sz val="9"/>
      <color rgb="FF000000"/>
      <name val="Trebuchet MS"/>
    </font>
    <font>
      <sz val="9"/>
      <color theme="1"/>
      <name val="Arial"/>
    </font>
    <font>
      <sz val="10"/>
      <color theme="1"/>
      <name val="Arial"/>
    </font>
    <font>
      <sz val="10"/>
      <color theme="1"/>
      <name val="Arial"/>
    </font>
    <font>
      <b/>
      <sz val="9"/>
      <color rgb="FF000000"/>
      <name val="Trebuchet MS"/>
    </font>
    <font>
      <b/>
      <sz val="9"/>
      <color theme="1"/>
      <name val="Trebuchet MS"/>
    </font>
    <font>
      <sz val="9"/>
      <color rgb="FF333399"/>
      <name val="Trebuchet MS"/>
    </font>
    <font>
      <sz val="9"/>
      <color rgb="FF000000"/>
      <name val="Arial"/>
    </font>
    <font>
      <b/>
      <sz val="9"/>
      <color rgb="FFFFFFFF"/>
      <name val="Trebuchet MS"/>
    </font>
    <font>
      <sz val="7"/>
      <color theme="1"/>
      <name val="Trebuchet MS"/>
    </font>
    <font>
      <sz val="9"/>
      <color theme="0"/>
      <name val="Trebuchet MS"/>
    </font>
    <font>
      <sz val="9"/>
      <color rgb="FFFFFFFF"/>
      <name val="Trebuchet MS"/>
    </font>
    <font>
      <b/>
      <sz val="10"/>
      <color theme="1"/>
      <name val="Trebuchet MS"/>
    </font>
    <font>
      <sz val="10"/>
      <color rgb="FF000000"/>
      <name val="Arial"/>
    </font>
    <font>
      <b/>
      <sz val="10"/>
      <color rgb="FF000000"/>
      <name val="Trebuchet MS"/>
    </font>
    <font>
      <b/>
      <sz val="8"/>
      <color rgb="FF000000"/>
      <name val="Trebuchet MS"/>
    </font>
    <font>
      <b/>
      <sz val="7"/>
      <color rgb="FF000000"/>
      <name val="Trebuchet MS"/>
    </font>
    <font>
      <sz val="10"/>
      <color rgb="FF000000"/>
      <name val="Trebuchet MS"/>
    </font>
    <font>
      <sz val="10"/>
      <color theme="1"/>
      <name val="Trebuchet MS"/>
    </font>
    <font>
      <i/>
      <sz val="10"/>
      <color rgb="FF000000"/>
      <name val="Trebuchet MS"/>
    </font>
    <font>
      <i/>
      <sz val="10"/>
      <color theme="1"/>
      <name val="Trebuchet MS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4A86E8"/>
        <bgColor rgb="FF4A86E8"/>
      </patternFill>
    </fill>
    <fill>
      <patternFill patternType="solid">
        <fgColor theme="6"/>
        <bgColor theme="6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8" fillId="0" borderId="2" xfId="0" applyFont="1" applyBorder="1"/>
    <xf numFmtId="0" fontId="7" fillId="0" borderId="2" xfId="0" applyFont="1" applyBorder="1"/>
    <xf numFmtId="0" fontId="5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10" fillId="0" borderId="2" xfId="0" applyFont="1" applyBorder="1"/>
    <xf numFmtId="164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7" fillId="0" borderId="0" xfId="0" applyFont="1"/>
    <xf numFmtId="0" fontId="10" fillId="0" borderId="2" xfId="0" applyFont="1" applyBorder="1" applyAlignment="1">
      <alignment horizontal="left" vertical="center"/>
    </xf>
    <xf numFmtId="0" fontId="11" fillId="0" borderId="2" xfId="0" applyFont="1" applyBorder="1"/>
    <xf numFmtId="0" fontId="14" fillId="0" borderId="0" xfId="0" applyFont="1" applyAlignment="1">
      <alignment horizontal="left"/>
    </xf>
    <xf numFmtId="0" fontId="15" fillId="3" borderId="0" xfId="0" applyFont="1" applyFill="1"/>
    <xf numFmtId="0" fontId="10" fillId="0" borderId="0" xfId="0" applyFont="1"/>
    <xf numFmtId="0" fontId="16" fillId="0" borderId="6" xfId="0" applyFont="1" applyBorder="1"/>
    <xf numFmtId="0" fontId="16" fillId="0" borderId="4" xfId="0" applyFont="1" applyBorder="1"/>
    <xf numFmtId="0" fontId="11" fillId="0" borderId="3" xfId="0" applyFont="1" applyBorder="1" applyAlignment="1">
      <alignment horizontal="left"/>
    </xf>
    <xf numFmtId="0" fontId="17" fillId="0" borderId="0" xfId="0" applyFont="1"/>
    <xf numFmtId="0" fontId="16" fillId="0" borderId="3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7" fillId="0" borderId="4" xfId="0" applyFont="1" applyBorder="1"/>
    <xf numFmtId="0" fontId="11" fillId="0" borderId="2" xfId="0" applyFont="1" applyBorder="1" applyAlignment="1">
      <alignment horizontal="left"/>
    </xf>
    <xf numFmtId="0" fontId="11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8" fillId="0" borderId="0" xfId="0" applyFont="1"/>
    <xf numFmtId="0" fontId="16" fillId="0" borderId="0" xfId="0" applyFont="1"/>
    <xf numFmtId="0" fontId="16" fillId="0" borderId="7" xfId="0" applyFont="1" applyBorder="1"/>
    <xf numFmtId="0" fontId="11" fillId="0" borderId="8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7" fillId="0" borderId="7" xfId="0" applyFont="1" applyBorder="1"/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6" fillId="0" borderId="6" xfId="0" applyFont="1" applyBorder="1" applyAlignment="1">
      <alignment horizontal="left"/>
    </xf>
    <xf numFmtId="0" fontId="10" fillId="0" borderId="2" xfId="0" applyFont="1" applyBorder="1" applyAlignment="1">
      <alignment horizontal="center" vertical="center" wrapText="1"/>
    </xf>
    <xf numFmtId="0" fontId="19" fillId="0" borderId="6" xfId="0" applyFont="1" applyBorder="1"/>
    <xf numFmtId="0" fontId="19" fillId="0" borderId="7" xfId="0" applyFont="1" applyBorder="1"/>
    <xf numFmtId="0" fontId="19" fillId="0" borderId="8" xfId="0" applyFont="1" applyBorder="1"/>
    <xf numFmtId="0" fontId="20" fillId="0" borderId="6" xfId="0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11" fillId="0" borderId="2" xfId="0" applyFont="1" applyBorder="1" applyAlignment="1">
      <alignment horizontal="center"/>
    </xf>
    <xf numFmtId="2" fontId="10" fillId="3" borderId="2" xfId="0" applyNumberFormat="1" applyFont="1" applyFill="1" applyBorder="1" applyAlignment="1">
      <alignment horizontal="center"/>
    </xf>
    <xf numFmtId="0" fontId="10" fillId="3" borderId="2" xfId="0" quotePrefix="1" applyFont="1" applyFill="1" applyBorder="1"/>
    <xf numFmtId="0" fontId="16" fillId="2" borderId="1" xfId="0" applyFont="1" applyFill="1" applyBorder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3" borderId="2" xfId="0" quotePrefix="1" applyFont="1" applyFill="1" applyBorder="1"/>
    <xf numFmtId="0" fontId="23" fillId="2" borderId="0" xfId="0" applyFont="1" applyFill="1"/>
    <xf numFmtId="0" fontId="1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4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 vertical="center" wrapText="1"/>
    </xf>
    <xf numFmtId="0" fontId="18" fillId="0" borderId="9" xfId="0" applyFont="1" applyBorder="1"/>
    <xf numFmtId="4" fontId="10" fillId="4" borderId="2" xfId="0" applyNumberFormat="1" applyFont="1" applyFill="1" applyBorder="1" applyAlignment="1">
      <alignment horizontal="center"/>
    </xf>
    <xf numFmtId="0" fontId="25" fillId="4" borderId="2" xfId="0" applyFont="1" applyFill="1" applyBorder="1"/>
    <xf numFmtId="0" fontId="21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vertical="center"/>
    </xf>
    <xf numFmtId="0" fontId="29" fillId="0" borderId="0" xfId="0" applyFont="1"/>
    <xf numFmtId="0" fontId="30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33" fillId="0" borderId="0" xfId="0" applyFont="1"/>
    <xf numFmtId="0" fontId="33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left" vertical="center" wrapText="1"/>
    </xf>
    <xf numFmtId="0" fontId="33" fillId="0" borderId="2" xfId="0" applyFont="1" applyBorder="1" applyAlignment="1">
      <alignment horizontal="left" vertical="center"/>
    </xf>
    <xf numFmtId="0" fontId="31" fillId="0" borderId="2" xfId="0" applyFont="1" applyBorder="1" applyAlignment="1">
      <alignment horizontal="center" vertical="center"/>
    </xf>
    <xf numFmtId="0" fontId="33" fillId="0" borderId="2" xfId="0" applyFont="1" applyBorder="1"/>
    <xf numFmtId="1" fontId="33" fillId="0" borderId="2" xfId="0" applyNumberFormat="1" applyFont="1" applyBorder="1"/>
    <xf numFmtId="1" fontId="30" fillId="7" borderId="2" xfId="0" applyNumberFormat="1" applyFont="1" applyFill="1" applyBorder="1" applyAlignment="1">
      <alignment horizontal="right" vertical="center"/>
    </xf>
    <xf numFmtId="0" fontId="34" fillId="0" borderId="0" xfId="0" applyFont="1"/>
    <xf numFmtId="1" fontId="30" fillId="0" borderId="2" xfId="0" applyNumberFormat="1" applyFont="1" applyBorder="1" applyAlignment="1">
      <alignment horizontal="center" vertical="center"/>
    </xf>
    <xf numFmtId="164" fontId="33" fillId="7" borderId="2" xfId="0" applyNumberFormat="1" applyFont="1" applyFill="1" applyBorder="1"/>
    <xf numFmtId="164" fontId="30" fillId="0" borderId="2" xfId="0" applyNumberFormat="1" applyFont="1" applyBorder="1" applyAlignment="1">
      <alignment vertical="center"/>
    </xf>
    <xf numFmtId="164" fontId="33" fillId="0" borderId="2" xfId="0" applyNumberFormat="1" applyFont="1" applyBorder="1" applyAlignment="1">
      <alignment horizontal="center" vertical="center"/>
    </xf>
    <xf numFmtId="164" fontId="30" fillId="0" borderId="2" xfId="0" applyNumberFormat="1" applyFont="1" applyBorder="1" applyAlignment="1">
      <alignment horizontal="center" vertical="center"/>
    </xf>
    <xf numFmtId="0" fontId="35" fillId="0" borderId="2" xfId="0" applyFont="1" applyBorder="1"/>
    <xf numFmtId="1" fontId="34" fillId="0" borderId="2" xfId="0" applyNumberFormat="1" applyFont="1" applyBorder="1"/>
    <xf numFmtId="0" fontId="36" fillId="0" borderId="2" xfId="0" applyFont="1" applyBorder="1"/>
    <xf numFmtId="0" fontId="3" fillId="0" borderId="0" xfId="0" applyFont="1"/>
    <xf numFmtId="0" fontId="33" fillId="0" borderId="2" xfId="0" applyFont="1" applyBorder="1" applyAlignment="1">
      <alignment horizontal="center"/>
    </xf>
    <xf numFmtId="1" fontId="2" fillId="0" borderId="0" xfId="0" applyNumberFormat="1" applyFont="1"/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5" fillId="0" borderId="0" xfId="0" applyNumberFormat="1" applyFont="1"/>
    <xf numFmtId="0" fontId="5" fillId="0" borderId="0" xfId="0" applyFont="1" applyAlignment="1">
      <alignment horizontal="right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0" fontId="19" fillId="0" borderId="0" xfId="0" applyFont="1"/>
    <xf numFmtId="0" fontId="19" fillId="0" borderId="0" xfId="0" applyFont="1" applyAlignment="1">
      <alignment horizontal="right"/>
    </xf>
    <xf numFmtId="1" fontId="19" fillId="0" borderId="0" xfId="0" applyNumberFormat="1" applyFont="1"/>
    <xf numFmtId="0" fontId="7" fillId="0" borderId="0" xfId="0" applyFont="1" applyAlignment="1">
      <alignment horizontal="center"/>
    </xf>
    <xf numFmtId="0" fontId="0" fillId="0" borderId="0" xfId="0"/>
    <xf numFmtId="0" fontId="11" fillId="0" borderId="3" xfId="0" applyFont="1" applyBorder="1"/>
    <xf numFmtId="0" fontId="12" fillId="0" borderId="4" xfId="0" applyFont="1" applyBorder="1"/>
    <xf numFmtId="0" fontId="12" fillId="0" borderId="5" xfId="0" applyFont="1" applyBorder="1"/>
    <xf numFmtId="0" fontId="8" fillId="0" borderId="0" xfId="0" applyFont="1"/>
    <xf numFmtId="0" fontId="18" fillId="0" borderId="9" xfId="0" applyFont="1" applyBorder="1"/>
    <xf numFmtId="0" fontId="12" fillId="0" borderId="9" xfId="0" applyFont="1" applyBorder="1"/>
    <xf numFmtId="0" fontId="27" fillId="0" borderId="3" xfId="0" applyFont="1" applyBorder="1" applyAlignment="1">
      <alignment horizontal="left"/>
    </xf>
    <xf numFmtId="0" fontId="21" fillId="5" borderId="3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 wrapText="1"/>
    </xf>
    <xf numFmtId="0" fontId="28" fillId="6" borderId="3" xfId="0" applyFont="1" applyFill="1" applyBorder="1" applyAlignment="1">
      <alignment horizontal="center"/>
    </xf>
    <xf numFmtId="0" fontId="20" fillId="0" borderId="10" xfId="0" applyFont="1" applyBorder="1" applyAlignment="1">
      <alignment horizontal="center" vertical="center" wrapText="1"/>
    </xf>
    <xf numFmtId="0" fontId="12" fillId="0" borderId="11" xfId="0" applyFont="1" applyBorder="1"/>
    <xf numFmtId="0" fontId="31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wrapText="1"/>
    </xf>
    <xf numFmtId="0" fontId="30" fillId="0" borderId="3" xfId="0" applyFont="1" applyBorder="1" applyAlignment="1">
      <alignment horizontal="center" vertical="center"/>
    </xf>
    <xf numFmtId="0" fontId="31" fillId="7" borderId="10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20" fillId="7" borderId="10" xfId="0" applyFont="1" applyFill="1" applyBorder="1" applyAlignment="1">
      <alignment horizontal="center" vertical="center"/>
    </xf>
    <xf numFmtId="0" fontId="31" fillId="7" borderId="10" xfId="0" applyFont="1" applyFill="1" applyBorder="1" applyAlignment="1">
      <alignment horizontal="center" vertical="center"/>
    </xf>
    <xf numFmtId="0" fontId="11" fillId="0" borderId="5" xfId="0" applyFont="1" applyBorder="1"/>
    <xf numFmtId="0" fontId="33" fillId="0" borderId="10" xfId="0" applyFont="1" applyBorder="1"/>
    <xf numFmtId="1" fontId="33" fillId="0" borderId="10" xfId="0" applyNumberFormat="1" applyFont="1" applyBorder="1"/>
    <xf numFmtId="1" fontId="30" fillId="7" borderId="10" xfId="0" applyNumberFormat="1" applyFont="1" applyFill="1" applyBorder="1" applyAlignment="1">
      <alignment horizontal="right" vertical="center"/>
    </xf>
    <xf numFmtId="0" fontId="33" fillId="0" borderId="11" xfId="0" applyFont="1" applyBorder="1"/>
    <xf numFmtId="1" fontId="33" fillId="0" borderId="11" xfId="0" applyNumberFormat="1" applyFont="1" applyBorder="1"/>
    <xf numFmtId="1" fontId="30" fillId="7" borderId="11" xfId="0" applyNumberFormat="1" applyFont="1" applyFill="1" applyBorder="1" applyAlignment="1">
      <alignment horizontal="right" vertical="center"/>
    </xf>
    <xf numFmtId="0" fontId="33" fillId="0" borderId="12" xfId="0" applyFont="1" applyBorder="1"/>
    <xf numFmtId="0" fontId="37" fillId="0" borderId="12" xfId="0" applyFont="1" applyBorder="1"/>
    <xf numFmtId="0" fontId="38" fillId="8" borderId="12" xfId="0" applyFont="1" applyFill="1" applyBorder="1"/>
    <xf numFmtId="0" fontId="39" fillId="0" borderId="12" xfId="0" applyFont="1" applyBorder="1"/>
    <xf numFmtId="1" fontId="30" fillId="7" borderId="12" xfId="0" applyNumberFormat="1" applyFont="1" applyFill="1" applyBorder="1" applyAlignment="1">
      <alignment horizontal="right" vertical="center"/>
    </xf>
    <xf numFmtId="0" fontId="37" fillId="8" borderId="12" xfId="0" applyFont="1" applyFill="1" applyBorder="1"/>
    <xf numFmtId="0" fontId="39" fillId="8" borderId="12" xfId="0" applyFont="1" applyFill="1" applyBorder="1"/>
    <xf numFmtId="0" fontId="37" fillId="9" borderId="12" xfId="0" applyFont="1" applyFill="1" applyBorder="1"/>
    <xf numFmtId="0" fontId="38" fillId="9" borderId="12" xfId="0" applyFont="1" applyFill="1" applyBorder="1"/>
    <xf numFmtId="0" fontId="39" fillId="9" borderId="12" xfId="0" applyFont="1" applyFill="1" applyBorder="1"/>
    <xf numFmtId="0" fontId="38" fillId="10" borderId="12" xfId="0" applyFont="1" applyFill="1" applyBorder="1"/>
    <xf numFmtId="0" fontId="40" fillId="10" borderId="12" xfId="0" applyFont="1" applyFill="1" applyBorder="1"/>
    <xf numFmtId="0" fontId="41" fillId="0" borderId="12" xfId="0" applyFont="1" applyBorder="1"/>
    <xf numFmtId="0" fontId="37" fillId="10" borderId="12" xfId="0" applyFont="1" applyFill="1" applyBorder="1"/>
    <xf numFmtId="0" fontId="39" fillId="10" borderId="12" xfId="0" applyFont="1" applyFill="1" applyBorder="1"/>
    <xf numFmtId="0" fontId="42" fillId="9" borderId="12" xfId="0" applyFont="1" applyFill="1" applyBorder="1"/>
    <xf numFmtId="0" fontId="40" fillId="8" borderId="12" xfId="0" applyFont="1" applyFill="1" applyBorder="1"/>
    <xf numFmtId="0" fontId="40" fillId="9" borderId="12" xfId="0" applyFont="1" applyFill="1" applyBorder="1"/>
  </cellXfs>
  <cellStyles count="1">
    <cellStyle name="Normal" xfId="0" builtinId="0"/>
  </cellStyles>
  <dxfs count="6">
    <dxf>
      <font>
        <i/>
        <color rgb="FF9900FF"/>
      </font>
      <fill>
        <patternFill patternType="solid">
          <fgColor rgb="FFFF6D01"/>
          <bgColor rgb="FFFF6D01"/>
        </patternFill>
      </fill>
    </dxf>
    <dxf>
      <font>
        <b/>
        <i/>
        <color rgb="FFFF0000"/>
      </font>
      <fill>
        <patternFill patternType="solid">
          <fgColor rgb="FFEAD1DC"/>
          <bgColor rgb="FFEAD1DC"/>
        </patternFill>
      </fill>
    </dxf>
    <dxf>
      <font>
        <i/>
        <color rgb="FFFF6D01"/>
      </font>
      <fill>
        <patternFill patternType="solid">
          <fgColor rgb="FFFFFF00"/>
          <bgColor rgb="FFFFFF00"/>
        </patternFill>
      </fill>
    </dxf>
    <dxf>
      <font>
        <i/>
        <color rgb="FF0000FF"/>
      </font>
      <fill>
        <patternFill patternType="solid">
          <fgColor rgb="FFFF6D01"/>
          <bgColor rgb="FFFF6D01"/>
        </patternFill>
      </fill>
    </dxf>
    <dxf>
      <font>
        <i/>
        <color rgb="FF0000FF"/>
      </font>
      <fill>
        <patternFill patternType="solid">
          <fgColor rgb="FFFF6D01"/>
          <bgColor rgb="FFFF6D01"/>
        </patternFill>
      </fill>
    </dxf>
    <dxf>
      <font>
        <i/>
        <color rgb="FF0000FF"/>
      </font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19050</xdr:rowOff>
    </xdr:from>
    <xdr:ext cx="3048000" cy="6191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I977"/>
  <sheetViews>
    <sheetView showGridLines="0" tabSelected="1" topLeftCell="A41" workbookViewId="0">
      <pane xSplit="3" topLeftCell="T1" activePane="topRight" state="frozen"/>
      <selection pane="topRight" activeCell="T60" sqref="T60"/>
    </sheetView>
  </sheetViews>
  <sheetFormatPr defaultColWidth="12.6328125" defaultRowHeight="15" customHeight="1" x14ac:dyDescent="0.25"/>
  <cols>
    <col min="1" max="1" width="3.6328125" customWidth="1"/>
    <col min="2" max="2" width="15.36328125" customWidth="1"/>
    <col min="3" max="3" width="35.7265625" customWidth="1"/>
    <col min="4" max="5" width="6" customWidth="1"/>
    <col min="6" max="7" width="7" customWidth="1"/>
    <col min="8" max="8" width="7.453125" customWidth="1"/>
    <col min="9" max="9" width="9" customWidth="1"/>
    <col min="10" max="10" width="1.90625" customWidth="1"/>
    <col min="11" max="13" width="5.90625" customWidth="1"/>
    <col min="14" max="14" width="7" customWidth="1"/>
    <col min="15" max="18" width="5.7265625" customWidth="1"/>
    <col min="19" max="19" width="7.7265625" customWidth="1"/>
    <col min="20" max="20" width="10.90625" customWidth="1"/>
    <col min="21" max="21" width="10.6328125" customWidth="1"/>
    <col min="22" max="22" width="2.6328125" customWidth="1"/>
    <col min="23" max="24" width="6.453125" customWidth="1"/>
    <col min="25" max="25" width="10.6328125" customWidth="1"/>
    <col min="26" max="26" width="22.7265625" customWidth="1"/>
    <col min="27" max="35" width="10.08984375" customWidth="1"/>
  </cols>
  <sheetData>
    <row r="1" spans="1:35" ht="20.5" x14ac:dyDescent="0.45">
      <c r="A1" s="1"/>
      <c r="B1" s="2"/>
      <c r="C1" s="3"/>
      <c r="E1" s="4"/>
      <c r="F1" s="4"/>
      <c r="I1" s="3"/>
      <c r="Z1" s="5"/>
      <c r="AA1" s="5"/>
      <c r="AB1" s="6"/>
      <c r="AC1" s="6"/>
      <c r="AD1" s="6"/>
      <c r="AE1" s="6"/>
      <c r="AF1" s="6"/>
      <c r="AG1" s="6"/>
      <c r="AH1" s="6"/>
      <c r="AI1" s="6"/>
    </row>
    <row r="2" spans="1:35" ht="22.5" x14ac:dyDescent="0.55000000000000004">
      <c r="A2" s="7"/>
      <c r="B2" s="2"/>
      <c r="C2" s="3"/>
      <c r="E2" s="4"/>
      <c r="F2" s="4"/>
      <c r="I2" s="3"/>
      <c r="M2" s="107" t="s">
        <v>0</v>
      </c>
      <c r="N2" s="108"/>
      <c r="O2" s="108"/>
      <c r="P2" s="108"/>
      <c r="Z2" s="5"/>
      <c r="AA2" s="5"/>
      <c r="AB2" s="6"/>
      <c r="AC2" s="6"/>
      <c r="AD2" s="6"/>
      <c r="AE2" s="6"/>
      <c r="AF2" s="6"/>
      <c r="AG2" s="6"/>
      <c r="AH2" s="6"/>
      <c r="AI2" s="6"/>
    </row>
    <row r="3" spans="1:35" ht="22.5" x14ac:dyDescent="0.55000000000000004">
      <c r="A3" s="7"/>
      <c r="B3" s="2"/>
      <c r="C3" s="3"/>
      <c r="E3" s="4"/>
      <c r="F3" s="4"/>
      <c r="I3" s="3"/>
      <c r="M3" s="8" t="s">
        <v>1</v>
      </c>
      <c r="N3" s="8" t="s">
        <v>2</v>
      </c>
      <c r="O3" s="8" t="s">
        <v>3</v>
      </c>
      <c r="P3" s="9" t="s">
        <v>4</v>
      </c>
      <c r="Z3" s="5"/>
      <c r="AA3" s="5"/>
      <c r="AB3" s="6"/>
      <c r="AC3" s="6"/>
      <c r="AD3" s="6"/>
      <c r="AE3" s="6"/>
      <c r="AF3" s="6"/>
      <c r="AG3" s="6"/>
      <c r="AH3" s="6"/>
      <c r="AI3" s="6"/>
    </row>
    <row r="4" spans="1:35" ht="22.5" x14ac:dyDescent="0.55000000000000004">
      <c r="A4" s="7"/>
      <c r="B4" s="10" t="s">
        <v>5</v>
      </c>
      <c r="C4" s="3"/>
      <c r="E4" s="11"/>
      <c r="F4" s="4"/>
      <c r="I4" s="3"/>
      <c r="M4" s="8" t="s">
        <v>6</v>
      </c>
      <c r="N4" s="12" t="s">
        <v>7</v>
      </c>
      <c r="O4" s="13">
        <v>5</v>
      </c>
      <c r="P4" s="14">
        <f>COUNTIF(Y20:Y1000,"&gt;=80")</f>
        <v>0</v>
      </c>
      <c r="S4" s="109" t="s">
        <v>8</v>
      </c>
      <c r="T4" s="110"/>
      <c r="U4" s="111"/>
      <c r="Z4" s="5"/>
      <c r="AA4" s="5"/>
      <c r="AB4" s="6"/>
      <c r="AC4" s="6"/>
      <c r="AD4" s="6"/>
      <c r="AE4" s="6"/>
      <c r="AF4" s="6"/>
      <c r="AG4" s="6"/>
      <c r="AH4" s="6"/>
      <c r="AI4" s="6"/>
    </row>
    <row r="5" spans="1:35" ht="22.5" x14ac:dyDescent="0.55000000000000004">
      <c r="A5" s="7"/>
      <c r="B5" s="15" t="s">
        <v>9</v>
      </c>
      <c r="C5" s="3"/>
      <c r="E5" s="4"/>
      <c r="F5" s="4"/>
      <c r="I5" s="3"/>
      <c r="K5" s="16"/>
      <c r="L5" s="16"/>
      <c r="M5" s="8" t="s">
        <v>10</v>
      </c>
      <c r="N5" s="17" t="s">
        <v>11</v>
      </c>
      <c r="O5" s="13">
        <v>4.5</v>
      </c>
      <c r="P5" s="14">
        <f>COUNTIFS(Y20:Y1000,"&lt;80",Y20:Y1000,"&gt;=75")</f>
        <v>0</v>
      </c>
      <c r="Q5" s="16"/>
      <c r="R5" s="16"/>
      <c r="S5" s="18" t="s">
        <v>12</v>
      </c>
      <c r="T5" s="109" t="s">
        <v>13</v>
      </c>
      <c r="U5" s="111"/>
      <c r="Z5" s="5"/>
      <c r="AA5" s="5"/>
      <c r="AB5" s="6"/>
      <c r="AC5" s="6"/>
      <c r="AD5" s="6"/>
      <c r="AE5" s="6"/>
      <c r="AF5" s="6"/>
      <c r="AG5" s="6"/>
      <c r="AH5" s="6"/>
      <c r="AI5" s="6"/>
    </row>
    <row r="6" spans="1:35" ht="15.5" x14ac:dyDescent="0.35">
      <c r="B6" s="19" t="s">
        <v>14</v>
      </c>
      <c r="C6" s="3"/>
      <c r="E6" s="4"/>
      <c r="F6" s="4"/>
      <c r="I6" s="3"/>
      <c r="K6" s="16"/>
      <c r="L6" s="16"/>
      <c r="M6" s="8" t="s">
        <v>15</v>
      </c>
      <c r="N6" s="17" t="s">
        <v>16</v>
      </c>
      <c r="O6" s="13">
        <v>4</v>
      </c>
      <c r="P6" s="14">
        <f>COUNTIFS(Y20:Y1000,"&lt;75",Y20:Y1000,"&gt;=70")</f>
        <v>0</v>
      </c>
      <c r="Q6" s="16"/>
      <c r="R6" s="16"/>
      <c r="S6" s="18" t="s">
        <v>17</v>
      </c>
      <c r="T6" s="109" t="s">
        <v>18</v>
      </c>
      <c r="U6" s="111"/>
      <c r="AA6" s="5"/>
      <c r="AB6" s="6"/>
      <c r="AC6" s="6"/>
      <c r="AD6" s="6"/>
      <c r="AE6" s="6"/>
      <c r="AF6" s="6"/>
      <c r="AG6" s="6"/>
      <c r="AH6" s="6"/>
      <c r="AI6" s="6"/>
    </row>
    <row r="7" spans="1:35" ht="15.5" x14ac:dyDescent="0.35">
      <c r="A7" s="2"/>
      <c r="B7" s="20" t="s">
        <v>19</v>
      </c>
      <c r="C7" s="3"/>
      <c r="E7" s="4"/>
      <c r="F7" s="4"/>
      <c r="I7" s="3"/>
      <c r="K7" s="16"/>
      <c r="L7" s="16"/>
      <c r="M7" s="8" t="s">
        <v>20</v>
      </c>
      <c r="N7" s="17" t="s">
        <v>21</v>
      </c>
      <c r="O7" s="13">
        <v>3.5</v>
      </c>
      <c r="P7" s="14">
        <f>COUNTIFS(Y20:Y1000,"&lt;70",Y20:Y1000,"&gt;=65")</f>
        <v>0</v>
      </c>
      <c r="Q7" s="21"/>
      <c r="R7" s="21"/>
      <c r="S7" s="18" t="s">
        <v>22</v>
      </c>
      <c r="T7" s="109" t="s">
        <v>23</v>
      </c>
      <c r="U7" s="111"/>
      <c r="AA7" s="5"/>
      <c r="AB7" s="6"/>
      <c r="AC7" s="6"/>
      <c r="AD7" s="6"/>
      <c r="AE7" s="6"/>
      <c r="AF7" s="6"/>
      <c r="AG7" s="6"/>
      <c r="AH7" s="6"/>
      <c r="AI7" s="6"/>
    </row>
    <row r="8" spans="1:35" ht="13.5" x14ac:dyDescent="0.35">
      <c r="A8" s="22"/>
      <c r="B8" s="23" t="s">
        <v>24</v>
      </c>
      <c r="C8" s="24" t="s">
        <v>25</v>
      </c>
      <c r="D8" s="25"/>
      <c r="E8" s="26" t="s">
        <v>26</v>
      </c>
      <c r="F8" s="27"/>
      <c r="G8" s="28"/>
      <c r="H8" s="28"/>
      <c r="I8" s="29">
        <v>2</v>
      </c>
      <c r="L8" s="30"/>
      <c r="M8" s="8" t="s">
        <v>27</v>
      </c>
      <c r="N8" s="17" t="s">
        <v>28</v>
      </c>
      <c r="O8" s="13">
        <v>3</v>
      </c>
      <c r="P8" s="14">
        <f>COUNTIFS(Y20:Y1000,"&lt;65",Y20:Y1000,"&gt;=60")</f>
        <v>0</v>
      </c>
      <c r="Q8" s="31"/>
      <c r="R8" s="32"/>
      <c r="S8" s="18" t="s">
        <v>29</v>
      </c>
      <c r="T8" s="109" t="s">
        <v>30</v>
      </c>
      <c r="U8" s="111"/>
      <c r="Z8" s="33"/>
      <c r="AA8" s="30"/>
      <c r="AB8" s="34"/>
      <c r="AC8" s="34"/>
      <c r="AD8" s="34"/>
      <c r="AE8" s="34"/>
      <c r="AF8" s="34"/>
      <c r="AG8" s="34"/>
      <c r="AH8" s="34"/>
      <c r="AI8" s="34"/>
    </row>
    <row r="9" spans="1:35" ht="13.5" x14ac:dyDescent="0.35">
      <c r="A9" s="22"/>
      <c r="B9" s="35" t="s">
        <v>31</v>
      </c>
      <c r="C9" s="36" t="s">
        <v>32</v>
      </c>
      <c r="D9" s="25"/>
      <c r="E9" s="37" t="s">
        <v>33</v>
      </c>
      <c r="F9" s="38"/>
      <c r="G9" s="39"/>
      <c r="H9" s="39"/>
      <c r="I9" s="29">
        <v>1</v>
      </c>
      <c r="L9" s="30"/>
      <c r="M9" s="40" t="s">
        <v>34</v>
      </c>
      <c r="N9" s="17" t="s">
        <v>28</v>
      </c>
      <c r="O9" s="13">
        <v>2.5</v>
      </c>
      <c r="P9" s="14">
        <f>COUNTIFS(Y20:Y1000,"&lt;60",Y20:Y1000,"&gt;=55")</f>
        <v>0</v>
      </c>
      <c r="Q9" s="31"/>
      <c r="R9" s="41"/>
      <c r="S9" s="18" t="s">
        <v>35</v>
      </c>
      <c r="T9" s="109" t="s">
        <v>36</v>
      </c>
      <c r="U9" s="111"/>
      <c r="Z9" s="33"/>
      <c r="AA9" s="25"/>
      <c r="AB9" s="34"/>
      <c r="AC9" s="34"/>
      <c r="AD9" s="34"/>
      <c r="AE9" s="34"/>
      <c r="AF9" s="34"/>
      <c r="AG9" s="34"/>
      <c r="AH9" s="34"/>
      <c r="AI9" s="34"/>
    </row>
    <row r="10" spans="1:35" ht="13.5" x14ac:dyDescent="0.35">
      <c r="A10" s="42"/>
      <c r="B10" s="38" t="s">
        <v>37</v>
      </c>
      <c r="C10" s="36" t="s">
        <v>212</v>
      </c>
      <c r="D10" s="25"/>
      <c r="E10" s="37" t="s">
        <v>38</v>
      </c>
      <c r="F10" s="38"/>
      <c r="G10" s="39"/>
      <c r="H10" s="39"/>
      <c r="I10" s="29" t="s">
        <v>39</v>
      </c>
      <c r="L10" s="30"/>
      <c r="M10" s="40" t="s">
        <v>40</v>
      </c>
      <c r="N10" s="17" t="s">
        <v>41</v>
      </c>
      <c r="O10" s="13">
        <v>2</v>
      </c>
      <c r="P10" s="43">
        <f>COUNTIFS(Y20:Y1000,"&lt;55",Y20:Y1000,"&gt;=50")</f>
        <v>0</v>
      </c>
      <c r="Q10" s="31"/>
      <c r="R10" s="41"/>
      <c r="Z10" s="33"/>
      <c r="AA10" s="25"/>
      <c r="AB10" s="34"/>
      <c r="AC10" s="34"/>
      <c r="AD10" s="34"/>
      <c r="AE10" s="34"/>
      <c r="AF10" s="34"/>
      <c r="AG10" s="34"/>
      <c r="AH10" s="34"/>
      <c r="AI10" s="34"/>
    </row>
    <row r="11" spans="1:35" ht="13.5" x14ac:dyDescent="0.35">
      <c r="A11" s="44"/>
      <c r="B11" s="45" t="s">
        <v>42</v>
      </c>
      <c r="C11" s="46" t="s">
        <v>43</v>
      </c>
      <c r="D11" s="25"/>
      <c r="E11" s="37" t="s">
        <v>44</v>
      </c>
      <c r="F11" s="38"/>
      <c r="G11" s="39"/>
      <c r="H11" s="39"/>
      <c r="I11" s="29">
        <v>2024</v>
      </c>
      <c r="L11" s="30"/>
      <c r="M11" s="40" t="s">
        <v>45</v>
      </c>
      <c r="N11" s="17" t="s">
        <v>46</v>
      </c>
      <c r="O11" s="13">
        <v>0</v>
      </c>
      <c r="P11" s="43">
        <f>COUNTIFS(Y20:Y1000,"&gt;0",Y20:Y1000,"&lt;50")</f>
        <v>0</v>
      </c>
      <c r="Q11" s="31"/>
      <c r="R11" s="41"/>
      <c r="S11" s="112" t="s">
        <v>47</v>
      </c>
      <c r="T11" s="108"/>
      <c r="U11" s="16"/>
      <c r="AA11" s="25"/>
      <c r="AB11" s="34"/>
      <c r="AC11" s="34"/>
      <c r="AD11" s="34"/>
      <c r="AE11" s="34"/>
      <c r="AF11" s="34"/>
      <c r="AG11" s="34"/>
      <c r="AH11" s="34"/>
      <c r="AI11" s="34"/>
    </row>
    <row r="12" spans="1:35" ht="13.5" x14ac:dyDescent="0.35">
      <c r="A12" s="47"/>
      <c r="B12" s="48" t="s">
        <v>48</v>
      </c>
      <c r="C12" s="49"/>
      <c r="D12" s="50"/>
      <c r="E12" s="25"/>
      <c r="F12" s="25"/>
      <c r="G12" s="25"/>
      <c r="H12" s="25"/>
      <c r="I12" s="25"/>
      <c r="J12" s="25"/>
      <c r="K12" s="30"/>
      <c r="L12" s="30"/>
      <c r="M12" s="109" t="s">
        <v>49</v>
      </c>
      <c r="N12" s="110"/>
      <c r="O12" s="111"/>
      <c r="P12" s="51">
        <f>COUNTIF(Y20:Y1000,"M*") + COUNTIF(Y20:Y1000,"F*")</f>
        <v>103</v>
      </c>
      <c r="Q12" s="31"/>
      <c r="R12" s="41"/>
      <c r="S12" s="52">
        <f>(COUNTIF(Y20:Y1000,"&gt;=50")/IF(COUNTIFS(Y20:Y1000,"&lt;&gt;",Y20:Y1000,"&lt;&gt;M*")&gt;0,COUNTIFS(Y20:Y1000,"&lt;&gt;",Y20:Y1000,"&lt;&gt;M*"),0.001))*100</f>
        <v>0</v>
      </c>
      <c r="T12" s="53" t="s">
        <v>50</v>
      </c>
      <c r="U12" s="16"/>
      <c r="AA12" s="30"/>
      <c r="AB12" s="34"/>
      <c r="AC12" s="34"/>
      <c r="AD12" s="34"/>
      <c r="AE12" s="34"/>
      <c r="AF12" s="34"/>
      <c r="AG12" s="34"/>
      <c r="AH12" s="34"/>
      <c r="AI12" s="34"/>
    </row>
    <row r="13" spans="1:35" ht="13.5" x14ac:dyDescent="0.35">
      <c r="A13" s="25"/>
      <c r="B13" s="25"/>
      <c r="C13" s="25"/>
      <c r="D13" s="50"/>
      <c r="E13" s="54"/>
      <c r="F13" s="25"/>
      <c r="G13" s="25"/>
      <c r="H13" s="25"/>
      <c r="I13" s="25"/>
      <c r="J13" s="25"/>
      <c r="K13" s="30"/>
      <c r="L13" s="30"/>
      <c r="Q13" s="55"/>
      <c r="R13" s="41"/>
      <c r="S13" s="52">
        <f>((COUNTIF(Y20:Y1000,"&lt;50")+COUNTIF(Y20:Y1000,"=F*"))/IF(COUNTIFS(Y20:Y1000,"&lt;&gt;",Y20:Y1000,"&lt;&gt;M*")&gt;0,COUNTIFS(Y20:Y1000,"&lt;&gt;",Y20:Y1000,"&lt;&gt;M*"),0.001))*100</f>
        <v>0</v>
      </c>
      <c r="T13" s="56" t="s">
        <v>51</v>
      </c>
      <c r="U13" s="16"/>
      <c r="W13" s="57"/>
      <c r="AA13" s="30"/>
      <c r="AB13" s="34"/>
      <c r="AC13" s="34"/>
      <c r="AD13" s="34"/>
      <c r="AE13" s="34"/>
      <c r="AF13" s="34"/>
      <c r="AG13" s="34"/>
      <c r="AH13" s="34"/>
      <c r="AI13" s="34"/>
    </row>
    <row r="14" spans="1:35" ht="13.5" x14ac:dyDescent="0.35">
      <c r="A14" s="58"/>
      <c r="B14" s="58"/>
      <c r="C14" s="59"/>
      <c r="D14" s="60"/>
      <c r="E14" s="61"/>
      <c r="F14" s="61"/>
      <c r="G14" s="60"/>
      <c r="H14" s="60"/>
      <c r="I14" s="62"/>
      <c r="J14" s="62"/>
      <c r="K14" s="62"/>
      <c r="L14" s="62"/>
      <c r="M14" s="113" t="s">
        <v>52</v>
      </c>
      <c r="N14" s="114"/>
      <c r="O14" s="114"/>
      <c r="P14" s="63">
        <f>SUM(P4:P12)</f>
        <v>103</v>
      </c>
      <c r="Q14" s="55"/>
      <c r="R14" s="41"/>
      <c r="S14" s="64">
        <f>((COUNTIF(Y20:Y1000,"=M*"))/IF(COUNTIF(Y20:Y1000,"&lt;&gt;")&gt;0,COUNTIF(Y20:Y1000,"&lt;&gt;"),0.001))*100</f>
        <v>100</v>
      </c>
      <c r="T14" s="65" t="s">
        <v>53</v>
      </c>
      <c r="U14" s="66"/>
      <c r="V14" s="62"/>
      <c r="AA14" s="30"/>
      <c r="AB14" s="34"/>
      <c r="AC14" s="34"/>
      <c r="AD14" s="34"/>
      <c r="AE14" s="34"/>
      <c r="AF14" s="34"/>
      <c r="AG14" s="34"/>
      <c r="AH14" s="34"/>
      <c r="AI14" s="34"/>
    </row>
    <row r="15" spans="1:35" ht="13" x14ac:dyDescent="0.3">
      <c r="A15" s="25"/>
      <c r="B15" s="67"/>
      <c r="C15" s="68"/>
      <c r="D15" s="60"/>
      <c r="E15" s="61"/>
      <c r="F15" s="61"/>
      <c r="G15" s="60"/>
      <c r="H15" s="60"/>
      <c r="I15" s="62"/>
      <c r="J15" s="62"/>
      <c r="K15" s="62"/>
      <c r="L15" s="62"/>
      <c r="M15" s="62"/>
      <c r="N15" s="60"/>
      <c r="O15" s="60"/>
      <c r="P15" s="60"/>
      <c r="Q15" s="60"/>
      <c r="R15" s="60"/>
      <c r="S15" s="60"/>
      <c r="T15" s="69"/>
      <c r="U15" s="62"/>
      <c r="V15" s="62"/>
      <c r="W15" s="62"/>
      <c r="X15" s="62"/>
      <c r="Y15" s="62"/>
      <c r="Z15" s="30"/>
      <c r="AA15" s="30"/>
      <c r="AB15" s="34"/>
      <c r="AC15" s="34"/>
      <c r="AD15" s="34"/>
      <c r="AE15" s="34"/>
      <c r="AF15" s="34"/>
      <c r="AG15" s="34"/>
      <c r="AH15" s="34"/>
      <c r="AI15" s="34"/>
    </row>
    <row r="16" spans="1:35" ht="13.5" x14ac:dyDescent="0.35">
      <c r="A16" s="115" t="s">
        <v>54</v>
      </c>
      <c r="B16" s="110"/>
      <c r="C16" s="111"/>
      <c r="D16" s="116" t="s">
        <v>55</v>
      </c>
      <c r="E16" s="110"/>
      <c r="F16" s="110"/>
      <c r="G16" s="110"/>
      <c r="H16" s="110"/>
      <c r="I16" s="111"/>
      <c r="J16" s="62"/>
      <c r="K16" s="117" t="s">
        <v>56</v>
      </c>
      <c r="L16" s="110"/>
      <c r="M16" s="110"/>
      <c r="N16" s="110"/>
      <c r="O16" s="110"/>
      <c r="P16" s="110"/>
      <c r="Q16" s="110"/>
      <c r="R16" s="110"/>
      <c r="S16" s="110"/>
      <c r="T16" s="110"/>
      <c r="U16" s="111"/>
      <c r="V16" s="62"/>
      <c r="W16" s="118" t="s">
        <v>57</v>
      </c>
      <c r="X16" s="110"/>
      <c r="Y16" s="110"/>
      <c r="Z16" s="111"/>
      <c r="AA16" s="30"/>
      <c r="AB16" s="34"/>
      <c r="AC16" s="34"/>
      <c r="AD16" s="34"/>
      <c r="AE16" s="34"/>
      <c r="AF16" s="34"/>
      <c r="AG16" s="34"/>
      <c r="AH16" s="34"/>
      <c r="AI16" s="34"/>
    </row>
    <row r="17" spans="1:35" ht="24" x14ac:dyDescent="0.35">
      <c r="A17" s="70"/>
      <c r="B17" s="70"/>
      <c r="C17" s="70"/>
      <c r="D17" s="124" t="s">
        <v>58</v>
      </c>
      <c r="E17" s="110"/>
      <c r="F17" s="110"/>
      <c r="G17" s="111"/>
      <c r="H17" s="125" t="s">
        <v>59</v>
      </c>
      <c r="I17" s="126" t="s">
        <v>60</v>
      </c>
      <c r="J17" s="71"/>
      <c r="K17" s="127" t="s">
        <v>61</v>
      </c>
      <c r="L17" s="110"/>
      <c r="M17" s="111"/>
      <c r="N17" s="128" t="s">
        <v>62</v>
      </c>
      <c r="O17" s="127" t="s">
        <v>63</v>
      </c>
      <c r="P17" s="110"/>
      <c r="Q17" s="110"/>
      <c r="R17" s="111"/>
      <c r="S17" s="129" t="s">
        <v>64</v>
      </c>
      <c r="T17" s="119" t="s">
        <v>65</v>
      </c>
      <c r="U17" s="121" t="s">
        <v>66</v>
      </c>
      <c r="V17" s="72"/>
      <c r="W17" s="66" t="s">
        <v>67</v>
      </c>
      <c r="X17" s="73" t="s">
        <v>68</v>
      </c>
      <c r="Y17" s="122" t="s">
        <v>69</v>
      </c>
      <c r="Z17" s="123" t="s">
        <v>70</v>
      </c>
      <c r="AA17" s="74"/>
      <c r="AB17" s="74"/>
      <c r="AC17" s="74"/>
      <c r="AD17" s="74"/>
      <c r="AE17" s="74"/>
      <c r="AF17" s="74"/>
      <c r="AG17" s="74"/>
      <c r="AH17" s="74"/>
      <c r="AI17" s="74"/>
    </row>
    <row r="18" spans="1:35" ht="24" x14ac:dyDescent="0.35">
      <c r="A18" s="75" t="s">
        <v>71</v>
      </c>
      <c r="B18" s="76" t="s">
        <v>72</v>
      </c>
      <c r="C18" s="77" t="s">
        <v>73</v>
      </c>
      <c r="D18" s="72" t="s">
        <v>209</v>
      </c>
      <c r="E18" s="72" t="s">
        <v>74</v>
      </c>
      <c r="F18" s="72" t="s">
        <v>211</v>
      </c>
      <c r="G18" s="72" t="s">
        <v>210</v>
      </c>
      <c r="H18" s="120"/>
      <c r="I18" s="120"/>
      <c r="J18" s="71"/>
      <c r="K18" s="78" t="s">
        <v>75</v>
      </c>
      <c r="L18" s="78" t="s">
        <v>76</v>
      </c>
      <c r="M18" s="78" t="s">
        <v>77</v>
      </c>
      <c r="N18" s="120"/>
      <c r="O18" s="78" t="s">
        <v>78</v>
      </c>
      <c r="P18" s="78" t="s">
        <v>79</v>
      </c>
      <c r="Q18" s="78" t="s">
        <v>80</v>
      </c>
      <c r="R18" s="78" t="s">
        <v>81</v>
      </c>
      <c r="S18" s="120"/>
      <c r="T18" s="120"/>
      <c r="U18" s="120"/>
      <c r="V18" s="72"/>
      <c r="W18" s="72"/>
      <c r="X18" s="72"/>
      <c r="Y18" s="120"/>
      <c r="Z18" s="120"/>
      <c r="AA18" s="74"/>
      <c r="AB18" s="74"/>
      <c r="AC18" s="74"/>
      <c r="AD18" s="74"/>
      <c r="AE18" s="74"/>
      <c r="AF18" s="74"/>
      <c r="AG18" s="74"/>
      <c r="AH18" s="74"/>
      <c r="AI18" s="74"/>
    </row>
    <row r="19" spans="1:35" ht="22.5" hidden="1" customHeight="1" x14ac:dyDescent="0.35">
      <c r="A19" s="131">
        <v>0</v>
      </c>
      <c r="B19" s="131" t="s">
        <v>82</v>
      </c>
      <c r="C19" s="131" t="s">
        <v>83</v>
      </c>
      <c r="D19" s="132">
        <v>100</v>
      </c>
      <c r="E19" s="132">
        <v>100</v>
      </c>
      <c r="F19" s="132">
        <v>100</v>
      </c>
      <c r="G19" s="132">
        <v>100</v>
      </c>
      <c r="H19" s="133">
        <v>100</v>
      </c>
      <c r="I19" s="18" t="str">
        <f t="shared" ref="I19:I122" si="0">IF(H19=0,"MCW",IF(H19&lt;35,"FCW","NP"))</f>
        <v>NP</v>
      </c>
      <c r="J19" s="80"/>
      <c r="K19" s="80">
        <v>20</v>
      </c>
      <c r="L19" s="82">
        <v>20</v>
      </c>
      <c r="M19" s="83">
        <v>20</v>
      </c>
      <c r="N19" s="84">
        <v>40</v>
      </c>
      <c r="O19" s="80">
        <v>20</v>
      </c>
      <c r="P19" s="80">
        <v>20</v>
      </c>
      <c r="Q19" s="80">
        <v>20</v>
      </c>
      <c r="R19" s="80">
        <v>20</v>
      </c>
      <c r="S19" s="84">
        <v>60</v>
      </c>
      <c r="T19" s="85">
        <f t="shared" ref="T19:T122" si="1">SUM(N19,S19)</f>
        <v>100</v>
      </c>
      <c r="U19" s="86" t="str">
        <f>IF(T19=0,"MXM",IF(T19&lt;35,"FXM","NP"))</f>
        <v>NP</v>
      </c>
      <c r="V19" s="87"/>
      <c r="W19" s="87">
        <f t="shared" ref="W19:W122" si="2">IF(H19*0.6&gt;0,H19*0.6,"")</f>
        <v>60</v>
      </c>
      <c r="X19" s="87">
        <f t="shared" ref="X19:X122" si="3">IF(T19*0.4&gt;0,T19*0.4,"")</f>
        <v>40</v>
      </c>
      <c r="Y19" s="87">
        <f>IF(W19="","MCW",IF(W19&lt;21,"FCW",IF(X19="","MXM",IF(X19&lt;14,"FXM",W19+X19))))</f>
        <v>100</v>
      </c>
      <c r="Z19" s="79"/>
      <c r="AA19" s="6"/>
      <c r="AB19" s="6"/>
      <c r="AC19" s="6"/>
      <c r="AD19" s="6"/>
      <c r="AE19" s="6"/>
      <c r="AF19" s="6"/>
      <c r="AG19" s="6"/>
      <c r="AH19" s="6"/>
      <c r="AI19" s="6"/>
    </row>
    <row r="20" spans="1:35" ht="15.5" x14ac:dyDescent="0.35">
      <c r="A20" s="137">
        <v>1</v>
      </c>
      <c r="B20" s="138" t="s">
        <v>84</v>
      </c>
      <c r="C20" s="138" t="s">
        <v>85</v>
      </c>
      <c r="D20" s="139">
        <v>15</v>
      </c>
      <c r="E20" s="140">
        <v>70</v>
      </c>
      <c r="F20" s="140">
        <v>72</v>
      </c>
      <c r="G20" s="140">
        <v>75</v>
      </c>
      <c r="H20" s="141">
        <f>SUM(LARGE(D20:G20,1),LARGE(D20:G20,2),LARGE(D20:G20,3))/3</f>
        <v>72.333333333333329</v>
      </c>
      <c r="I20" s="130" t="str">
        <f t="shared" si="0"/>
        <v>NP</v>
      </c>
      <c r="J20" s="80"/>
      <c r="K20" s="80"/>
      <c r="L20" s="82"/>
      <c r="M20" s="83"/>
      <c r="N20" s="84">
        <v>0</v>
      </c>
      <c r="O20" s="80"/>
      <c r="P20" s="80"/>
      <c r="Q20" s="80"/>
      <c r="R20" s="80"/>
      <c r="S20" s="84">
        <v>0</v>
      </c>
      <c r="T20" s="85">
        <f t="shared" si="1"/>
        <v>0</v>
      </c>
      <c r="U20" s="86" t="str">
        <f t="shared" ref="U20:U122" si="4">IF(T20=0,"MEX",IF(T20&lt;35,"FEX","NP"))</f>
        <v>MEX</v>
      </c>
      <c r="V20" s="87"/>
      <c r="W20" s="87">
        <f t="shared" si="2"/>
        <v>43.4</v>
      </c>
      <c r="X20" s="87" t="str">
        <f t="shared" si="3"/>
        <v/>
      </c>
      <c r="Y20" s="87" t="str">
        <f t="shared" ref="Y20:Y122" si="5">IF(W20="","MCW",IF(W20&lt;21,"FCW",IF(X20="","MEX",IF(X20&lt;14,"FEX",W20+X20))))</f>
        <v>MEX</v>
      </c>
      <c r="Z20" s="88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5.5" x14ac:dyDescent="0.35">
      <c r="A21" s="137">
        <v>2</v>
      </c>
      <c r="B21" s="138" t="s">
        <v>86</v>
      </c>
      <c r="C21" s="138" t="s">
        <v>87</v>
      </c>
      <c r="D21" s="139">
        <v>68</v>
      </c>
      <c r="E21" s="140">
        <v>70</v>
      </c>
      <c r="F21" s="140">
        <v>84</v>
      </c>
      <c r="G21" s="140">
        <v>100</v>
      </c>
      <c r="H21" s="141">
        <f t="shared" ref="H21:H84" si="6">SUM(LARGE(D21:G21,1),LARGE(D21:G21,2),LARGE(D21:G21,3))/3</f>
        <v>84.666666666666671</v>
      </c>
      <c r="I21" s="130" t="str">
        <f t="shared" si="0"/>
        <v>NP</v>
      </c>
      <c r="J21" s="89"/>
      <c r="K21" s="80"/>
      <c r="L21" s="80"/>
      <c r="M21" s="83"/>
      <c r="N21" s="84">
        <v>0</v>
      </c>
      <c r="O21" s="80"/>
      <c r="P21" s="80"/>
      <c r="Q21" s="80"/>
      <c r="R21" s="80"/>
      <c r="S21" s="84">
        <v>0</v>
      </c>
      <c r="T21" s="85">
        <f t="shared" si="1"/>
        <v>0</v>
      </c>
      <c r="U21" s="86" t="str">
        <f t="shared" si="4"/>
        <v>MEX</v>
      </c>
      <c r="V21" s="87"/>
      <c r="W21" s="87">
        <f t="shared" si="2"/>
        <v>50.800000000000004</v>
      </c>
      <c r="X21" s="87" t="str">
        <f t="shared" si="3"/>
        <v/>
      </c>
      <c r="Y21" s="87" t="str">
        <f t="shared" si="5"/>
        <v>MEX</v>
      </c>
      <c r="Z21" s="90"/>
      <c r="AA21" s="91"/>
      <c r="AB21" s="2"/>
      <c r="AC21" s="2"/>
      <c r="AD21" s="2"/>
      <c r="AE21" s="2"/>
      <c r="AF21" s="2"/>
      <c r="AG21" s="2"/>
      <c r="AH21" s="2"/>
      <c r="AI21" s="2"/>
    </row>
    <row r="22" spans="1:35" ht="15.5" x14ac:dyDescent="0.35">
      <c r="A22" s="137">
        <v>3</v>
      </c>
      <c r="B22" s="138" t="s">
        <v>88</v>
      </c>
      <c r="C22" s="138" t="s">
        <v>89</v>
      </c>
      <c r="D22" s="139">
        <v>20</v>
      </c>
      <c r="E22" s="140">
        <v>85</v>
      </c>
      <c r="F22" s="140">
        <v>80</v>
      </c>
      <c r="G22" s="140">
        <v>100</v>
      </c>
      <c r="H22" s="141">
        <f t="shared" si="6"/>
        <v>88.333333333333329</v>
      </c>
      <c r="I22" s="130" t="str">
        <f t="shared" si="0"/>
        <v>NP</v>
      </c>
      <c r="J22" s="89"/>
      <c r="K22" s="80"/>
      <c r="L22" s="80"/>
      <c r="M22" s="83"/>
      <c r="N22" s="84">
        <v>0</v>
      </c>
      <c r="O22" s="80"/>
      <c r="P22" s="80"/>
      <c r="Q22" s="80"/>
      <c r="R22" s="80"/>
      <c r="S22" s="84">
        <v>0</v>
      </c>
      <c r="T22" s="85">
        <f t="shared" si="1"/>
        <v>0</v>
      </c>
      <c r="U22" s="86" t="str">
        <f t="shared" si="4"/>
        <v>MEX</v>
      </c>
      <c r="V22" s="87"/>
      <c r="W22" s="87">
        <f t="shared" si="2"/>
        <v>52.999999999999993</v>
      </c>
      <c r="X22" s="87" t="str">
        <f t="shared" si="3"/>
        <v/>
      </c>
      <c r="Y22" s="87" t="str">
        <f t="shared" si="5"/>
        <v>MEX</v>
      </c>
      <c r="Z22" s="90"/>
      <c r="AA22" s="91"/>
      <c r="AB22" s="2"/>
      <c r="AC22" s="2"/>
      <c r="AD22" s="2"/>
      <c r="AE22" s="2"/>
      <c r="AF22" s="2"/>
      <c r="AG22" s="2"/>
      <c r="AH22" s="2"/>
      <c r="AI22" s="2"/>
    </row>
    <row r="23" spans="1:35" ht="15.5" x14ac:dyDescent="0.35">
      <c r="A23" s="137">
        <v>4</v>
      </c>
      <c r="B23" s="142" t="s">
        <v>90</v>
      </c>
      <c r="C23" s="142" t="s">
        <v>91</v>
      </c>
      <c r="D23" s="139">
        <v>70</v>
      </c>
      <c r="E23" s="143">
        <v>70</v>
      </c>
      <c r="F23" s="143">
        <v>96</v>
      </c>
      <c r="G23" s="143">
        <v>75</v>
      </c>
      <c r="H23" s="141">
        <f t="shared" si="6"/>
        <v>80.333333333333329</v>
      </c>
      <c r="I23" s="130" t="str">
        <f t="shared" si="0"/>
        <v>NP</v>
      </c>
      <c r="J23" s="89"/>
      <c r="K23" s="80"/>
      <c r="L23" s="80"/>
      <c r="M23" s="83"/>
      <c r="N23" s="84">
        <v>0</v>
      </c>
      <c r="O23" s="80"/>
      <c r="P23" s="80"/>
      <c r="Q23" s="80"/>
      <c r="R23" s="80"/>
      <c r="S23" s="84">
        <v>0</v>
      </c>
      <c r="T23" s="85">
        <f t="shared" si="1"/>
        <v>0</v>
      </c>
      <c r="U23" s="86" t="str">
        <f t="shared" si="4"/>
        <v>MEX</v>
      </c>
      <c r="V23" s="87"/>
      <c r="W23" s="87">
        <f t="shared" si="2"/>
        <v>48.199999999999996</v>
      </c>
      <c r="X23" s="87" t="str">
        <f t="shared" si="3"/>
        <v/>
      </c>
      <c r="Y23" s="87" t="str">
        <f t="shared" si="5"/>
        <v>MEX</v>
      </c>
      <c r="Z23" s="90"/>
      <c r="AA23" s="91"/>
      <c r="AB23" s="2"/>
      <c r="AC23" s="2"/>
      <c r="AD23" s="2"/>
      <c r="AE23" s="2"/>
      <c r="AF23" s="2"/>
      <c r="AG23" s="2"/>
      <c r="AH23" s="2"/>
      <c r="AI23" s="2"/>
    </row>
    <row r="24" spans="1:35" ht="15.5" x14ac:dyDescent="0.35">
      <c r="A24" s="137">
        <v>5</v>
      </c>
      <c r="B24" s="138" t="s">
        <v>92</v>
      </c>
      <c r="C24" s="138" t="s">
        <v>93</v>
      </c>
      <c r="D24" s="139">
        <v>50</v>
      </c>
      <c r="E24" s="140">
        <v>70</v>
      </c>
      <c r="F24" s="140">
        <v>68</v>
      </c>
      <c r="G24" s="140">
        <v>75</v>
      </c>
      <c r="H24" s="141">
        <f t="shared" si="6"/>
        <v>71</v>
      </c>
      <c r="I24" s="130" t="str">
        <f t="shared" si="0"/>
        <v>NP</v>
      </c>
      <c r="J24" s="89"/>
      <c r="K24" s="80"/>
      <c r="L24" s="80"/>
      <c r="M24" s="83"/>
      <c r="N24" s="84">
        <v>0</v>
      </c>
      <c r="O24" s="80"/>
      <c r="P24" s="80"/>
      <c r="Q24" s="80"/>
      <c r="R24" s="80"/>
      <c r="S24" s="84">
        <v>0</v>
      </c>
      <c r="T24" s="85">
        <f t="shared" si="1"/>
        <v>0</v>
      </c>
      <c r="U24" s="86" t="str">
        <f t="shared" si="4"/>
        <v>MEX</v>
      </c>
      <c r="V24" s="87"/>
      <c r="W24" s="87">
        <f t="shared" si="2"/>
        <v>42.6</v>
      </c>
      <c r="X24" s="87" t="str">
        <f t="shared" si="3"/>
        <v/>
      </c>
      <c r="Y24" s="87" t="str">
        <f t="shared" si="5"/>
        <v>MEX</v>
      </c>
      <c r="Z24" s="90"/>
      <c r="AA24" s="91"/>
      <c r="AB24" s="2"/>
      <c r="AC24" s="2"/>
      <c r="AD24" s="2"/>
      <c r="AE24" s="2"/>
      <c r="AF24" s="2"/>
      <c r="AG24" s="2"/>
      <c r="AH24" s="2"/>
      <c r="AI24" s="2"/>
    </row>
    <row r="25" spans="1:35" ht="15.5" x14ac:dyDescent="0.35">
      <c r="A25" s="137">
        <v>6</v>
      </c>
      <c r="B25" s="138" t="s">
        <v>94</v>
      </c>
      <c r="C25" s="138" t="s">
        <v>95</v>
      </c>
      <c r="D25" s="139">
        <v>90</v>
      </c>
      <c r="E25" s="140">
        <v>85</v>
      </c>
      <c r="F25" s="140">
        <v>88</v>
      </c>
      <c r="G25" s="140">
        <v>100</v>
      </c>
      <c r="H25" s="141">
        <f t="shared" si="6"/>
        <v>92.666666666666671</v>
      </c>
      <c r="I25" s="130" t="str">
        <f t="shared" si="0"/>
        <v>NP</v>
      </c>
      <c r="J25" s="89"/>
      <c r="K25" s="80"/>
      <c r="L25" s="80"/>
      <c r="M25" s="83"/>
      <c r="N25" s="84">
        <v>0</v>
      </c>
      <c r="O25" s="80"/>
      <c r="P25" s="80"/>
      <c r="Q25" s="80"/>
      <c r="R25" s="80"/>
      <c r="S25" s="84">
        <v>0</v>
      </c>
      <c r="T25" s="85">
        <f t="shared" si="1"/>
        <v>0</v>
      </c>
      <c r="U25" s="86" t="str">
        <f t="shared" si="4"/>
        <v>MEX</v>
      </c>
      <c r="V25" s="87"/>
      <c r="W25" s="87">
        <f t="shared" si="2"/>
        <v>55.6</v>
      </c>
      <c r="X25" s="87" t="str">
        <f t="shared" si="3"/>
        <v/>
      </c>
      <c r="Y25" s="87" t="str">
        <f t="shared" si="5"/>
        <v>MEX</v>
      </c>
      <c r="Z25" s="90"/>
      <c r="AA25" s="91"/>
      <c r="AB25" s="2"/>
      <c r="AC25" s="2"/>
      <c r="AD25" s="2"/>
      <c r="AE25" s="2"/>
      <c r="AF25" s="2"/>
      <c r="AG25" s="2"/>
      <c r="AH25" s="2"/>
      <c r="AI25" s="2"/>
    </row>
    <row r="26" spans="1:35" ht="15.5" x14ac:dyDescent="0.35">
      <c r="A26" s="137">
        <v>7</v>
      </c>
      <c r="B26" s="138" t="s">
        <v>96</v>
      </c>
      <c r="C26" s="138" t="s">
        <v>97</v>
      </c>
      <c r="D26" s="139">
        <v>38</v>
      </c>
      <c r="E26" s="140">
        <v>85</v>
      </c>
      <c r="F26" s="140">
        <v>92</v>
      </c>
      <c r="G26" s="140">
        <v>100</v>
      </c>
      <c r="H26" s="141">
        <f t="shared" si="6"/>
        <v>92.333333333333329</v>
      </c>
      <c r="I26" s="130" t="str">
        <f t="shared" si="0"/>
        <v>NP</v>
      </c>
      <c r="J26" s="89"/>
      <c r="K26" s="80"/>
      <c r="L26" s="80"/>
      <c r="M26" s="83"/>
      <c r="N26" s="84">
        <v>0</v>
      </c>
      <c r="O26" s="80"/>
      <c r="P26" s="80"/>
      <c r="Q26" s="80"/>
      <c r="R26" s="80"/>
      <c r="S26" s="84">
        <v>0</v>
      </c>
      <c r="T26" s="85">
        <f t="shared" si="1"/>
        <v>0</v>
      </c>
      <c r="U26" s="86" t="str">
        <f t="shared" si="4"/>
        <v>MEX</v>
      </c>
      <c r="V26" s="87"/>
      <c r="W26" s="87">
        <f t="shared" si="2"/>
        <v>55.4</v>
      </c>
      <c r="X26" s="87" t="str">
        <f t="shared" si="3"/>
        <v/>
      </c>
      <c r="Y26" s="87" t="str">
        <f t="shared" si="5"/>
        <v>MEX</v>
      </c>
      <c r="Z26" s="90"/>
      <c r="AA26" s="91"/>
      <c r="AB26" s="2"/>
      <c r="AC26" s="2"/>
      <c r="AD26" s="2"/>
      <c r="AE26" s="2"/>
      <c r="AF26" s="2"/>
      <c r="AG26" s="2"/>
      <c r="AH26" s="2"/>
      <c r="AI26" s="2"/>
    </row>
    <row r="27" spans="1:35" ht="15.5" x14ac:dyDescent="0.35">
      <c r="A27" s="137">
        <v>8</v>
      </c>
      <c r="B27" s="138" t="s">
        <v>98</v>
      </c>
      <c r="C27" s="138" t="s">
        <v>99</v>
      </c>
      <c r="D27" s="139">
        <v>60</v>
      </c>
      <c r="E27" s="140">
        <v>100</v>
      </c>
      <c r="F27" s="140">
        <v>84</v>
      </c>
      <c r="G27" s="140">
        <v>100</v>
      </c>
      <c r="H27" s="141">
        <f t="shared" si="6"/>
        <v>94.666666666666671</v>
      </c>
      <c r="I27" s="130" t="str">
        <f t="shared" si="0"/>
        <v>NP</v>
      </c>
      <c r="J27" s="89"/>
      <c r="K27" s="80"/>
      <c r="L27" s="80"/>
      <c r="M27" s="83"/>
      <c r="N27" s="84">
        <v>0</v>
      </c>
      <c r="O27" s="80"/>
      <c r="P27" s="80"/>
      <c r="Q27" s="80"/>
      <c r="R27" s="80"/>
      <c r="S27" s="84">
        <v>0</v>
      </c>
      <c r="T27" s="85">
        <f t="shared" si="1"/>
        <v>0</v>
      </c>
      <c r="U27" s="86" t="str">
        <f t="shared" si="4"/>
        <v>MEX</v>
      </c>
      <c r="V27" s="87"/>
      <c r="W27" s="87">
        <f t="shared" si="2"/>
        <v>56.800000000000004</v>
      </c>
      <c r="X27" s="87" t="str">
        <f t="shared" si="3"/>
        <v/>
      </c>
      <c r="Y27" s="87" t="str">
        <f t="shared" si="5"/>
        <v>MEX</v>
      </c>
      <c r="Z27" s="88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15.5" x14ac:dyDescent="0.35">
      <c r="A28" s="137">
        <v>9</v>
      </c>
      <c r="B28" s="138" t="s">
        <v>100</v>
      </c>
      <c r="C28" s="138" t="s">
        <v>101</v>
      </c>
      <c r="D28" s="139">
        <v>40</v>
      </c>
      <c r="E28" s="140">
        <v>100</v>
      </c>
      <c r="F28" s="140">
        <v>88</v>
      </c>
      <c r="G28" s="140">
        <v>100</v>
      </c>
      <c r="H28" s="141">
        <f t="shared" si="6"/>
        <v>96</v>
      </c>
      <c r="I28" s="130" t="str">
        <f t="shared" si="0"/>
        <v>NP</v>
      </c>
      <c r="J28" s="89"/>
      <c r="K28" s="80"/>
      <c r="L28" s="80"/>
      <c r="M28" s="83"/>
      <c r="N28" s="84">
        <v>0</v>
      </c>
      <c r="O28" s="80"/>
      <c r="P28" s="80"/>
      <c r="Q28" s="80"/>
      <c r="R28" s="80"/>
      <c r="S28" s="84">
        <v>0</v>
      </c>
      <c r="T28" s="85">
        <f t="shared" si="1"/>
        <v>0</v>
      </c>
      <c r="U28" s="86" t="str">
        <f t="shared" si="4"/>
        <v>MEX</v>
      </c>
      <c r="V28" s="87"/>
      <c r="W28" s="87">
        <f t="shared" si="2"/>
        <v>57.599999999999994</v>
      </c>
      <c r="X28" s="87" t="str">
        <f t="shared" si="3"/>
        <v/>
      </c>
      <c r="Y28" s="87" t="str">
        <f t="shared" si="5"/>
        <v>MEX</v>
      </c>
      <c r="Z28" s="88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15.5" x14ac:dyDescent="0.35">
      <c r="A29" s="137">
        <v>10</v>
      </c>
      <c r="B29" s="144" t="s">
        <v>102</v>
      </c>
      <c r="C29" s="144" t="s">
        <v>103</v>
      </c>
      <c r="D29" s="145">
        <v>43</v>
      </c>
      <c r="E29" s="146">
        <v>100</v>
      </c>
      <c r="F29" s="146">
        <v>0</v>
      </c>
      <c r="G29" s="146">
        <v>100</v>
      </c>
      <c r="H29" s="141">
        <f t="shared" si="6"/>
        <v>81</v>
      </c>
      <c r="I29" s="130" t="str">
        <f t="shared" si="0"/>
        <v>NP</v>
      </c>
      <c r="J29" s="89"/>
      <c r="K29" s="80"/>
      <c r="L29" s="80"/>
      <c r="M29" s="83"/>
      <c r="N29" s="84">
        <v>0</v>
      </c>
      <c r="O29" s="80"/>
      <c r="P29" s="80"/>
      <c r="Q29" s="80"/>
      <c r="R29" s="80"/>
      <c r="S29" s="84">
        <v>0</v>
      </c>
      <c r="T29" s="85">
        <f t="shared" si="1"/>
        <v>0</v>
      </c>
      <c r="U29" s="86" t="str">
        <f t="shared" si="4"/>
        <v>MEX</v>
      </c>
      <c r="V29" s="87"/>
      <c r="W29" s="87">
        <f t="shared" si="2"/>
        <v>48.6</v>
      </c>
      <c r="X29" s="87" t="str">
        <f t="shared" si="3"/>
        <v/>
      </c>
      <c r="Y29" s="87" t="str">
        <f t="shared" si="5"/>
        <v>MEX</v>
      </c>
      <c r="Z29" s="88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5.5" x14ac:dyDescent="0.35">
      <c r="A30" s="137">
        <v>11</v>
      </c>
      <c r="B30" s="144" t="s">
        <v>104</v>
      </c>
      <c r="C30" s="144" t="s">
        <v>105</v>
      </c>
      <c r="D30" s="145">
        <v>55</v>
      </c>
      <c r="E30" s="146">
        <v>75</v>
      </c>
      <c r="F30" s="146">
        <v>0</v>
      </c>
      <c r="G30" s="146">
        <v>75</v>
      </c>
      <c r="H30" s="141">
        <f t="shared" si="6"/>
        <v>68.333333333333329</v>
      </c>
      <c r="I30" s="130" t="str">
        <f t="shared" si="0"/>
        <v>NP</v>
      </c>
      <c r="J30" s="89"/>
      <c r="K30" s="80"/>
      <c r="L30" s="80"/>
      <c r="M30" s="83"/>
      <c r="N30" s="84">
        <v>0</v>
      </c>
      <c r="O30" s="80"/>
      <c r="P30" s="80"/>
      <c r="Q30" s="80"/>
      <c r="R30" s="80"/>
      <c r="S30" s="84">
        <v>0</v>
      </c>
      <c r="T30" s="85">
        <f t="shared" si="1"/>
        <v>0</v>
      </c>
      <c r="U30" s="86" t="str">
        <f t="shared" si="4"/>
        <v>MEX</v>
      </c>
      <c r="V30" s="87"/>
      <c r="W30" s="87">
        <f t="shared" si="2"/>
        <v>40.999999999999993</v>
      </c>
      <c r="X30" s="87" t="str">
        <f t="shared" si="3"/>
        <v/>
      </c>
      <c r="Y30" s="87" t="str">
        <f t="shared" si="5"/>
        <v>MEX</v>
      </c>
      <c r="Z30" s="88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15.5" x14ac:dyDescent="0.35">
      <c r="A31" s="137">
        <v>12</v>
      </c>
      <c r="B31" s="138" t="s">
        <v>106</v>
      </c>
      <c r="C31" s="138" t="s">
        <v>107</v>
      </c>
      <c r="D31" s="139">
        <v>60</v>
      </c>
      <c r="E31" s="140">
        <v>85</v>
      </c>
      <c r="F31" s="140">
        <v>84</v>
      </c>
      <c r="G31" s="140">
        <v>100</v>
      </c>
      <c r="H31" s="141">
        <f t="shared" si="6"/>
        <v>89.666666666666671</v>
      </c>
      <c r="I31" s="130" t="str">
        <f t="shared" si="0"/>
        <v>NP</v>
      </c>
      <c r="J31" s="89"/>
      <c r="K31" s="80"/>
      <c r="L31" s="80"/>
      <c r="M31" s="83"/>
      <c r="N31" s="84">
        <v>0</v>
      </c>
      <c r="O31" s="80"/>
      <c r="P31" s="80"/>
      <c r="Q31" s="80"/>
      <c r="R31" s="80"/>
      <c r="S31" s="84">
        <v>0</v>
      </c>
      <c r="T31" s="85">
        <f t="shared" si="1"/>
        <v>0</v>
      </c>
      <c r="U31" s="86" t="str">
        <f t="shared" si="4"/>
        <v>MEX</v>
      </c>
      <c r="V31" s="87"/>
      <c r="W31" s="87">
        <f t="shared" si="2"/>
        <v>53.800000000000004</v>
      </c>
      <c r="X31" s="87" t="str">
        <f t="shared" si="3"/>
        <v/>
      </c>
      <c r="Y31" s="87" t="str">
        <f t="shared" si="5"/>
        <v>MEX</v>
      </c>
      <c r="Z31" s="88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5.5" x14ac:dyDescent="0.35">
      <c r="A32" s="137">
        <v>13</v>
      </c>
      <c r="B32" s="138" t="s">
        <v>108</v>
      </c>
      <c r="C32" s="138" t="s">
        <v>109</v>
      </c>
      <c r="D32" s="139">
        <v>50</v>
      </c>
      <c r="E32" s="140">
        <v>100</v>
      </c>
      <c r="F32" s="140">
        <v>80</v>
      </c>
      <c r="G32" s="140">
        <v>100</v>
      </c>
      <c r="H32" s="141">
        <f t="shared" si="6"/>
        <v>93.333333333333329</v>
      </c>
      <c r="I32" s="130" t="str">
        <f t="shared" si="0"/>
        <v>NP</v>
      </c>
      <c r="J32" s="89"/>
      <c r="K32" s="80"/>
      <c r="L32" s="80"/>
      <c r="M32" s="83"/>
      <c r="N32" s="84">
        <v>0</v>
      </c>
      <c r="O32" s="80"/>
      <c r="P32" s="80"/>
      <c r="Q32" s="80"/>
      <c r="R32" s="80"/>
      <c r="S32" s="84">
        <v>0</v>
      </c>
      <c r="T32" s="85">
        <f t="shared" si="1"/>
        <v>0</v>
      </c>
      <c r="U32" s="86" t="str">
        <f t="shared" si="4"/>
        <v>MEX</v>
      </c>
      <c r="V32" s="87"/>
      <c r="W32" s="87">
        <f t="shared" si="2"/>
        <v>55.999999999999993</v>
      </c>
      <c r="X32" s="87" t="str">
        <f t="shared" si="3"/>
        <v/>
      </c>
      <c r="Y32" s="87" t="str">
        <f t="shared" si="5"/>
        <v>MEX</v>
      </c>
      <c r="Z32" s="88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5.5" x14ac:dyDescent="0.35">
      <c r="A33" s="137">
        <v>14</v>
      </c>
      <c r="B33" s="138" t="s">
        <v>110</v>
      </c>
      <c r="C33" s="138" t="s">
        <v>111</v>
      </c>
      <c r="D33" s="139">
        <v>45</v>
      </c>
      <c r="E33" s="140">
        <v>75</v>
      </c>
      <c r="F33" s="140">
        <v>80</v>
      </c>
      <c r="G33" s="140">
        <v>100</v>
      </c>
      <c r="H33" s="141">
        <f t="shared" si="6"/>
        <v>85</v>
      </c>
      <c r="I33" s="130" t="str">
        <f t="shared" si="0"/>
        <v>NP</v>
      </c>
      <c r="J33" s="89"/>
      <c r="K33" s="80"/>
      <c r="L33" s="80"/>
      <c r="M33" s="83"/>
      <c r="N33" s="84">
        <v>0</v>
      </c>
      <c r="O33" s="80"/>
      <c r="P33" s="80"/>
      <c r="Q33" s="80"/>
      <c r="R33" s="80"/>
      <c r="S33" s="84">
        <v>0</v>
      </c>
      <c r="T33" s="85">
        <f t="shared" si="1"/>
        <v>0</v>
      </c>
      <c r="U33" s="86" t="str">
        <f t="shared" si="4"/>
        <v>MEX</v>
      </c>
      <c r="V33" s="87"/>
      <c r="W33" s="87">
        <f t="shared" si="2"/>
        <v>51</v>
      </c>
      <c r="X33" s="87" t="str">
        <f t="shared" si="3"/>
        <v/>
      </c>
      <c r="Y33" s="87" t="str">
        <f t="shared" si="5"/>
        <v>MEX</v>
      </c>
      <c r="Z33" s="88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5.5" x14ac:dyDescent="0.35">
      <c r="A34" s="137">
        <v>15</v>
      </c>
      <c r="B34" s="138" t="s">
        <v>112</v>
      </c>
      <c r="C34" s="138" t="s">
        <v>113</v>
      </c>
      <c r="D34" s="139">
        <v>65</v>
      </c>
      <c r="E34" s="140">
        <v>100</v>
      </c>
      <c r="F34" s="140">
        <v>76</v>
      </c>
      <c r="G34" s="140">
        <v>100</v>
      </c>
      <c r="H34" s="141">
        <f t="shared" si="6"/>
        <v>92</v>
      </c>
      <c r="I34" s="130" t="str">
        <f t="shared" si="0"/>
        <v>NP</v>
      </c>
      <c r="J34" s="89"/>
      <c r="K34" s="80"/>
      <c r="L34" s="80"/>
      <c r="M34" s="83"/>
      <c r="N34" s="84">
        <v>0</v>
      </c>
      <c r="O34" s="80"/>
      <c r="P34" s="80"/>
      <c r="Q34" s="80"/>
      <c r="R34" s="80"/>
      <c r="S34" s="84">
        <v>0</v>
      </c>
      <c r="T34" s="85">
        <f t="shared" si="1"/>
        <v>0</v>
      </c>
      <c r="U34" s="86" t="str">
        <f t="shared" si="4"/>
        <v>MEX</v>
      </c>
      <c r="V34" s="87"/>
      <c r="W34" s="87">
        <f t="shared" si="2"/>
        <v>55.199999999999996</v>
      </c>
      <c r="X34" s="87" t="str">
        <f t="shared" si="3"/>
        <v/>
      </c>
      <c r="Y34" s="87" t="str">
        <f t="shared" si="5"/>
        <v>MEX</v>
      </c>
      <c r="Z34" s="88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5.5" x14ac:dyDescent="0.35">
      <c r="A35" s="137">
        <v>16</v>
      </c>
      <c r="B35" s="138" t="s">
        <v>114</v>
      </c>
      <c r="C35" s="138" t="s">
        <v>115</v>
      </c>
      <c r="D35" s="139">
        <v>60</v>
      </c>
      <c r="E35" s="140">
        <v>70</v>
      </c>
      <c r="F35" s="140">
        <v>84</v>
      </c>
      <c r="G35" s="140">
        <v>100</v>
      </c>
      <c r="H35" s="141">
        <f t="shared" si="6"/>
        <v>84.666666666666671</v>
      </c>
      <c r="I35" s="130" t="str">
        <f t="shared" si="0"/>
        <v>NP</v>
      </c>
      <c r="J35" s="89"/>
      <c r="K35" s="80"/>
      <c r="L35" s="80"/>
      <c r="M35" s="83"/>
      <c r="N35" s="84">
        <v>0</v>
      </c>
      <c r="O35" s="80"/>
      <c r="P35" s="80"/>
      <c r="Q35" s="80"/>
      <c r="R35" s="80"/>
      <c r="S35" s="84">
        <v>0</v>
      </c>
      <c r="T35" s="85">
        <f t="shared" si="1"/>
        <v>0</v>
      </c>
      <c r="U35" s="86" t="str">
        <f t="shared" si="4"/>
        <v>MEX</v>
      </c>
      <c r="V35" s="87"/>
      <c r="W35" s="87">
        <f t="shared" si="2"/>
        <v>50.800000000000004</v>
      </c>
      <c r="X35" s="87" t="str">
        <f t="shared" si="3"/>
        <v/>
      </c>
      <c r="Y35" s="87" t="str">
        <f t="shared" si="5"/>
        <v>MEX</v>
      </c>
      <c r="Z35" s="88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5.5" x14ac:dyDescent="0.35">
      <c r="A36" s="137">
        <v>17</v>
      </c>
      <c r="B36" s="138" t="s">
        <v>116</v>
      </c>
      <c r="C36" s="138" t="s">
        <v>117</v>
      </c>
      <c r="D36" s="139">
        <v>60</v>
      </c>
      <c r="E36" s="140">
        <v>85</v>
      </c>
      <c r="F36" s="140">
        <v>76</v>
      </c>
      <c r="G36" s="140">
        <v>100</v>
      </c>
      <c r="H36" s="141">
        <f t="shared" si="6"/>
        <v>87</v>
      </c>
      <c r="I36" s="130" t="str">
        <f t="shared" si="0"/>
        <v>NP</v>
      </c>
      <c r="J36" s="89"/>
      <c r="K36" s="80"/>
      <c r="L36" s="80"/>
      <c r="M36" s="83"/>
      <c r="N36" s="84">
        <v>0</v>
      </c>
      <c r="O36" s="80"/>
      <c r="P36" s="80"/>
      <c r="Q36" s="80"/>
      <c r="R36" s="80"/>
      <c r="S36" s="84">
        <v>0</v>
      </c>
      <c r="T36" s="85">
        <f t="shared" si="1"/>
        <v>0</v>
      </c>
      <c r="U36" s="86" t="str">
        <f t="shared" si="4"/>
        <v>MEX</v>
      </c>
      <c r="V36" s="87"/>
      <c r="W36" s="87">
        <f t="shared" si="2"/>
        <v>52.199999999999996</v>
      </c>
      <c r="X36" s="87" t="str">
        <f t="shared" si="3"/>
        <v/>
      </c>
      <c r="Y36" s="87" t="str">
        <f t="shared" si="5"/>
        <v>MEX</v>
      </c>
      <c r="Z36" s="88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15.5" x14ac:dyDescent="0.35">
      <c r="A37" s="137">
        <v>18</v>
      </c>
      <c r="B37" s="138" t="s">
        <v>118</v>
      </c>
      <c r="C37" s="138" t="s">
        <v>119</v>
      </c>
      <c r="D37" s="139">
        <v>58</v>
      </c>
      <c r="E37" s="140">
        <v>75</v>
      </c>
      <c r="F37" s="140">
        <v>64</v>
      </c>
      <c r="G37" s="140">
        <v>75</v>
      </c>
      <c r="H37" s="141">
        <f t="shared" si="6"/>
        <v>71.333333333333329</v>
      </c>
      <c r="I37" s="130" t="str">
        <f t="shared" si="0"/>
        <v>NP</v>
      </c>
      <c r="J37" s="89"/>
      <c r="K37" s="80"/>
      <c r="L37" s="80"/>
      <c r="M37" s="83"/>
      <c r="N37" s="84">
        <v>0</v>
      </c>
      <c r="O37" s="80"/>
      <c r="P37" s="80"/>
      <c r="Q37" s="80"/>
      <c r="R37" s="80"/>
      <c r="S37" s="84">
        <v>0</v>
      </c>
      <c r="T37" s="85">
        <f t="shared" si="1"/>
        <v>0</v>
      </c>
      <c r="U37" s="86" t="str">
        <f t="shared" si="4"/>
        <v>MEX</v>
      </c>
      <c r="V37" s="87"/>
      <c r="W37" s="87">
        <f t="shared" si="2"/>
        <v>42.8</v>
      </c>
      <c r="X37" s="87" t="str">
        <f t="shared" si="3"/>
        <v/>
      </c>
      <c r="Y37" s="87" t="str">
        <f t="shared" si="5"/>
        <v>MEX</v>
      </c>
      <c r="Z37" s="88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15.5" x14ac:dyDescent="0.35">
      <c r="A38" s="137">
        <v>19</v>
      </c>
      <c r="B38" s="138" t="s">
        <v>120</v>
      </c>
      <c r="C38" s="138" t="s">
        <v>121</v>
      </c>
      <c r="D38" s="139">
        <v>40</v>
      </c>
      <c r="E38" s="140">
        <v>80</v>
      </c>
      <c r="F38" s="140">
        <v>92</v>
      </c>
      <c r="G38" s="140">
        <v>100</v>
      </c>
      <c r="H38" s="141">
        <f t="shared" si="6"/>
        <v>90.666666666666671</v>
      </c>
      <c r="I38" s="130" t="str">
        <f t="shared" si="0"/>
        <v>NP</v>
      </c>
      <c r="J38" s="89"/>
      <c r="K38" s="80"/>
      <c r="L38" s="80"/>
      <c r="M38" s="83"/>
      <c r="N38" s="84">
        <v>0</v>
      </c>
      <c r="O38" s="80"/>
      <c r="P38" s="80"/>
      <c r="Q38" s="80"/>
      <c r="R38" s="80"/>
      <c r="S38" s="84">
        <v>0</v>
      </c>
      <c r="T38" s="85">
        <f t="shared" si="1"/>
        <v>0</v>
      </c>
      <c r="U38" s="86" t="str">
        <f t="shared" si="4"/>
        <v>MEX</v>
      </c>
      <c r="V38" s="87"/>
      <c r="W38" s="87">
        <f t="shared" si="2"/>
        <v>54.4</v>
      </c>
      <c r="X38" s="87" t="str">
        <f t="shared" si="3"/>
        <v/>
      </c>
      <c r="Y38" s="87" t="str">
        <f t="shared" si="5"/>
        <v>MEX</v>
      </c>
      <c r="Z38" s="88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5.5" x14ac:dyDescent="0.35">
      <c r="A39" s="137">
        <v>20</v>
      </c>
      <c r="B39" s="142" t="s">
        <v>122</v>
      </c>
      <c r="C39" s="142" t="s">
        <v>101</v>
      </c>
      <c r="D39" s="139">
        <v>85</v>
      </c>
      <c r="E39" s="143">
        <v>85</v>
      </c>
      <c r="F39" s="143">
        <v>92</v>
      </c>
      <c r="G39" s="143">
        <v>100</v>
      </c>
      <c r="H39" s="141">
        <f t="shared" si="6"/>
        <v>92.333333333333329</v>
      </c>
      <c r="I39" s="130" t="str">
        <f t="shared" si="0"/>
        <v>NP</v>
      </c>
      <c r="J39" s="89"/>
      <c r="K39" s="80"/>
      <c r="L39" s="80"/>
      <c r="M39" s="83"/>
      <c r="N39" s="84">
        <v>0</v>
      </c>
      <c r="O39" s="80"/>
      <c r="P39" s="80"/>
      <c r="Q39" s="80"/>
      <c r="R39" s="80"/>
      <c r="S39" s="84">
        <v>0</v>
      </c>
      <c r="T39" s="85">
        <f t="shared" si="1"/>
        <v>0</v>
      </c>
      <c r="U39" s="86" t="str">
        <f t="shared" si="4"/>
        <v>MEX</v>
      </c>
      <c r="V39" s="87"/>
      <c r="W39" s="87">
        <f t="shared" si="2"/>
        <v>55.4</v>
      </c>
      <c r="X39" s="87" t="str">
        <f t="shared" si="3"/>
        <v/>
      </c>
      <c r="Y39" s="87" t="str">
        <f t="shared" si="5"/>
        <v>MEX</v>
      </c>
      <c r="Z39" s="88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5.5" x14ac:dyDescent="0.35">
      <c r="A40" s="137">
        <v>21</v>
      </c>
      <c r="B40" s="144" t="s">
        <v>123</v>
      </c>
      <c r="C40" s="144" t="s">
        <v>124</v>
      </c>
      <c r="D40" s="145">
        <v>40</v>
      </c>
      <c r="E40" s="146">
        <v>70</v>
      </c>
      <c r="F40" s="146">
        <v>0</v>
      </c>
      <c r="G40" s="146">
        <v>100</v>
      </c>
      <c r="H40" s="141">
        <f t="shared" si="6"/>
        <v>70</v>
      </c>
      <c r="I40" s="130" t="str">
        <f t="shared" si="0"/>
        <v>NP</v>
      </c>
      <c r="J40" s="89"/>
      <c r="K40" s="80"/>
      <c r="L40" s="80"/>
      <c r="M40" s="83"/>
      <c r="N40" s="84">
        <v>0</v>
      </c>
      <c r="O40" s="80"/>
      <c r="P40" s="80"/>
      <c r="Q40" s="80"/>
      <c r="R40" s="80"/>
      <c r="S40" s="84">
        <v>0</v>
      </c>
      <c r="T40" s="85">
        <f t="shared" si="1"/>
        <v>0</v>
      </c>
      <c r="U40" s="86" t="str">
        <f t="shared" si="4"/>
        <v>MEX</v>
      </c>
      <c r="V40" s="87"/>
      <c r="W40" s="87">
        <f t="shared" si="2"/>
        <v>42</v>
      </c>
      <c r="X40" s="87" t="str">
        <f t="shared" si="3"/>
        <v/>
      </c>
      <c r="Y40" s="87" t="str">
        <f t="shared" si="5"/>
        <v>MEX</v>
      </c>
      <c r="Z40" s="88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5.5" x14ac:dyDescent="0.35">
      <c r="A41" s="137">
        <v>22</v>
      </c>
      <c r="B41" s="138" t="s">
        <v>125</v>
      </c>
      <c r="C41" s="138" t="s">
        <v>126</v>
      </c>
      <c r="D41" s="139">
        <v>35</v>
      </c>
      <c r="E41" s="140">
        <v>75</v>
      </c>
      <c r="F41" s="140">
        <v>76</v>
      </c>
      <c r="G41" s="140">
        <v>75</v>
      </c>
      <c r="H41" s="141">
        <f t="shared" si="6"/>
        <v>75.333333333333329</v>
      </c>
      <c r="I41" s="130" t="str">
        <f t="shared" si="0"/>
        <v>NP</v>
      </c>
      <c r="J41" s="89"/>
      <c r="K41" s="80"/>
      <c r="L41" s="80"/>
      <c r="M41" s="83"/>
      <c r="N41" s="84">
        <v>0</v>
      </c>
      <c r="O41" s="80"/>
      <c r="P41" s="80"/>
      <c r="Q41" s="80"/>
      <c r="R41" s="80"/>
      <c r="S41" s="84">
        <v>0</v>
      </c>
      <c r="T41" s="85">
        <f t="shared" si="1"/>
        <v>0</v>
      </c>
      <c r="U41" s="86" t="str">
        <f t="shared" si="4"/>
        <v>MEX</v>
      </c>
      <c r="V41" s="87"/>
      <c r="W41" s="87">
        <f t="shared" si="2"/>
        <v>45.199999999999996</v>
      </c>
      <c r="X41" s="87" t="str">
        <f t="shared" si="3"/>
        <v/>
      </c>
      <c r="Y41" s="87" t="str">
        <f t="shared" si="5"/>
        <v>MEX</v>
      </c>
      <c r="Z41" s="88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5.5" x14ac:dyDescent="0.35">
      <c r="A42" s="137">
        <v>23</v>
      </c>
      <c r="B42" s="138" t="s">
        <v>127</v>
      </c>
      <c r="C42" s="138" t="s">
        <v>128</v>
      </c>
      <c r="D42" s="139">
        <v>60</v>
      </c>
      <c r="E42" s="140">
        <v>70</v>
      </c>
      <c r="F42" s="140">
        <v>88</v>
      </c>
      <c r="G42" s="140">
        <v>100</v>
      </c>
      <c r="H42" s="141">
        <f t="shared" si="6"/>
        <v>86</v>
      </c>
      <c r="I42" s="130" t="str">
        <f t="shared" si="0"/>
        <v>NP</v>
      </c>
      <c r="J42" s="89"/>
      <c r="K42" s="80"/>
      <c r="L42" s="80"/>
      <c r="M42" s="83"/>
      <c r="N42" s="84">
        <v>0</v>
      </c>
      <c r="O42" s="80"/>
      <c r="P42" s="80"/>
      <c r="Q42" s="80"/>
      <c r="R42" s="80"/>
      <c r="S42" s="84">
        <v>0</v>
      </c>
      <c r="T42" s="85">
        <f t="shared" si="1"/>
        <v>0</v>
      </c>
      <c r="U42" s="86" t="str">
        <f t="shared" si="4"/>
        <v>MEX</v>
      </c>
      <c r="V42" s="87"/>
      <c r="W42" s="87">
        <f t="shared" si="2"/>
        <v>51.6</v>
      </c>
      <c r="X42" s="87" t="str">
        <f t="shared" si="3"/>
        <v/>
      </c>
      <c r="Y42" s="87" t="str">
        <f t="shared" si="5"/>
        <v>MEX</v>
      </c>
      <c r="Z42" s="88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5.5" x14ac:dyDescent="0.35">
      <c r="A43" s="137">
        <v>24</v>
      </c>
      <c r="B43" s="138" t="s">
        <v>129</v>
      </c>
      <c r="C43" s="138" t="s">
        <v>130</v>
      </c>
      <c r="D43" s="139">
        <v>75</v>
      </c>
      <c r="E43" s="140">
        <v>85</v>
      </c>
      <c r="F43" s="140">
        <v>72</v>
      </c>
      <c r="G43" s="140">
        <v>100</v>
      </c>
      <c r="H43" s="141">
        <f t="shared" si="6"/>
        <v>86.666666666666671</v>
      </c>
      <c r="I43" s="130" t="str">
        <f t="shared" si="0"/>
        <v>NP</v>
      </c>
      <c r="J43" s="89"/>
      <c r="K43" s="80"/>
      <c r="L43" s="80"/>
      <c r="M43" s="83"/>
      <c r="N43" s="84">
        <v>0</v>
      </c>
      <c r="O43" s="80"/>
      <c r="P43" s="80"/>
      <c r="Q43" s="80"/>
      <c r="R43" s="80"/>
      <c r="S43" s="84">
        <v>0</v>
      </c>
      <c r="T43" s="85">
        <f t="shared" si="1"/>
        <v>0</v>
      </c>
      <c r="U43" s="86" t="str">
        <f t="shared" si="4"/>
        <v>MEX</v>
      </c>
      <c r="V43" s="87"/>
      <c r="W43" s="87">
        <f t="shared" si="2"/>
        <v>52</v>
      </c>
      <c r="X43" s="87" t="str">
        <f t="shared" si="3"/>
        <v/>
      </c>
      <c r="Y43" s="87" t="str">
        <f t="shared" si="5"/>
        <v>MEX</v>
      </c>
      <c r="Z43" s="88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5.5" x14ac:dyDescent="0.35">
      <c r="A44" s="137">
        <v>25</v>
      </c>
      <c r="B44" s="147" t="s">
        <v>131</v>
      </c>
      <c r="C44" s="147" t="s">
        <v>132</v>
      </c>
      <c r="D44" s="139">
        <v>0</v>
      </c>
      <c r="E44" s="148">
        <v>0</v>
      </c>
      <c r="F44" s="148">
        <v>0</v>
      </c>
      <c r="G44" s="148">
        <v>0</v>
      </c>
      <c r="H44" s="141">
        <f t="shared" si="6"/>
        <v>0</v>
      </c>
      <c r="I44" s="130" t="str">
        <f t="shared" si="0"/>
        <v>MCW</v>
      </c>
      <c r="J44" s="89"/>
      <c r="K44" s="80"/>
      <c r="L44" s="80"/>
      <c r="M44" s="83"/>
      <c r="N44" s="84">
        <v>0</v>
      </c>
      <c r="O44" s="80"/>
      <c r="P44" s="80"/>
      <c r="Q44" s="80"/>
      <c r="R44" s="80"/>
      <c r="S44" s="84">
        <v>0</v>
      </c>
      <c r="T44" s="85">
        <f t="shared" si="1"/>
        <v>0</v>
      </c>
      <c r="U44" s="86" t="str">
        <f t="shared" si="4"/>
        <v>MEX</v>
      </c>
      <c r="V44" s="87"/>
      <c r="W44" s="87" t="str">
        <f t="shared" si="2"/>
        <v/>
      </c>
      <c r="X44" s="87" t="str">
        <f t="shared" si="3"/>
        <v/>
      </c>
      <c r="Y44" s="87" t="str">
        <f t="shared" si="5"/>
        <v>MCW</v>
      </c>
      <c r="Z44" s="88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5.5" x14ac:dyDescent="0.35">
      <c r="A45" s="137">
        <v>26</v>
      </c>
      <c r="B45" s="138" t="s">
        <v>133</v>
      </c>
      <c r="C45" s="138" t="s">
        <v>134</v>
      </c>
      <c r="D45" s="139">
        <v>53</v>
      </c>
      <c r="E45" s="140">
        <v>85</v>
      </c>
      <c r="F45" s="140">
        <v>72</v>
      </c>
      <c r="G45" s="140">
        <v>100</v>
      </c>
      <c r="H45" s="141">
        <f t="shared" si="6"/>
        <v>85.666666666666671</v>
      </c>
      <c r="I45" s="130" t="str">
        <f t="shared" si="0"/>
        <v>NP</v>
      </c>
      <c r="J45" s="89"/>
      <c r="K45" s="80"/>
      <c r="L45" s="80"/>
      <c r="M45" s="83"/>
      <c r="N45" s="84">
        <v>0</v>
      </c>
      <c r="O45" s="80"/>
      <c r="P45" s="80"/>
      <c r="Q45" s="80"/>
      <c r="R45" s="80"/>
      <c r="S45" s="84">
        <v>0</v>
      </c>
      <c r="T45" s="85">
        <f t="shared" si="1"/>
        <v>0</v>
      </c>
      <c r="U45" s="86" t="str">
        <f t="shared" si="4"/>
        <v>MEX</v>
      </c>
      <c r="V45" s="87"/>
      <c r="W45" s="87">
        <f t="shared" si="2"/>
        <v>51.4</v>
      </c>
      <c r="X45" s="87" t="str">
        <f t="shared" si="3"/>
        <v/>
      </c>
      <c r="Y45" s="87" t="str">
        <f t="shared" si="5"/>
        <v>MEX</v>
      </c>
      <c r="Z45" s="88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5.5" x14ac:dyDescent="0.35">
      <c r="A46" s="137">
        <v>27</v>
      </c>
      <c r="B46" s="138" t="s">
        <v>135</v>
      </c>
      <c r="C46" s="138" t="s">
        <v>136</v>
      </c>
      <c r="D46" s="139">
        <v>75</v>
      </c>
      <c r="E46" s="140">
        <v>100</v>
      </c>
      <c r="F46" s="140">
        <v>64</v>
      </c>
      <c r="G46" s="140">
        <v>100</v>
      </c>
      <c r="H46" s="141">
        <f t="shared" si="6"/>
        <v>91.666666666666671</v>
      </c>
      <c r="I46" s="130" t="str">
        <f t="shared" si="0"/>
        <v>NP</v>
      </c>
      <c r="J46" s="89"/>
      <c r="K46" s="80"/>
      <c r="L46" s="80"/>
      <c r="M46" s="83"/>
      <c r="N46" s="84">
        <v>0</v>
      </c>
      <c r="O46" s="80"/>
      <c r="P46" s="80"/>
      <c r="Q46" s="80"/>
      <c r="R46" s="80"/>
      <c r="S46" s="84">
        <v>0</v>
      </c>
      <c r="T46" s="85">
        <f t="shared" si="1"/>
        <v>0</v>
      </c>
      <c r="U46" s="86" t="str">
        <f t="shared" si="4"/>
        <v>MEX</v>
      </c>
      <c r="V46" s="87"/>
      <c r="W46" s="87">
        <f t="shared" si="2"/>
        <v>55</v>
      </c>
      <c r="X46" s="87" t="str">
        <f t="shared" si="3"/>
        <v/>
      </c>
      <c r="Y46" s="87" t="str">
        <f t="shared" si="5"/>
        <v>MEX</v>
      </c>
      <c r="Z46" s="88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5.5" x14ac:dyDescent="0.35">
      <c r="A47" s="137">
        <v>28</v>
      </c>
      <c r="B47" s="138" t="s">
        <v>137</v>
      </c>
      <c r="C47" s="138" t="s">
        <v>138</v>
      </c>
      <c r="D47" s="139">
        <v>70</v>
      </c>
      <c r="E47" s="140">
        <v>85</v>
      </c>
      <c r="F47" s="140">
        <v>60</v>
      </c>
      <c r="G47" s="140">
        <v>100</v>
      </c>
      <c r="H47" s="141">
        <f t="shared" si="6"/>
        <v>85</v>
      </c>
      <c r="I47" s="130" t="str">
        <f t="shared" si="0"/>
        <v>NP</v>
      </c>
      <c r="J47" s="89"/>
      <c r="K47" s="80"/>
      <c r="L47" s="80"/>
      <c r="M47" s="83"/>
      <c r="N47" s="84">
        <v>0</v>
      </c>
      <c r="O47" s="80"/>
      <c r="P47" s="80"/>
      <c r="Q47" s="80"/>
      <c r="R47" s="80"/>
      <c r="S47" s="84">
        <v>0</v>
      </c>
      <c r="T47" s="85">
        <f t="shared" si="1"/>
        <v>0</v>
      </c>
      <c r="U47" s="86" t="str">
        <f t="shared" si="4"/>
        <v>MEX</v>
      </c>
      <c r="V47" s="87"/>
      <c r="W47" s="87">
        <f t="shared" si="2"/>
        <v>51</v>
      </c>
      <c r="X47" s="87" t="str">
        <f t="shared" si="3"/>
        <v/>
      </c>
      <c r="Y47" s="87" t="str">
        <f t="shared" si="5"/>
        <v>MEX</v>
      </c>
      <c r="Z47" s="88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5.5" x14ac:dyDescent="0.35">
      <c r="A48" s="137">
        <v>29</v>
      </c>
      <c r="B48" s="138" t="s">
        <v>139</v>
      </c>
      <c r="C48" s="138" t="s">
        <v>140</v>
      </c>
      <c r="D48" s="139">
        <v>50</v>
      </c>
      <c r="E48" s="140">
        <v>70</v>
      </c>
      <c r="F48" s="140">
        <v>88</v>
      </c>
      <c r="G48" s="140">
        <v>100</v>
      </c>
      <c r="H48" s="141">
        <f t="shared" si="6"/>
        <v>86</v>
      </c>
      <c r="I48" s="130" t="str">
        <f t="shared" si="0"/>
        <v>NP</v>
      </c>
      <c r="J48" s="89"/>
      <c r="K48" s="80"/>
      <c r="L48" s="80"/>
      <c r="M48" s="83"/>
      <c r="N48" s="84">
        <v>0</v>
      </c>
      <c r="O48" s="80"/>
      <c r="P48" s="80"/>
      <c r="Q48" s="80"/>
      <c r="R48" s="80"/>
      <c r="S48" s="84">
        <v>0</v>
      </c>
      <c r="T48" s="85">
        <f t="shared" si="1"/>
        <v>0</v>
      </c>
      <c r="U48" s="86" t="str">
        <f t="shared" si="4"/>
        <v>MEX</v>
      </c>
      <c r="V48" s="87"/>
      <c r="W48" s="87">
        <f t="shared" si="2"/>
        <v>51.6</v>
      </c>
      <c r="X48" s="87" t="str">
        <f t="shared" si="3"/>
        <v/>
      </c>
      <c r="Y48" s="87" t="str">
        <f t="shared" si="5"/>
        <v>MEX</v>
      </c>
      <c r="Z48" s="88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5.5" x14ac:dyDescent="0.35">
      <c r="A49" s="137">
        <v>30</v>
      </c>
      <c r="B49" s="138" t="s">
        <v>141</v>
      </c>
      <c r="C49" s="138" t="s">
        <v>142</v>
      </c>
      <c r="D49" s="139">
        <v>50</v>
      </c>
      <c r="E49" s="140">
        <v>100</v>
      </c>
      <c r="F49" s="140">
        <v>80</v>
      </c>
      <c r="G49" s="140">
        <v>100</v>
      </c>
      <c r="H49" s="141">
        <f t="shared" si="6"/>
        <v>93.333333333333329</v>
      </c>
      <c r="I49" s="130" t="str">
        <f t="shared" si="0"/>
        <v>NP</v>
      </c>
      <c r="J49" s="89"/>
      <c r="K49" s="80"/>
      <c r="L49" s="80"/>
      <c r="M49" s="83"/>
      <c r="N49" s="84">
        <v>0</v>
      </c>
      <c r="O49" s="80"/>
      <c r="P49" s="80"/>
      <c r="Q49" s="80"/>
      <c r="R49" s="80"/>
      <c r="S49" s="84">
        <v>0</v>
      </c>
      <c r="T49" s="85">
        <f t="shared" si="1"/>
        <v>0</v>
      </c>
      <c r="U49" s="86" t="str">
        <f t="shared" si="4"/>
        <v>MEX</v>
      </c>
      <c r="V49" s="87"/>
      <c r="W49" s="87">
        <f t="shared" si="2"/>
        <v>55.999999999999993</v>
      </c>
      <c r="X49" s="87" t="str">
        <f t="shared" si="3"/>
        <v/>
      </c>
      <c r="Y49" s="87" t="str">
        <f t="shared" si="5"/>
        <v>MEX</v>
      </c>
      <c r="Z49" s="88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5.5" x14ac:dyDescent="0.35">
      <c r="A50" s="137">
        <v>31</v>
      </c>
      <c r="B50" s="138" t="s">
        <v>143</v>
      </c>
      <c r="C50" s="138" t="s">
        <v>144</v>
      </c>
      <c r="D50" s="139">
        <v>75</v>
      </c>
      <c r="E50" s="140">
        <v>100</v>
      </c>
      <c r="F50" s="140">
        <v>76</v>
      </c>
      <c r="G50" s="140">
        <v>100</v>
      </c>
      <c r="H50" s="141">
        <f t="shared" si="6"/>
        <v>92</v>
      </c>
      <c r="I50" s="130" t="str">
        <f t="shared" si="0"/>
        <v>NP</v>
      </c>
      <c r="J50" s="89"/>
      <c r="K50" s="80"/>
      <c r="L50" s="80"/>
      <c r="M50" s="83"/>
      <c r="N50" s="84">
        <v>0</v>
      </c>
      <c r="O50" s="80"/>
      <c r="P50" s="80"/>
      <c r="Q50" s="80"/>
      <c r="R50" s="80"/>
      <c r="S50" s="84">
        <v>0</v>
      </c>
      <c r="T50" s="85">
        <f t="shared" si="1"/>
        <v>0</v>
      </c>
      <c r="U50" s="86" t="str">
        <f t="shared" si="4"/>
        <v>MEX</v>
      </c>
      <c r="V50" s="87"/>
      <c r="W50" s="87">
        <f t="shared" si="2"/>
        <v>55.199999999999996</v>
      </c>
      <c r="X50" s="87" t="str">
        <f t="shared" si="3"/>
        <v/>
      </c>
      <c r="Y50" s="87" t="str">
        <f t="shared" si="5"/>
        <v>MEX</v>
      </c>
      <c r="Z50" s="88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5.5" x14ac:dyDescent="0.35">
      <c r="A51" s="137">
        <v>32</v>
      </c>
      <c r="B51" s="138" t="s">
        <v>145</v>
      </c>
      <c r="C51" s="138" t="s">
        <v>146</v>
      </c>
      <c r="D51" s="139">
        <v>58</v>
      </c>
      <c r="E51" s="140">
        <v>100</v>
      </c>
      <c r="F51" s="140">
        <v>96</v>
      </c>
      <c r="G51" s="140">
        <v>100</v>
      </c>
      <c r="H51" s="141">
        <f t="shared" si="6"/>
        <v>98.666666666666671</v>
      </c>
      <c r="I51" s="130" t="str">
        <f t="shared" si="0"/>
        <v>NP</v>
      </c>
      <c r="J51" s="80"/>
      <c r="K51" s="80"/>
      <c r="L51" s="80"/>
      <c r="M51" s="83"/>
      <c r="N51" s="84">
        <v>0</v>
      </c>
      <c r="O51" s="80"/>
      <c r="P51" s="80"/>
      <c r="Q51" s="80"/>
      <c r="R51" s="80"/>
      <c r="S51" s="84">
        <v>0</v>
      </c>
      <c r="T51" s="85">
        <f t="shared" si="1"/>
        <v>0</v>
      </c>
      <c r="U51" s="86" t="str">
        <f t="shared" si="4"/>
        <v>MEX</v>
      </c>
      <c r="V51" s="87"/>
      <c r="W51" s="87">
        <f t="shared" si="2"/>
        <v>59.2</v>
      </c>
      <c r="X51" s="87" t="str">
        <f t="shared" si="3"/>
        <v/>
      </c>
      <c r="Y51" s="87" t="str">
        <f t="shared" si="5"/>
        <v>MEX</v>
      </c>
      <c r="Z51" s="88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5.5" x14ac:dyDescent="0.35">
      <c r="A52" s="137">
        <v>33</v>
      </c>
      <c r="B52" s="138" t="s">
        <v>147</v>
      </c>
      <c r="C52" s="138" t="s">
        <v>148</v>
      </c>
      <c r="D52" s="139">
        <v>60</v>
      </c>
      <c r="E52" s="140">
        <v>85</v>
      </c>
      <c r="F52" s="140">
        <v>88</v>
      </c>
      <c r="G52" s="140">
        <v>100</v>
      </c>
      <c r="H52" s="141">
        <f t="shared" si="6"/>
        <v>91</v>
      </c>
      <c r="I52" s="130" t="str">
        <f t="shared" si="0"/>
        <v>NP</v>
      </c>
      <c r="J52" s="80"/>
      <c r="K52" s="80"/>
      <c r="L52" s="80"/>
      <c r="M52" s="83"/>
      <c r="N52" s="84">
        <v>0</v>
      </c>
      <c r="O52" s="80"/>
      <c r="P52" s="80"/>
      <c r="Q52" s="80"/>
      <c r="R52" s="80"/>
      <c r="S52" s="84">
        <v>0</v>
      </c>
      <c r="T52" s="85">
        <f t="shared" si="1"/>
        <v>0</v>
      </c>
      <c r="U52" s="86" t="str">
        <f t="shared" si="4"/>
        <v>MEX</v>
      </c>
      <c r="V52" s="87"/>
      <c r="W52" s="87">
        <f t="shared" si="2"/>
        <v>54.6</v>
      </c>
      <c r="X52" s="87" t="str">
        <f t="shared" si="3"/>
        <v/>
      </c>
      <c r="Y52" s="87" t="str">
        <f t="shared" si="5"/>
        <v>MEX</v>
      </c>
      <c r="Z52" s="88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5.5" x14ac:dyDescent="0.35">
      <c r="A53" s="137">
        <v>34</v>
      </c>
      <c r="B53" s="138" t="s">
        <v>149</v>
      </c>
      <c r="C53" s="138" t="s">
        <v>150</v>
      </c>
      <c r="D53" s="139">
        <v>38</v>
      </c>
      <c r="E53" s="140">
        <v>100</v>
      </c>
      <c r="F53" s="140">
        <v>96</v>
      </c>
      <c r="G53" s="140">
        <v>100</v>
      </c>
      <c r="H53" s="141">
        <f t="shared" si="6"/>
        <v>98.666666666666671</v>
      </c>
      <c r="I53" s="130" t="str">
        <f t="shared" si="0"/>
        <v>NP</v>
      </c>
      <c r="J53" s="80"/>
      <c r="K53" s="80"/>
      <c r="L53" s="80"/>
      <c r="M53" s="83"/>
      <c r="N53" s="84">
        <v>0</v>
      </c>
      <c r="O53" s="80"/>
      <c r="P53" s="80"/>
      <c r="Q53" s="80"/>
      <c r="R53" s="80"/>
      <c r="S53" s="84">
        <v>0</v>
      </c>
      <c r="T53" s="85">
        <f t="shared" si="1"/>
        <v>0</v>
      </c>
      <c r="U53" s="86" t="str">
        <f t="shared" si="4"/>
        <v>MEX</v>
      </c>
      <c r="V53" s="87"/>
      <c r="W53" s="87">
        <f t="shared" si="2"/>
        <v>59.2</v>
      </c>
      <c r="X53" s="87" t="str">
        <f t="shared" si="3"/>
        <v/>
      </c>
      <c r="Y53" s="87" t="str">
        <f t="shared" si="5"/>
        <v>MEX</v>
      </c>
      <c r="Z53" s="88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5.5" x14ac:dyDescent="0.35">
      <c r="A54" s="137">
        <v>35</v>
      </c>
      <c r="B54" s="149" t="s">
        <v>213</v>
      </c>
      <c r="C54" s="138" t="s">
        <v>151</v>
      </c>
      <c r="D54" s="139">
        <v>55</v>
      </c>
      <c r="E54" s="140">
        <v>70</v>
      </c>
      <c r="F54" s="140">
        <v>56</v>
      </c>
      <c r="G54" s="140">
        <v>100</v>
      </c>
      <c r="H54" s="141">
        <f t="shared" si="6"/>
        <v>75.333333333333329</v>
      </c>
      <c r="I54" s="130" t="str">
        <f t="shared" si="0"/>
        <v>NP</v>
      </c>
      <c r="J54" s="80"/>
      <c r="K54" s="80"/>
      <c r="L54" s="80"/>
      <c r="M54" s="83"/>
      <c r="N54" s="84">
        <v>0</v>
      </c>
      <c r="O54" s="80"/>
      <c r="P54" s="80"/>
      <c r="Q54" s="80"/>
      <c r="R54" s="80"/>
      <c r="S54" s="84">
        <v>0</v>
      </c>
      <c r="T54" s="85">
        <f t="shared" si="1"/>
        <v>0</v>
      </c>
      <c r="U54" s="86" t="str">
        <f t="shared" si="4"/>
        <v>MEX</v>
      </c>
      <c r="V54" s="87"/>
      <c r="W54" s="87">
        <f t="shared" si="2"/>
        <v>45.199999999999996</v>
      </c>
      <c r="X54" s="87" t="str">
        <f t="shared" si="3"/>
        <v/>
      </c>
      <c r="Y54" s="87" t="str">
        <f t="shared" si="5"/>
        <v>MEX</v>
      </c>
      <c r="Z54" s="88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5.5" x14ac:dyDescent="0.35">
      <c r="A55" s="137">
        <v>36</v>
      </c>
      <c r="B55" s="138" t="s">
        <v>152</v>
      </c>
      <c r="C55" s="138" t="s">
        <v>153</v>
      </c>
      <c r="D55" s="139">
        <v>95</v>
      </c>
      <c r="E55" s="140">
        <v>100</v>
      </c>
      <c r="F55" s="140">
        <v>84</v>
      </c>
      <c r="G55" s="140">
        <v>100</v>
      </c>
      <c r="H55" s="141">
        <f t="shared" si="6"/>
        <v>98.333333333333329</v>
      </c>
      <c r="I55" s="130" t="str">
        <f t="shared" si="0"/>
        <v>NP</v>
      </c>
      <c r="J55" s="80"/>
      <c r="K55" s="80"/>
      <c r="L55" s="80"/>
      <c r="M55" s="83"/>
      <c r="N55" s="84">
        <v>0</v>
      </c>
      <c r="O55" s="80"/>
      <c r="P55" s="80"/>
      <c r="Q55" s="80"/>
      <c r="R55" s="80"/>
      <c r="S55" s="84">
        <v>0</v>
      </c>
      <c r="T55" s="85">
        <f t="shared" si="1"/>
        <v>0</v>
      </c>
      <c r="U55" s="86" t="str">
        <f t="shared" si="4"/>
        <v>MEX</v>
      </c>
      <c r="V55" s="87"/>
      <c r="W55" s="87">
        <f t="shared" si="2"/>
        <v>58.999999999999993</v>
      </c>
      <c r="X55" s="87" t="str">
        <f t="shared" si="3"/>
        <v/>
      </c>
      <c r="Y55" s="87" t="str">
        <f t="shared" si="5"/>
        <v>MEX</v>
      </c>
      <c r="Z55" s="88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5.5" x14ac:dyDescent="0.35">
      <c r="A56" s="137">
        <v>37</v>
      </c>
      <c r="B56" s="138" t="s">
        <v>154</v>
      </c>
      <c r="C56" s="138" t="s">
        <v>155</v>
      </c>
      <c r="D56" s="139">
        <v>53</v>
      </c>
      <c r="E56" s="140">
        <v>100</v>
      </c>
      <c r="F56" s="140">
        <v>92</v>
      </c>
      <c r="G56" s="140">
        <v>100</v>
      </c>
      <c r="H56" s="141">
        <f t="shared" si="6"/>
        <v>97.333333333333329</v>
      </c>
      <c r="I56" s="130" t="str">
        <f t="shared" si="0"/>
        <v>NP</v>
      </c>
      <c r="J56" s="80"/>
      <c r="K56" s="80"/>
      <c r="L56" s="80"/>
      <c r="M56" s="83"/>
      <c r="N56" s="84">
        <v>0</v>
      </c>
      <c r="O56" s="80"/>
      <c r="P56" s="80"/>
      <c r="Q56" s="80"/>
      <c r="R56" s="80"/>
      <c r="S56" s="84">
        <v>0</v>
      </c>
      <c r="T56" s="85">
        <f t="shared" si="1"/>
        <v>0</v>
      </c>
      <c r="U56" s="86" t="str">
        <f t="shared" si="4"/>
        <v>MEX</v>
      </c>
      <c r="V56" s="87"/>
      <c r="W56" s="87">
        <f t="shared" si="2"/>
        <v>58.399999999999991</v>
      </c>
      <c r="X56" s="87" t="str">
        <f t="shared" si="3"/>
        <v/>
      </c>
      <c r="Y56" s="87" t="str">
        <f t="shared" si="5"/>
        <v>MEX</v>
      </c>
      <c r="Z56" s="88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5.5" x14ac:dyDescent="0.35">
      <c r="A57" s="137">
        <v>38</v>
      </c>
      <c r="B57" s="144" t="s">
        <v>156</v>
      </c>
      <c r="C57" s="144" t="s">
        <v>157</v>
      </c>
      <c r="D57" s="145">
        <v>43</v>
      </c>
      <c r="E57" s="146">
        <v>75</v>
      </c>
      <c r="F57" s="146">
        <v>0</v>
      </c>
      <c r="G57" s="146">
        <v>75</v>
      </c>
      <c r="H57" s="141">
        <f t="shared" si="6"/>
        <v>64.333333333333329</v>
      </c>
      <c r="I57" s="130" t="str">
        <f t="shared" si="0"/>
        <v>NP</v>
      </c>
      <c r="J57" s="80"/>
      <c r="K57" s="80"/>
      <c r="L57" s="80"/>
      <c r="M57" s="83"/>
      <c r="N57" s="84">
        <v>0</v>
      </c>
      <c r="O57" s="80"/>
      <c r="P57" s="80"/>
      <c r="Q57" s="80"/>
      <c r="R57" s="80"/>
      <c r="S57" s="84">
        <v>0</v>
      </c>
      <c r="T57" s="85">
        <f t="shared" si="1"/>
        <v>0</v>
      </c>
      <c r="U57" s="86" t="str">
        <f t="shared" si="4"/>
        <v>MEX</v>
      </c>
      <c r="V57" s="87"/>
      <c r="W57" s="87">
        <f t="shared" si="2"/>
        <v>38.599999999999994</v>
      </c>
      <c r="X57" s="87" t="str">
        <f t="shared" si="3"/>
        <v/>
      </c>
      <c r="Y57" s="87" t="str">
        <f t="shared" si="5"/>
        <v>MEX</v>
      </c>
      <c r="Z57" s="88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5.5" x14ac:dyDescent="0.35">
      <c r="A58" s="137">
        <v>39</v>
      </c>
      <c r="B58" s="149" t="s">
        <v>214</v>
      </c>
      <c r="C58" s="138" t="s">
        <v>158</v>
      </c>
      <c r="D58" s="139">
        <v>40</v>
      </c>
      <c r="E58" s="140">
        <v>85</v>
      </c>
      <c r="F58" s="140">
        <v>60</v>
      </c>
      <c r="G58" s="140">
        <v>100</v>
      </c>
      <c r="H58" s="141">
        <f t="shared" si="6"/>
        <v>81.666666666666671</v>
      </c>
      <c r="I58" s="130" t="str">
        <f t="shared" si="0"/>
        <v>NP</v>
      </c>
      <c r="J58" s="80"/>
      <c r="K58" s="80"/>
      <c r="L58" s="80"/>
      <c r="M58" s="83"/>
      <c r="N58" s="84">
        <v>0</v>
      </c>
      <c r="O58" s="80"/>
      <c r="P58" s="80"/>
      <c r="Q58" s="80"/>
      <c r="R58" s="80"/>
      <c r="S58" s="84">
        <v>0</v>
      </c>
      <c r="T58" s="85">
        <f t="shared" si="1"/>
        <v>0</v>
      </c>
      <c r="U58" s="86" t="str">
        <f t="shared" si="4"/>
        <v>MEX</v>
      </c>
      <c r="V58" s="87"/>
      <c r="W58" s="87">
        <f t="shared" si="2"/>
        <v>49</v>
      </c>
      <c r="X58" s="87" t="str">
        <f t="shared" si="3"/>
        <v/>
      </c>
      <c r="Y58" s="87" t="str">
        <f t="shared" si="5"/>
        <v>MEX</v>
      </c>
      <c r="Z58" s="88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5.5" x14ac:dyDescent="0.35">
      <c r="A59" s="137">
        <v>40</v>
      </c>
      <c r="B59" s="138" t="s">
        <v>159</v>
      </c>
      <c r="C59" s="138" t="s">
        <v>160</v>
      </c>
      <c r="D59" s="139">
        <v>35</v>
      </c>
      <c r="E59" s="140">
        <v>70</v>
      </c>
      <c r="F59" s="140">
        <v>92</v>
      </c>
      <c r="G59" s="140">
        <v>100</v>
      </c>
      <c r="H59" s="141">
        <f t="shared" si="6"/>
        <v>87.333333333333329</v>
      </c>
      <c r="I59" s="130" t="str">
        <f t="shared" si="0"/>
        <v>NP</v>
      </c>
      <c r="J59" s="80"/>
      <c r="K59" s="80"/>
      <c r="L59" s="80"/>
      <c r="M59" s="83"/>
      <c r="N59" s="84">
        <v>0</v>
      </c>
      <c r="O59" s="80"/>
      <c r="P59" s="80"/>
      <c r="Q59" s="80"/>
      <c r="R59" s="80"/>
      <c r="S59" s="84">
        <v>0</v>
      </c>
      <c r="T59" s="85">
        <f t="shared" si="1"/>
        <v>0</v>
      </c>
      <c r="U59" s="86" t="str">
        <f t="shared" si="4"/>
        <v>MEX</v>
      </c>
      <c r="V59" s="87"/>
      <c r="W59" s="87">
        <f t="shared" si="2"/>
        <v>52.4</v>
      </c>
      <c r="X59" s="87" t="str">
        <f t="shared" si="3"/>
        <v/>
      </c>
      <c r="Y59" s="87" t="str">
        <f t="shared" si="5"/>
        <v>MEX</v>
      </c>
      <c r="Z59" s="88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5.5" x14ac:dyDescent="0.35">
      <c r="A60" s="137">
        <v>41</v>
      </c>
      <c r="B60" s="150" t="s">
        <v>161</v>
      </c>
      <c r="C60" s="150" t="s">
        <v>162</v>
      </c>
      <c r="D60" s="139">
        <v>0</v>
      </c>
      <c r="E60" s="151">
        <v>0</v>
      </c>
      <c r="F60" s="151">
        <v>0</v>
      </c>
      <c r="G60" s="151">
        <v>0</v>
      </c>
      <c r="H60" s="141">
        <f t="shared" si="6"/>
        <v>0</v>
      </c>
      <c r="I60" s="130" t="str">
        <f t="shared" si="0"/>
        <v>MCW</v>
      </c>
      <c r="J60" s="80"/>
      <c r="K60" s="80"/>
      <c r="L60" s="80"/>
      <c r="M60" s="83"/>
      <c r="N60" s="84">
        <v>0</v>
      </c>
      <c r="O60" s="80"/>
      <c r="P60" s="80"/>
      <c r="Q60" s="80"/>
      <c r="R60" s="80"/>
      <c r="S60" s="84">
        <v>0</v>
      </c>
      <c r="T60" s="85">
        <f t="shared" si="1"/>
        <v>0</v>
      </c>
      <c r="U60" s="86" t="str">
        <f t="shared" si="4"/>
        <v>MEX</v>
      </c>
      <c r="V60" s="87"/>
      <c r="W60" s="87" t="str">
        <f t="shared" si="2"/>
        <v/>
      </c>
      <c r="X60" s="87" t="str">
        <f t="shared" si="3"/>
        <v/>
      </c>
      <c r="Y60" s="87" t="str">
        <f t="shared" si="5"/>
        <v>MCW</v>
      </c>
      <c r="Z60" s="88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5.5" x14ac:dyDescent="0.35">
      <c r="A61" s="137">
        <v>42</v>
      </c>
      <c r="B61" s="138" t="s">
        <v>163</v>
      </c>
      <c r="C61" s="138" t="s">
        <v>164</v>
      </c>
      <c r="D61" s="139">
        <v>60</v>
      </c>
      <c r="E61" s="140">
        <v>75</v>
      </c>
      <c r="F61" s="140">
        <v>72</v>
      </c>
      <c r="G61" s="140">
        <v>75</v>
      </c>
      <c r="H61" s="141">
        <f t="shared" si="6"/>
        <v>74</v>
      </c>
      <c r="I61" s="130" t="str">
        <f t="shared" si="0"/>
        <v>NP</v>
      </c>
      <c r="J61" s="80"/>
      <c r="K61" s="80"/>
      <c r="L61" s="80"/>
      <c r="M61" s="83"/>
      <c r="N61" s="84">
        <v>0</v>
      </c>
      <c r="O61" s="80"/>
      <c r="P61" s="80"/>
      <c r="Q61" s="80"/>
      <c r="R61" s="80"/>
      <c r="S61" s="84">
        <v>0</v>
      </c>
      <c r="T61" s="85">
        <f t="shared" si="1"/>
        <v>0</v>
      </c>
      <c r="U61" s="86" t="str">
        <f t="shared" si="4"/>
        <v>MEX</v>
      </c>
      <c r="V61" s="87"/>
      <c r="W61" s="87">
        <f t="shared" si="2"/>
        <v>44.4</v>
      </c>
      <c r="X61" s="87" t="str">
        <f t="shared" si="3"/>
        <v/>
      </c>
      <c r="Y61" s="87" t="str">
        <f t="shared" si="5"/>
        <v>MEX</v>
      </c>
      <c r="Z61" s="88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5.5" x14ac:dyDescent="0.35">
      <c r="A62" s="137">
        <v>43</v>
      </c>
      <c r="B62" s="138" t="s">
        <v>165</v>
      </c>
      <c r="C62" s="138" t="s">
        <v>166</v>
      </c>
      <c r="D62" s="139">
        <v>38</v>
      </c>
      <c r="E62" s="140">
        <v>100</v>
      </c>
      <c r="F62" s="140">
        <v>64</v>
      </c>
      <c r="G62" s="140">
        <v>100</v>
      </c>
      <c r="H62" s="141">
        <f t="shared" si="6"/>
        <v>88</v>
      </c>
      <c r="I62" s="130" t="str">
        <f t="shared" si="0"/>
        <v>NP</v>
      </c>
      <c r="J62" s="80"/>
      <c r="K62" s="80"/>
      <c r="L62" s="80"/>
      <c r="M62" s="83"/>
      <c r="N62" s="84">
        <v>0</v>
      </c>
      <c r="O62" s="80"/>
      <c r="P62" s="80"/>
      <c r="Q62" s="80"/>
      <c r="R62" s="80"/>
      <c r="S62" s="84">
        <v>0</v>
      </c>
      <c r="T62" s="85">
        <f t="shared" si="1"/>
        <v>0</v>
      </c>
      <c r="U62" s="86" t="str">
        <f t="shared" si="4"/>
        <v>MEX</v>
      </c>
      <c r="V62" s="87"/>
      <c r="W62" s="87">
        <f t="shared" si="2"/>
        <v>52.8</v>
      </c>
      <c r="X62" s="87" t="str">
        <f t="shared" si="3"/>
        <v/>
      </c>
      <c r="Y62" s="87" t="str">
        <f t="shared" si="5"/>
        <v>MEX</v>
      </c>
      <c r="Z62" s="88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5.5" x14ac:dyDescent="0.35">
      <c r="A63" s="137">
        <v>44</v>
      </c>
      <c r="B63" s="138" t="s">
        <v>167</v>
      </c>
      <c r="C63" s="138" t="s">
        <v>168</v>
      </c>
      <c r="D63" s="139">
        <v>60</v>
      </c>
      <c r="E63" s="140">
        <v>100</v>
      </c>
      <c r="F63" s="140">
        <v>84</v>
      </c>
      <c r="G63" s="140">
        <v>100</v>
      </c>
      <c r="H63" s="141">
        <f t="shared" si="6"/>
        <v>94.666666666666671</v>
      </c>
      <c r="I63" s="130" t="str">
        <f t="shared" si="0"/>
        <v>NP</v>
      </c>
      <c r="J63" s="80"/>
      <c r="K63" s="80"/>
      <c r="L63" s="80"/>
      <c r="M63" s="83"/>
      <c r="N63" s="84">
        <v>0</v>
      </c>
      <c r="O63" s="80"/>
      <c r="P63" s="80"/>
      <c r="Q63" s="80"/>
      <c r="R63" s="80"/>
      <c r="S63" s="84">
        <v>0</v>
      </c>
      <c r="T63" s="85">
        <f t="shared" si="1"/>
        <v>0</v>
      </c>
      <c r="U63" s="86" t="str">
        <f t="shared" si="4"/>
        <v>MEX</v>
      </c>
      <c r="V63" s="87"/>
      <c r="W63" s="87">
        <f t="shared" si="2"/>
        <v>56.800000000000004</v>
      </c>
      <c r="X63" s="87" t="str">
        <f t="shared" si="3"/>
        <v/>
      </c>
      <c r="Y63" s="87" t="str">
        <f t="shared" si="5"/>
        <v>MEX</v>
      </c>
      <c r="Z63" s="88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5.5" x14ac:dyDescent="0.35">
      <c r="A64" s="137">
        <v>45</v>
      </c>
      <c r="B64" s="138" t="s">
        <v>169</v>
      </c>
      <c r="C64" s="138" t="s">
        <v>170</v>
      </c>
      <c r="D64" s="139">
        <v>45</v>
      </c>
      <c r="E64" s="140">
        <v>75</v>
      </c>
      <c r="F64" s="140">
        <v>92</v>
      </c>
      <c r="G64" s="140">
        <v>0</v>
      </c>
      <c r="H64" s="141">
        <f t="shared" si="6"/>
        <v>70.666666666666671</v>
      </c>
      <c r="I64" s="130" t="str">
        <f t="shared" si="0"/>
        <v>NP</v>
      </c>
      <c r="J64" s="80"/>
      <c r="K64" s="80"/>
      <c r="L64" s="80"/>
      <c r="M64" s="83"/>
      <c r="N64" s="84">
        <v>0</v>
      </c>
      <c r="O64" s="80"/>
      <c r="P64" s="80"/>
      <c r="Q64" s="80"/>
      <c r="R64" s="80"/>
      <c r="S64" s="84">
        <v>0</v>
      </c>
      <c r="T64" s="85">
        <f t="shared" si="1"/>
        <v>0</v>
      </c>
      <c r="U64" s="86" t="str">
        <f t="shared" si="4"/>
        <v>MEX</v>
      </c>
      <c r="V64" s="87"/>
      <c r="W64" s="87">
        <f t="shared" si="2"/>
        <v>42.4</v>
      </c>
      <c r="X64" s="87" t="str">
        <f t="shared" si="3"/>
        <v/>
      </c>
      <c r="Y64" s="87" t="str">
        <f t="shared" si="5"/>
        <v>MEX</v>
      </c>
      <c r="Z64" s="88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5.5" x14ac:dyDescent="0.35">
      <c r="A65" s="137">
        <v>46</v>
      </c>
      <c r="B65" s="138" t="s">
        <v>171</v>
      </c>
      <c r="C65" s="138" t="s">
        <v>172</v>
      </c>
      <c r="D65" s="139">
        <v>35</v>
      </c>
      <c r="E65" s="140">
        <v>85</v>
      </c>
      <c r="F65" s="140">
        <v>76</v>
      </c>
      <c r="G65" s="140">
        <v>100</v>
      </c>
      <c r="H65" s="141">
        <f t="shared" si="6"/>
        <v>87</v>
      </c>
      <c r="I65" s="130" t="str">
        <f t="shared" si="0"/>
        <v>NP</v>
      </c>
      <c r="J65" s="80"/>
      <c r="K65" s="80"/>
      <c r="L65" s="80"/>
      <c r="M65" s="83"/>
      <c r="N65" s="84">
        <v>0</v>
      </c>
      <c r="O65" s="80"/>
      <c r="P65" s="80"/>
      <c r="Q65" s="80"/>
      <c r="R65" s="80"/>
      <c r="S65" s="84">
        <v>0</v>
      </c>
      <c r="T65" s="85">
        <f t="shared" si="1"/>
        <v>0</v>
      </c>
      <c r="U65" s="86" t="str">
        <f t="shared" si="4"/>
        <v>MEX</v>
      </c>
      <c r="V65" s="87"/>
      <c r="W65" s="87">
        <f t="shared" si="2"/>
        <v>52.199999999999996</v>
      </c>
      <c r="X65" s="87" t="str">
        <f t="shared" si="3"/>
        <v/>
      </c>
      <c r="Y65" s="87" t="str">
        <f t="shared" si="5"/>
        <v>MEX</v>
      </c>
      <c r="Z65" s="88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5.5" x14ac:dyDescent="0.35">
      <c r="A66" s="137">
        <v>47</v>
      </c>
      <c r="B66" s="138" t="s">
        <v>173</v>
      </c>
      <c r="C66" s="138" t="s">
        <v>174</v>
      </c>
      <c r="D66" s="139">
        <v>58</v>
      </c>
      <c r="E66" s="140">
        <v>100</v>
      </c>
      <c r="F66" s="140">
        <v>68</v>
      </c>
      <c r="G66" s="140">
        <v>100</v>
      </c>
      <c r="H66" s="141">
        <f t="shared" si="6"/>
        <v>89.333333333333329</v>
      </c>
      <c r="I66" s="130" t="str">
        <f t="shared" si="0"/>
        <v>NP</v>
      </c>
      <c r="J66" s="80"/>
      <c r="K66" s="80"/>
      <c r="L66" s="80"/>
      <c r="M66" s="83"/>
      <c r="N66" s="84">
        <v>0</v>
      </c>
      <c r="O66" s="80"/>
      <c r="P66" s="80"/>
      <c r="Q66" s="80"/>
      <c r="R66" s="80"/>
      <c r="S66" s="84">
        <v>0</v>
      </c>
      <c r="T66" s="85">
        <f t="shared" si="1"/>
        <v>0</v>
      </c>
      <c r="U66" s="86" t="str">
        <f t="shared" si="4"/>
        <v>MEX</v>
      </c>
      <c r="V66" s="87"/>
      <c r="W66" s="87">
        <f t="shared" si="2"/>
        <v>53.599999999999994</v>
      </c>
      <c r="X66" s="87" t="str">
        <f t="shared" si="3"/>
        <v/>
      </c>
      <c r="Y66" s="87" t="str">
        <f t="shared" si="5"/>
        <v>MEX</v>
      </c>
      <c r="Z66" s="88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5.5" x14ac:dyDescent="0.35">
      <c r="A67" s="137">
        <v>48</v>
      </c>
      <c r="B67" s="138" t="s">
        <v>175</v>
      </c>
      <c r="C67" s="138" t="s">
        <v>176</v>
      </c>
      <c r="D67" s="139">
        <v>53</v>
      </c>
      <c r="E67" s="140">
        <v>100</v>
      </c>
      <c r="F67" s="140">
        <v>72</v>
      </c>
      <c r="G67" s="140">
        <v>100</v>
      </c>
      <c r="H67" s="141">
        <f t="shared" si="6"/>
        <v>90.666666666666671</v>
      </c>
      <c r="I67" s="130" t="str">
        <f t="shared" si="0"/>
        <v>NP</v>
      </c>
      <c r="J67" s="80"/>
      <c r="K67" s="80"/>
      <c r="L67" s="80"/>
      <c r="M67" s="83"/>
      <c r="N67" s="84">
        <v>0</v>
      </c>
      <c r="O67" s="80"/>
      <c r="P67" s="80"/>
      <c r="Q67" s="80"/>
      <c r="R67" s="80"/>
      <c r="S67" s="84">
        <v>0</v>
      </c>
      <c r="T67" s="85">
        <f t="shared" si="1"/>
        <v>0</v>
      </c>
      <c r="U67" s="86" t="str">
        <f t="shared" si="4"/>
        <v>MEX</v>
      </c>
      <c r="V67" s="87"/>
      <c r="W67" s="87">
        <f t="shared" si="2"/>
        <v>54.4</v>
      </c>
      <c r="X67" s="87" t="str">
        <f t="shared" si="3"/>
        <v/>
      </c>
      <c r="Y67" s="87" t="str">
        <f t="shared" si="5"/>
        <v>MEX</v>
      </c>
      <c r="Z67" s="88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5.5" x14ac:dyDescent="0.35">
      <c r="A68" s="137">
        <v>49</v>
      </c>
      <c r="B68" s="138" t="s">
        <v>177</v>
      </c>
      <c r="C68" s="138" t="s">
        <v>178</v>
      </c>
      <c r="D68" s="139">
        <v>35</v>
      </c>
      <c r="E68" s="140">
        <v>85</v>
      </c>
      <c r="F68" s="140">
        <v>60</v>
      </c>
      <c r="G68" s="140">
        <v>100</v>
      </c>
      <c r="H68" s="141">
        <f t="shared" si="6"/>
        <v>81.666666666666671</v>
      </c>
      <c r="I68" s="130" t="str">
        <f t="shared" si="0"/>
        <v>NP</v>
      </c>
      <c r="J68" s="80"/>
      <c r="K68" s="80"/>
      <c r="L68" s="80"/>
      <c r="M68" s="83"/>
      <c r="N68" s="84">
        <v>0</v>
      </c>
      <c r="O68" s="80"/>
      <c r="P68" s="80"/>
      <c r="Q68" s="80"/>
      <c r="R68" s="80"/>
      <c r="S68" s="84">
        <v>0</v>
      </c>
      <c r="T68" s="85">
        <f t="shared" si="1"/>
        <v>0</v>
      </c>
      <c r="U68" s="86" t="str">
        <f t="shared" si="4"/>
        <v>MEX</v>
      </c>
      <c r="V68" s="87"/>
      <c r="W68" s="87">
        <f t="shared" si="2"/>
        <v>49</v>
      </c>
      <c r="X68" s="87" t="str">
        <f t="shared" si="3"/>
        <v/>
      </c>
      <c r="Y68" s="87" t="str">
        <f t="shared" si="5"/>
        <v>MEX</v>
      </c>
      <c r="Z68" s="88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5.5" x14ac:dyDescent="0.35">
      <c r="A69" s="137">
        <v>50</v>
      </c>
      <c r="B69" s="138" t="s">
        <v>179</v>
      </c>
      <c r="C69" s="138" t="s">
        <v>180</v>
      </c>
      <c r="D69" s="139">
        <v>43</v>
      </c>
      <c r="E69" s="140">
        <v>85</v>
      </c>
      <c r="F69" s="140">
        <v>80</v>
      </c>
      <c r="G69" s="140">
        <v>100</v>
      </c>
      <c r="H69" s="141">
        <f t="shared" si="6"/>
        <v>88.333333333333329</v>
      </c>
      <c r="I69" s="130" t="str">
        <f t="shared" si="0"/>
        <v>NP</v>
      </c>
      <c r="J69" s="80"/>
      <c r="K69" s="80"/>
      <c r="L69" s="80"/>
      <c r="M69" s="83"/>
      <c r="N69" s="84">
        <v>0</v>
      </c>
      <c r="O69" s="80"/>
      <c r="P69" s="80"/>
      <c r="Q69" s="80"/>
      <c r="R69" s="80"/>
      <c r="S69" s="84">
        <v>0</v>
      </c>
      <c r="T69" s="85">
        <f t="shared" si="1"/>
        <v>0</v>
      </c>
      <c r="U69" s="86" t="str">
        <f t="shared" si="4"/>
        <v>MEX</v>
      </c>
      <c r="V69" s="87"/>
      <c r="W69" s="87">
        <f t="shared" si="2"/>
        <v>52.999999999999993</v>
      </c>
      <c r="X69" s="87" t="str">
        <f t="shared" si="3"/>
        <v/>
      </c>
      <c r="Y69" s="87" t="str">
        <f t="shared" si="5"/>
        <v>MEX</v>
      </c>
      <c r="Z69" s="88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5.5" x14ac:dyDescent="0.35">
      <c r="A70" s="137">
        <v>51</v>
      </c>
      <c r="B70" s="138" t="s">
        <v>181</v>
      </c>
      <c r="C70" s="138" t="s">
        <v>182</v>
      </c>
      <c r="D70" s="139">
        <v>43</v>
      </c>
      <c r="E70" s="140">
        <v>85</v>
      </c>
      <c r="F70" s="140">
        <v>96</v>
      </c>
      <c r="G70" s="140">
        <v>100</v>
      </c>
      <c r="H70" s="141">
        <f t="shared" si="6"/>
        <v>93.666666666666671</v>
      </c>
      <c r="I70" s="130" t="str">
        <f t="shared" si="0"/>
        <v>NP</v>
      </c>
      <c r="J70" s="80"/>
      <c r="K70" s="80"/>
      <c r="L70" s="80"/>
      <c r="M70" s="83"/>
      <c r="N70" s="84">
        <v>0</v>
      </c>
      <c r="O70" s="80"/>
      <c r="P70" s="80"/>
      <c r="Q70" s="80"/>
      <c r="R70" s="80"/>
      <c r="S70" s="84">
        <v>0</v>
      </c>
      <c r="T70" s="85">
        <f t="shared" si="1"/>
        <v>0</v>
      </c>
      <c r="U70" s="86" t="str">
        <f t="shared" si="4"/>
        <v>MEX</v>
      </c>
      <c r="V70" s="87"/>
      <c r="W70" s="87">
        <f t="shared" si="2"/>
        <v>56.2</v>
      </c>
      <c r="X70" s="87" t="str">
        <f t="shared" si="3"/>
        <v/>
      </c>
      <c r="Y70" s="87" t="str">
        <f t="shared" si="5"/>
        <v>MEX</v>
      </c>
      <c r="Z70" s="88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5.5" x14ac:dyDescent="0.35">
      <c r="A71" s="137">
        <v>52</v>
      </c>
      <c r="B71" s="138" t="s">
        <v>183</v>
      </c>
      <c r="C71" s="138" t="s">
        <v>184</v>
      </c>
      <c r="D71" s="139">
        <v>30</v>
      </c>
      <c r="E71" s="140">
        <v>75</v>
      </c>
      <c r="F71" s="140">
        <v>80</v>
      </c>
      <c r="G71" s="140">
        <v>100</v>
      </c>
      <c r="H71" s="141">
        <f t="shared" si="6"/>
        <v>85</v>
      </c>
      <c r="I71" s="130" t="str">
        <f t="shared" si="0"/>
        <v>NP</v>
      </c>
      <c r="J71" s="80"/>
      <c r="K71" s="80"/>
      <c r="L71" s="80"/>
      <c r="M71" s="83"/>
      <c r="N71" s="84">
        <v>0</v>
      </c>
      <c r="O71" s="80"/>
      <c r="P71" s="80"/>
      <c r="Q71" s="80"/>
      <c r="R71" s="80"/>
      <c r="S71" s="84">
        <v>0</v>
      </c>
      <c r="T71" s="85">
        <f t="shared" si="1"/>
        <v>0</v>
      </c>
      <c r="U71" s="86" t="str">
        <f t="shared" si="4"/>
        <v>MEX</v>
      </c>
      <c r="V71" s="87"/>
      <c r="W71" s="87">
        <f t="shared" si="2"/>
        <v>51</v>
      </c>
      <c r="X71" s="87" t="str">
        <f t="shared" si="3"/>
        <v/>
      </c>
      <c r="Y71" s="87" t="str">
        <f t="shared" si="5"/>
        <v>MEX</v>
      </c>
      <c r="Z71" s="88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5.5" x14ac:dyDescent="0.35">
      <c r="A72" s="137">
        <v>53</v>
      </c>
      <c r="B72" s="138" t="s">
        <v>185</v>
      </c>
      <c r="C72" s="138" t="s">
        <v>186</v>
      </c>
      <c r="D72" s="139">
        <v>45</v>
      </c>
      <c r="E72" s="140">
        <v>70</v>
      </c>
      <c r="F72" s="140">
        <v>80</v>
      </c>
      <c r="G72" s="140">
        <v>100</v>
      </c>
      <c r="H72" s="141">
        <f t="shared" si="6"/>
        <v>83.333333333333329</v>
      </c>
      <c r="I72" s="130" t="str">
        <f t="shared" si="0"/>
        <v>NP</v>
      </c>
      <c r="J72" s="80"/>
      <c r="K72" s="80"/>
      <c r="L72" s="80"/>
      <c r="M72" s="83"/>
      <c r="N72" s="84">
        <v>0</v>
      </c>
      <c r="O72" s="80"/>
      <c r="P72" s="80"/>
      <c r="Q72" s="80"/>
      <c r="R72" s="80"/>
      <c r="S72" s="84">
        <v>0</v>
      </c>
      <c r="T72" s="85">
        <f t="shared" si="1"/>
        <v>0</v>
      </c>
      <c r="U72" s="86" t="str">
        <f t="shared" si="4"/>
        <v>MEX</v>
      </c>
      <c r="V72" s="87"/>
      <c r="W72" s="87">
        <f t="shared" si="2"/>
        <v>49.999999999999993</v>
      </c>
      <c r="X72" s="87" t="str">
        <f t="shared" si="3"/>
        <v/>
      </c>
      <c r="Y72" s="87" t="str">
        <f t="shared" si="5"/>
        <v>MEX</v>
      </c>
      <c r="Z72" s="88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5.5" x14ac:dyDescent="0.35">
      <c r="A73" s="137">
        <v>54</v>
      </c>
      <c r="B73" s="152" t="s">
        <v>187</v>
      </c>
      <c r="C73" s="152" t="s">
        <v>188</v>
      </c>
      <c r="D73" s="139">
        <v>51</v>
      </c>
      <c r="E73" s="140">
        <v>70</v>
      </c>
      <c r="F73" s="140">
        <v>0</v>
      </c>
      <c r="G73" s="140">
        <v>100</v>
      </c>
      <c r="H73" s="141">
        <f t="shared" si="6"/>
        <v>73.666666666666671</v>
      </c>
      <c r="I73" s="130" t="str">
        <f t="shared" si="0"/>
        <v>NP</v>
      </c>
      <c r="J73" s="80"/>
      <c r="K73" s="80"/>
      <c r="L73" s="80"/>
      <c r="M73" s="83"/>
      <c r="N73" s="84">
        <v>0</v>
      </c>
      <c r="O73" s="80"/>
      <c r="P73" s="80"/>
      <c r="Q73" s="80"/>
      <c r="R73" s="80"/>
      <c r="S73" s="84">
        <v>0</v>
      </c>
      <c r="T73" s="85">
        <f t="shared" si="1"/>
        <v>0</v>
      </c>
      <c r="U73" s="86" t="str">
        <f t="shared" si="4"/>
        <v>MEX</v>
      </c>
      <c r="V73" s="87"/>
      <c r="W73" s="87">
        <f t="shared" si="2"/>
        <v>44.2</v>
      </c>
      <c r="X73" s="87" t="str">
        <f t="shared" si="3"/>
        <v/>
      </c>
      <c r="Y73" s="87" t="str">
        <f t="shared" si="5"/>
        <v>MEX</v>
      </c>
      <c r="Z73" s="88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5.5" x14ac:dyDescent="0.35">
      <c r="A74" s="137">
        <v>55</v>
      </c>
      <c r="B74" s="138" t="s">
        <v>189</v>
      </c>
      <c r="C74" s="138" t="s">
        <v>130</v>
      </c>
      <c r="D74" s="153">
        <v>35</v>
      </c>
      <c r="E74" s="140">
        <v>85</v>
      </c>
      <c r="F74" s="140">
        <v>72</v>
      </c>
      <c r="G74" s="140">
        <v>100</v>
      </c>
      <c r="H74" s="141">
        <f t="shared" si="6"/>
        <v>85.666666666666671</v>
      </c>
      <c r="I74" s="130" t="str">
        <f t="shared" si="0"/>
        <v>NP</v>
      </c>
      <c r="J74" s="80"/>
      <c r="K74" s="80"/>
      <c r="L74" s="80"/>
      <c r="M74" s="83"/>
      <c r="N74" s="84">
        <v>0</v>
      </c>
      <c r="O74" s="80"/>
      <c r="P74" s="80"/>
      <c r="Q74" s="80"/>
      <c r="R74" s="80"/>
      <c r="S74" s="84">
        <v>0</v>
      </c>
      <c r="T74" s="85">
        <f t="shared" si="1"/>
        <v>0</v>
      </c>
      <c r="U74" s="86" t="str">
        <f t="shared" si="4"/>
        <v>MEX</v>
      </c>
      <c r="V74" s="87"/>
      <c r="W74" s="87">
        <f t="shared" si="2"/>
        <v>51.4</v>
      </c>
      <c r="X74" s="87" t="str">
        <f t="shared" si="3"/>
        <v/>
      </c>
      <c r="Y74" s="87" t="str">
        <f t="shared" si="5"/>
        <v>MEX</v>
      </c>
      <c r="Z74" s="88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5.5" x14ac:dyDescent="0.35">
      <c r="A75" s="137">
        <v>56</v>
      </c>
      <c r="B75" s="138" t="s">
        <v>190</v>
      </c>
      <c r="C75" s="138" t="s">
        <v>191</v>
      </c>
      <c r="D75" s="153">
        <v>50</v>
      </c>
      <c r="E75" s="140">
        <v>70</v>
      </c>
      <c r="F75" s="140">
        <v>84</v>
      </c>
      <c r="G75" s="140">
        <v>15</v>
      </c>
      <c r="H75" s="141">
        <f t="shared" si="6"/>
        <v>68</v>
      </c>
      <c r="I75" s="130" t="str">
        <f t="shared" si="0"/>
        <v>NP</v>
      </c>
      <c r="J75" s="80"/>
      <c r="K75" s="80"/>
      <c r="L75" s="80"/>
      <c r="M75" s="83"/>
      <c r="N75" s="84">
        <v>0</v>
      </c>
      <c r="O75" s="80"/>
      <c r="P75" s="80"/>
      <c r="Q75" s="80"/>
      <c r="R75" s="80"/>
      <c r="S75" s="84">
        <v>0</v>
      </c>
      <c r="T75" s="85">
        <f t="shared" si="1"/>
        <v>0</v>
      </c>
      <c r="U75" s="86" t="str">
        <f t="shared" si="4"/>
        <v>MEX</v>
      </c>
      <c r="V75" s="87"/>
      <c r="W75" s="87">
        <f t="shared" si="2"/>
        <v>40.799999999999997</v>
      </c>
      <c r="X75" s="87" t="str">
        <f t="shared" si="3"/>
        <v/>
      </c>
      <c r="Y75" s="87" t="str">
        <f t="shared" si="5"/>
        <v>MEX</v>
      </c>
      <c r="Z75" s="88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5.5" x14ac:dyDescent="0.35">
      <c r="A76" s="137">
        <v>57</v>
      </c>
      <c r="B76" s="138" t="s">
        <v>192</v>
      </c>
      <c r="C76" s="138" t="s">
        <v>193</v>
      </c>
      <c r="D76" s="153">
        <v>40</v>
      </c>
      <c r="E76" s="140">
        <v>75</v>
      </c>
      <c r="F76" s="140">
        <v>88</v>
      </c>
      <c r="G76" s="140">
        <v>100</v>
      </c>
      <c r="H76" s="141">
        <f t="shared" si="6"/>
        <v>87.666666666666671</v>
      </c>
      <c r="I76" s="130" t="str">
        <f t="shared" si="0"/>
        <v>NP</v>
      </c>
      <c r="J76" s="80"/>
      <c r="K76" s="80"/>
      <c r="L76" s="80"/>
      <c r="M76" s="83"/>
      <c r="N76" s="84">
        <v>0</v>
      </c>
      <c r="O76" s="80"/>
      <c r="P76" s="80"/>
      <c r="Q76" s="80"/>
      <c r="R76" s="80"/>
      <c r="S76" s="84">
        <v>0</v>
      </c>
      <c r="T76" s="85">
        <f t="shared" si="1"/>
        <v>0</v>
      </c>
      <c r="U76" s="86" t="str">
        <f t="shared" si="4"/>
        <v>MEX</v>
      </c>
      <c r="V76" s="87"/>
      <c r="W76" s="87">
        <f t="shared" si="2"/>
        <v>52.6</v>
      </c>
      <c r="X76" s="87" t="str">
        <f t="shared" si="3"/>
        <v/>
      </c>
      <c r="Y76" s="87" t="str">
        <f t="shared" si="5"/>
        <v>MEX</v>
      </c>
      <c r="Z76" s="88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5.5" x14ac:dyDescent="0.35">
      <c r="A77" s="137">
        <v>58</v>
      </c>
      <c r="B77" s="138" t="s">
        <v>194</v>
      </c>
      <c r="C77" s="138" t="s">
        <v>195</v>
      </c>
      <c r="D77" s="153">
        <v>20</v>
      </c>
      <c r="E77" s="140">
        <v>75</v>
      </c>
      <c r="F77" s="140">
        <v>80</v>
      </c>
      <c r="G77" s="140">
        <v>100</v>
      </c>
      <c r="H77" s="141">
        <f t="shared" si="6"/>
        <v>85</v>
      </c>
      <c r="I77" s="130" t="str">
        <f t="shared" si="0"/>
        <v>NP</v>
      </c>
      <c r="J77" s="80"/>
      <c r="K77" s="80"/>
      <c r="L77" s="80"/>
      <c r="M77" s="83"/>
      <c r="N77" s="84">
        <v>0</v>
      </c>
      <c r="O77" s="80"/>
      <c r="P77" s="80"/>
      <c r="Q77" s="80"/>
      <c r="R77" s="80"/>
      <c r="S77" s="84">
        <v>0</v>
      </c>
      <c r="T77" s="85">
        <f t="shared" si="1"/>
        <v>0</v>
      </c>
      <c r="U77" s="86" t="str">
        <f t="shared" si="4"/>
        <v>MEX</v>
      </c>
      <c r="V77" s="87"/>
      <c r="W77" s="87">
        <f t="shared" si="2"/>
        <v>51</v>
      </c>
      <c r="X77" s="87" t="str">
        <f t="shared" si="3"/>
        <v/>
      </c>
      <c r="Y77" s="87" t="str">
        <f t="shared" si="5"/>
        <v>MEX</v>
      </c>
      <c r="Z77" s="88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5.5" x14ac:dyDescent="0.35">
      <c r="A78" s="137">
        <v>59</v>
      </c>
      <c r="B78" s="138" t="s">
        <v>196</v>
      </c>
      <c r="C78" s="138" t="s">
        <v>197</v>
      </c>
      <c r="D78" s="153">
        <v>50</v>
      </c>
      <c r="E78" s="140">
        <v>100</v>
      </c>
      <c r="F78" s="140">
        <v>72</v>
      </c>
      <c r="G78" s="140">
        <v>100</v>
      </c>
      <c r="H78" s="141">
        <f t="shared" si="6"/>
        <v>90.666666666666671</v>
      </c>
      <c r="I78" s="130" t="str">
        <f t="shared" si="0"/>
        <v>NP</v>
      </c>
      <c r="J78" s="80"/>
      <c r="K78" s="80"/>
      <c r="L78" s="80"/>
      <c r="M78" s="83"/>
      <c r="N78" s="84">
        <v>0</v>
      </c>
      <c r="O78" s="80"/>
      <c r="P78" s="80"/>
      <c r="Q78" s="80"/>
      <c r="R78" s="80"/>
      <c r="S78" s="84">
        <v>0</v>
      </c>
      <c r="T78" s="85">
        <f t="shared" si="1"/>
        <v>0</v>
      </c>
      <c r="U78" s="86" t="str">
        <f t="shared" si="4"/>
        <v>MEX</v>
      </c>
      <c r="V78" s="87"/>
      <c r="W78" s="87">
        <f t="shared" si="2"/>
        <v>54.4</v>
      </c>
      <c r="X78" s="87" t="str">
        <f t="shared" si="3"/>
        <v/>
      </c>
      <c r="Y78" s="87" t="str">
        <f t="shared" si="5"/>
        <v>MEX</v>
      </c>
      <c r="Z78" s="88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5.5" x14ac:dyDescent="0.35">
      <c r="A79" s="137">
        <v>60</v>
      </c>
      <c r="B79" s="144" t="s">
        <v>198</v>
      </c>
      <c r="C79" s="144" t="s">
        <v>199</v>
      </c>
      <c r="D79" s="154">
        <v>33</v>
      </c>
      <c r="E79" s="146">
        <v>75</v>
      </c>
      <c r="F79" s="146">
        <v>0</v>
      </c>
      <c r="G79" s="140">
        <v>100</v>
      </c>
      <c r="H79" s="141">
        <f t="shared" si="6"/>
        <v>69.333333333333329</v>
      </c>
      <c r="I79" s="130" t="str">
        <f t="shared" si="0"/>
        <v>NP</v>
      </c>
      <c r="J79" s="80"/>
      <c r="K79" s="80"/>
      <c r="L79" s="80"/>
      <c r="M79" s="83"/>
      <c r="N79" s="84">
        <v>0</v>
      </c>
      <c r="O79" s="80"/>
      <c r="P79" s="80"/>
      <c r="Q79" s="80"/>
      <c r="R79" s="80"/>
      <c r="S79" s="84">
        <v>0</v>
      </c>
      <c r="T79" s="85">
        <f t="shared" si="1"/>
        <v>0</v>
      </c>
      <c r="U79" s="86" t="str">
        <f t="shared" si="4"/>
        <v>MEX</v>
      </c>
      <c r="V79" s="92"/>
      <c r="W79" s="87">
        <f t="shared" si="2"/>
        <v>41.599999999999994</v>
      </c>
      <c r="X79" s="87" t="str">
        <f t="shared" si="3"/>
        <v/>
      </c>
      <c r="Y79" s="87" t="str">
        <f t="shared" si="5"/>
        <v>MEX</v>
      </c>
      <c r="Z79" s="88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5.5" x14ac:dyDescent="0.35">
      <c r="A80" s="137">
        <v>61</v>
      </c>
      <c r="B80" s="138" t="s">
        <v>200</v>
      </c>
      <c r="C80" s="138" t="s">
        <v>201</v>
      </c>
      <c r="D80" s="153">
        <v>50</v>
      </c>
      <c r="E80" s="140">
        <v>80</v>
      </c>
      <c r="F80" s="140">
        <v>84</v>
      </c>
      <c r="G80" s="140">
        <v>100</v>
      </c>
      <c r="H80" s="141">
        <f t="shared" si="6"/>
        <v>88</v>
      </c>
      <c r="I80" s="130" t="str">
        <f t="shared" si="0"/>
        <v>NP</v>
      </c>
      <c r="J80" s="80"/>
      <c r="K80" s="80"/>
      <c r="L80" s="80"/>
      <c r="M80" s="83"/>
      <c r="N80" s="84">
        <v>0</v>
      </c>
      <c r="O80" s="80"/>
      <c r="P80" s="80"/>
      <c r="Q80" s="80"/>
      <c r="R80" s="80"/>
      <c r="S80" s="84">
        <v>0</v>
      </c>
      <c r="T80" s="85">
        <f t="shared" si="1"/>
        <v>0</v>
      </c>
      <c r="U80" s="86" t="str">
        <f t="shared" si="4"/>
        <v>MEX</v>
      </c>
      <c r="V80" s="92"/>
      <c r="W80" s="87">
        <f t="shared" si="2"/>
        <v>52.8</v>
      </c>
      <c r="X80" s="87" t="str">
        <f t="shared" si="3"/>
        <v/>
      </c>
      <c r="Y80" s="87" t="str">
        <f t="shared" si="5"/>
        <v>MEX</v>
      </c>
      <c r="Z80" s="88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5.5" x14ac:dyDescent="0.35">
      <c r="A81" s="137">
        <v>62</v>
      </c>
      <c r="B81" s="144" t="s">
        <v>202</v>
      </c>
      <c r="C81" s="144" t="s">
        <v>203</v>
      </c>
      <c r="D81" s="154">
        <v>63</v>
      </c>
      <c r="E81" s="146">
        <v>80</v>
      </c>
      <c r="F81" s="146">
        <v>0</v>
      </c>
      <c r="G81" s="140">
        <v>100</v>
      </c>
      <c r="H81" s="141">
        <f t="shared" si="6"/>
        <v>81</v>
      </c>
      <c r="I81" s="130" t="str">
        <f t="shared" si="0"/>
        <v>NP</v>
      </c>
      <c r="J81" s="80"/>
      <c r="K81" s="80"/>
      <c r="L81" s="80"/>
      <c r="M81" s="83"/>
      <c r="N81" s="84">
        <v>0</v>
      </c>
      <c r="O81" s="80"/>
      <c r="P81" s="80"/>
      <c r="Q81" s="80"/>
      <c r="R81" s="80"/>
      <c r="S81" s="84">
        <v>0</v>
      </c>
      <c r="T81" s="85">
        <f t="shared" si="1"/>
        <v>0</v>
      </c>
      <c r="U81" s="86" t="str">
        <f t="shared" si="4"/>
        <v>MEX</v>
      </c>
      <c r="V81" s="92"/>
      <c r="W81" s="87">
        <f t="shared" si="2"/>
        <v>48.6</v>
      </c>
      <c r="X81" s="87" t="str">
        <f t="shared" si="3"/>
        <v/>
      </c>
      <c r="Y81" s="87" t="str">
        <f t="shared" si="5"/>
        <v>MEX</v>
      </c>
      <c r="Z81" s="88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5.5" x14ac:dyDescent="0.35">
      <c r="A82" s="137">
        <v>63</v>
      </c>
      <c r="B82" s="138" t="s">
        <v>204</v>
      </c>
      <c r="C82" s="138" t="s">
        <v>205</v>
      </c>
      <c r="D82" s="153">
        <v>55</v>
      </c>
      <c r="E82" s="140">
        <v>75</v>
      </c>
      <c r="F82" s="140">
        <v>92</v>
      </c>
      <c r="G82" s="140">
        <v>100</v>
      </c>
      <c r="H82" s="141">
        <f t="shared" si="6"/>
        <v>89</v>
      </c>
      <c r="I82" s="130" t="str">
        <f t="shared" si="0"/>
        <v>NP</v>
      </c>
      <c r="J82" s="80"/>
      <c r="K82" s="80"/>
      <c r="L82" s="80"/>
      <c r="M82" s="83"/>
      <c r="N82" s="84">
        <v>0</v>
      </c>
      <c r="O82" s="80"/>
      <c r="P82" s="80"/>
      <c r="Q82" s="80"/>
      <c r="R82" s="80"/>
      <c r="S82" s="84">
        <v>0</v>
      </c>
      <c r="T82" s="85">
        <f t="shared" si="1"/>
        <v>0</v>
      </c>
      <c r="U82" s="86" t="str">
        <f t="shared" si="4"/>
        <v>MEX</v>
      </c>
      <c r="V82" s="92"/>
      <c r="W82" s="87">
        <f t="shared" si="2"/>
        <v>53.4</v>
      </c>
      <c r="X82" s="87" t="str">
        <f t="shared" si="3"/>
        <v/>
      </c>
      <c r="Y82" s="87" t="str">
        <f t="shared" si="5"/>
        <v>MEX</v>
      </c>
      <c r="Z82" s="88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5.5" x14ac:dyDescent="0.35">
      <c r="A83" s="137">
        <v>64</v>
      </c>
      <c r="B83" s="142" t="s">
        <v>206</v>
      </c>
      <c r="C83" s="143"/>
      <c r="D83" s="153">
        <v>80</v>
      </c>
      <c r="E83" s="143">
        <v>80</v>
      </c>
      <c r="F83" s="143">
        <v>60</v>
      </c>
      <c r="G83" s="143">
        <v>100</v>
      </c>
      <c r="H83" s="141">
        <f t="shared" si="6"/>
        <v>86.666666666666671</v>
      </c>
      <c r="I83" s="130" t="str">
        <f t="shared" si="0"/>
        <v>NP</v>
      </c>
      <c r="J83" s="80"/>
      <c r="K83" s="80"/>
      <c r="L83" s="80"/>
      <c r="M83" s="83"/>
      <c r="N83" s="84">
        <v>0</v>
      </c>
      <c r="O83" s="80"/>
      <c r="P83" s="80"/>
      <c r="Q83" s="80"/>
      <c r="R83" s="80"/>
      <c r="S83" s="84">
        <v>0</v>
      </c>
      <c r="T83" s="85">
        <f t="shared" si="1"/>
        <v>0</v>
      </c>
      <c r="U83" s="86" t="str">
        <f t="shared" si="4"/>
        <v>MEX</v>
      </c>
      <c r="V83" s="92"/>
      <c r="W83" s="87">
        <f t="shared" si="2"/>
        <v>52</v>
      </c>
      <c r="X83" s="87" t="str">
        <f t="shared" si="3"/>
        <v/>
      </c>
      <c r="Y83" s="87" t="str">
        <f t="shared" si="5"/>
        <v>MEX</v>
      </c>
      <c r="Z83" s="88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5.5" x14ac:dyDescent="0.35">
      <c r="A84" s="137">
        <v>65</v>
      </c>
      <c r="B84" s="142" t="s">
        <v>207</v>
      </c>
      <c r="C84" s="143"/>
      <c r="D84" s="153">
        <v>88</v>
      </c>
      <c r="E84" s="143">
        <v>100</v>
      </c>
      <c r="F84" s="143">
        <v>96</v>
      </c>
      <c r="G84" s="143">
        <v>100</v>
      </c>
      <c r="H84" s="141">
        <f t="shared" si="6"/>
        <v>98.666666666666671</v>
      </c>
      <c r="I84" s="130" t="str">
        <f t="shared" si="0"/>
        <v>NP</v>
      </c>
      <c r="J84" s="80"/>
      <c r="K84" s="80"/>
      <c r="L84" s="80"/>
      <c r="M84" s="83"/>
      <c r="N84" s="84">
        <v>0</v>
      </c>
      <c r="O84" s="80"/>
      <c r="P84" s="80"/>
      <c r="Q84" s="80"/>
      <c r="R84" s="80"/>
      <c r="S84" s="84">
        <v>0</v>
      </c>
      <c r="T84" s="85">
        <f t="shared" si="1"/>
        <v>0</v>
      </c>
      <c r="U84" s="86" t="str">
        <f t="shared" si="4"/>
        <v>MEX</v>
      </c>
      <c r="V84" s="92"/>
      <c r="W84" s="87">
        <f t="shared" si="2"/>
        <v>59.2</v>
      </c>
      <c r="X84" s="87" t="str">
        <f t="shared" si="3"/>
        <v/>
      </c>
      <c r="Y84" s="87" t="str">
        <f t="shared" si="5"/>
        <v>MEX</v>
      </c>
      <c r="Z84" s="88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5.5" x14ac:dyDescent="0.35">
      <c r="A85" s="137">
        <v>66</v>
      </c>
      <c r="B85" s="142" t="s">
        <v>208</v>
      </c>
      <c r="C85" s="143"/>
      <c r="D85" s="153">
        <v>50</v>
      </c>
      <c r="E85" s="143">
        <v>75</v>
      </c>
      <c r="F85" s="143">
        <v>76</v>
      </c>
      <c r="G85" s="143">
        <v>100</v>
      </c>
      <c r="H85" s="141">
        <f t="shared" ref="H85" si="7">SUM(LARGE(D85:G85,1),LARGE(D85:G85,2),LARGE(D85:G85,3))/3</f>
        <v>83.666666666666671</v>
      </c>
      <c r="I85" s="130" t="str">
        <f t="shared" si="0"/>
        <v>NP</v>
      </c>
      <c r="J85" s="80"/>
      <c r="K85" s="80"/>
      <c r="L85" s="80"/>
      <c r="M85" s="83"/>
      <c r="N85" s="84">
        <v>0</v>
      </c>
      <c r="O85" s="80"/>
      <c r="P85" s="80"/>
      <c r="Q85" s="80"/>
      <c r="R85" s="80"/>
      <c r="S85" s="84">
        <v>0</v>
      </c>
      <c r="T85" s="85">
        <f t="shared" si="1"/>
        <v>0</v>
      </c>
      <c r="U85" s="86" t="str">
        <f t="shared" si="4"/>
        <v>MEX</v>
      </c>
      <c r="V85" s="92"/>
      <c r="W85" s="87">
        <f t="shared" si="2"/>
        <v>50.2</v>
      </c>
      <c r="X85" s="87" t="str">
        <f t="shared" si="3"/>
        <v/>
      </c>
      <c r="Y85" s="87" t="str">
        <f t="shared" si="5"/>
        <v>MEX</v>
      </c>
      <c r="Z85" s="88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4.5" x14ac:dyDescent="0.35">
      <c r="A86" s="134">
        <v>67</v>
      </c>
      <c r="B86" s="134"/>
      <c r="C86" s="134"/>
      <c r="D86" s="135"/>
      <c r="E86" s="135"/>
      <c r="F86" s="135"/>
      <c r="G86" s="135"/>
      <c r="H86" s="136">
        <v>0</v>
      </c>
      <c r="I86" s="18" t="str">
        <f t="shared" si="0"/>
        <v>MCW</v>
      </c>
      <c r="J86" s="80"/>
      <c r="K86" s="80"/>
      <c r="L86" s="80"/>
      <c r="M86" s="83"/>
      <c r="N86" s="84">
        <v>0</v>
      </c>
      <c r="O86" s="80"/>
      <c r="P86" s="80"/>
      <c r="Q86" s="80"/>
      <c r="R86" s="80"/>
      <c r="S86" s="84">
        <v>0</v>
      </c>
      <c r="T86" s="85">
        <f t="shared" si="1"/>
        <v>0</v>
      </c>
      <c r="U86" s="86" t="str">
        <f t="shared" si="4"/>
        <v>MEX</v>
      </c>
      <c r="V86" s="92"/>
      <c r="W86" s="87" t="str">
        <f t="shared" si="2"/>
        <v/>
      </c>
      <c r="X86" s="87" t="str">
        <f t="shared" si="3"/>
        <v/>
      </c>
      <c r="Y86" s="87" t="str">
        <f t="shared" si="5"/>
        <v>MCW</v>
      </c>
      <c r="Z86" s="88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4.5" x14ac:dyDescent="0.35">
      <c r="A87" s="79">
        <v>68</v>
      </c>
      <c r="B87" s="79"/>
      <c r="C87" s="79"/>
      <c r="D87" s="80"/>
      <c r="E87" s="80"/>
      <c r="F87" s="80"/>
      <c r="G87" s="80"/>
      <c r="H87" s="81">
        <v>0</v>
      </c>
      <c r="I87" s="18" t="str">
        <f t="shared" si="0"/>
        <v>MCW</v>
      </c>
      <c r="J87" s="80"/>
      <c r="K87" s="80"/>
      <c r="L87" s="80"/>
      <c r="M87" s="83"/>
      <c r="N87" s="84">
        <v>0</v>
      </c>
      <c r="O87" s="80"/>
      <c r="P87" s="80"/>
      <c r="Q87" s="80"/>
      <c r="R87" s="80"/>
      <c r="S87" s="84">
        <v>0</v>
      </c>
      <c r="T87" s="85">
        <f t="shared" si="1"/>
        <v>0</v>
      </c>
      <c r="U87" s="86" t="str">
        <f t="shared" si="4"/>
        <v>MEX</v>
      </c>
      <c r="V87" s="92"/>
      <c r="W87" s="87" t="str">
        <f t="shared" si="2"/>
        <v/>
      </c>
      <c r="X87" s="87" t="str">
        <f t="shared" si="3"/>
        <v/>
      </c>
      <c r="Y87" s="87" t="str">
        <f t="shared" si="5"/>
        <v>MCW</v>
      </c>
      <c r="Z87" s="88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4.5" x14ac:dyDescent="0.35">
      <c r="A88" s="79">
        <v>69</v>
      </c>
      <c r="B88" s="79"/>
      <c r="C88" s="79"/>
      <c r="D88" s="80"/>
      <c r="E88" s="80"/>
      <c r="F88" s="80"/>
      <c r="G88" s="80"/>
      <c r="H88" s="81">
        <v>0</v>
      </c>
      <c r="I88" s="18" t="str">
        <f t="shared" si="0"/>
        <v>MCW</v>
      </c>
      <c r="J88" s="80"/>
      <c r="K88" s="80"/>
      <c r="L88" s="80"/>
      <c r="M88" s="83"/>
      <c r="N88" s="84">
        <v>0</v>
      </c>
      <c r="O88" s="80"/>
      <c r="P88" s="80"/>
      <c r="Q88" s="80"/>
      <c r="R88" s="80"/>
      <c r="S88" s="84">
        <v>0</v>
      </c>
      <c r="T88" s="85">
        <f t="shared" si="1"/>
        <v>0</v>
      </c>
      <c r="U88" s="86" t="str">
        <f t="shared" si="4"/>
        <v>MEX</v>
      </c>
      <c r="V88" s="92"/>
      <c r="W88" s="87" t="str">
        <f t="shared" si="2"/>
        <v/>
      </c>
      <c r="X88" s="87" t="str">
        <f t="shared" si="3"/>
        <v/>
      </c>
      <c r="Y88" s="87" t="str">
        <f t="shared" si="5"/>
        <v>MCW</v>
      </c>
      <c r="Z88" s="88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4.5" x14ac:dyDescent="0.35">
      <c r="A89" s="79">
        <v>70</v>
      </c>
      <c r="B89" s="79"/>
      <c r="C89" s="79"/>
      <c r="D89" s="80"/>
      <c r="E89" s="80"/>
      <c r="F89" s="80"/>
      <c r="G89" s="80"/>
      <c r="H89" s="81">
        <v>0</v>
      </c>
      <c r="I89" s="18" t="str">
        <f t="shared" si="0"/>
        <v>MCW</v>
      </c>
      <c r="J89" s="80"/>
      <c r="K89" s="80"/>
      <c r="L89" s="80"/>
      <c r="M89" s="83"/>
      <c r="N89" s="84">
        <v>0</v>
      </c>
      <c r="O89" s="80"/>
      <c r="P89" s="80"/>
      <c r="Q89" s="80"/>
      <c r="R89" s="80"/>
      <c r="S89" s="84">
        <v>0</v>
      </c>
      <c r="T89" s="85">
        <f t="shared" si="1"/>
        <v>0</v>
      </c>
      <c r="U89" s="86" t="str">
        <f t="shared" si="4"/>
        <v>MEX</v>
      </c>
      <c r="V89" s="92"/>
      <c r="W89" s="87" t="str">
        <f t="shared" si="2"/>
        <v/>
      </c>
      <c r="X89" s="87" t="str">
        <f t="shared" si="3"/>
        <v/>
      </c>
      <c r="Y89" s="87" t="str">
        <f t="shared" si="5"/>
        <v>MCW</v>
      </c>
      <c r="Z89" s="88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4.5" x14ac:dyDescent="0.35">
      <c r="A90" s="79">
        <v>71</v>
      </c>
      <c r="B90" s="79"/>
      <c r="C90" s="79"/>
      <c r="D90" s="80"/>
      <c r="E90" s="80"/>
      <c r="F90" s="80"/>
      <c r="G90" s="80"/>
      <c r="H90" s="81">
        <v>0</v>
      </c>
      <c r="I90" s="18" t="str">
        <f t="shared" si="0"/>
        <v>MCW</v>
      </c>
      <c r="J90" s="80"/>
      <c r="K90" s="80"/>
      <c r="L90" s="80"/>
      <c r="M90" s="83"/>
      <c r="N90" s="84">
        <v>0</v>
      </c>
      <c r="O90" s="80"/>
      <c r="P90" s="80"/>
      <c r="Q90" s="80"/>
      <c r="R90" s="80"/>
      <c r="S90" s="84">
        <v>0</v>
      </c>
      <c r="T90" s="85">
        <f t="shared" si="1"/>
        <v>0</v>
      </c>
      <c r="U90" s="86" t="str">
        <f t="shared" si="4"/>
        <v>MEX</v>
      </c>
      <c r="V90" s="92"/>
      <c r="W90" s="87" t="str">
        <f t="shared" si="2"/>
        <v/>
      </c>
      <c r="X90" s="87" t="str">
        <f t="shared" si="3"/>
        <v/>
      </c>
      <c r="Y90" s="87" t="str">
        <f t="shared" si="5"/>
        <v>MCW</v>
      </c>
      <c r="Z90" s="88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4.5" x14ac:dyDescent="0.35">
      <c r="A91" s="79">
        <v>72</v>
      </c>
      <c r="B91" s="79"/>
      <c r="C91" s="79"/>
      <c r="D91" s="80"/>
      <c r="E91" s="80"/>
      <c r="F91" s="80"/>
      <c r="G91" s="80"/>
      <c r="H91" s="81">
        <v>0</v>
      </c>
      <c r="I91" s="18" t="str">
        <f t="shared" si="0"/>
        <v>MCW</v>
      </c>
      <c r="J91" s="80"/>
      <c r="K91" s="80"/>
      <c r="L91" s="80"/>
      <c r="M91" s="83"/>
      <c r="N91" s="84">
        <v>0</v>
      </c>
      <c r="O91" s="80"/>
      <c r="P91" s="80"/>
      <c r="Q91" s="80"/>
      <c r="R91" s="80"/>
      <c r="S91" s="84">
        <v>0</v>
      </c>
      <c r="T91" s="85">
        <f t="shared" si="1"/>
        <v>0</v>
      </c>
      <c r="U91" s="86" t="str">
        <f t="shared" si="4"/>
        <v>MEX</v>
      </c>
      <c r="V91" s="92"/>
      <c r="W91" s="87" t="str">
        <f t="shared" si="2"/>
        <v/>
      </c>
      <c r="X91" s="87" t="str">
        <f t="shared" si="3"/>
        <v/>
      </c>
      <c r="Y91" s="87" t="str">
        <f t="shared" si="5"/>
        <v>MCW</v>
      </c>
      <c r="Z91" s="88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4.5" x14ac:dyDescent="0.35">
      <c r="A92" s="79">
        <v>73</v>
      </c>
      <c r="B92" s="79"/>
      <c r="C92" s="79"/>
      <c r="D92" s="80"/>
      <c r="E92" s="80"/>
      <c r="F92" s="80"/>
      <c r="G92" s="80"/>
      <c r="H92" s="81">
        <v>0</v>
      </c>
      <c r="I92" s="18" t="str">
        <f t="shared" si="0"/>
        <v>MCW</v>
      </c>
      <c r="J92" s="80"/>
      <c r="K92" s="80"/>
      <c r="L92" s="80"/>
      <c r="M92" s="83"/>
      <c r="N92" s="84">
        <v>0</v>
      </c>
      <c r="O92" s="80"/>
      <c r="P92" s="80"/>
      <c r="Q92" s="80"/>
      <c r="R92" s="80"/>
      <c r="S92" s="84">
        <v>0</v>
      </c>
      <c r="T92" s="85">
        <f t="shared" si="1"/>
        <v>0</v>
      </c>
      <c r="U92" s="86" t="str">
        <f t="shared" si="4"/>
        <v>MEX</v>
      </c>
      <c r="V92" s="92"/>
      <c r="W92" s="87" t="str">
        <f t="shared" si="2"/>
        <v/>
      </c>
      <c r="X92" s="87" t="str">
        <f t="shared" si="3"/>
        <v/>
      </c>
      <c r="Y92" s="87" t="str">
        <f t="shared" si="5"/>
        <v>MCW</v>
      </c>
      <c r="Z92" s="88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4.5" x14ac:dyDescent="0.35">
      <c r="A93" s="79">
        <v>74</v>
      </c>
      <c r="B93" s="79"/>
      <c r="C93" s="79"/>
      <c r="D93" s="80"/>
      <c r="E93" s="80"/>
      <c r="F93" s="80"/>
      <c r="G93" s="80"/>
      <c r="H93" s="81">
        <v>0</v>
      </c>
      <c r="I93" s="18" t="str">
        <f t="shared" si="0"/>
        <v>MCW</v>
      </c>
      <c r="J93" s="80"/>
      <c r="K93" s="80"/>
      <c r="L93" s="80"/>
      <c r="M93" s="83"/>
      <c r="N93" s="84">
        <v>0</v>
      </c>
      <c r="O93" s="80"/>
      <c r="P93" s="80"/>
      <c r="Q93" s="80"/>
      <c r="R93" s="80"/>
      <c r="S93" s="84">
        <v>0</v>
      </c>
      <c r="T93" s="85">
        <f t="shared" si="1"/>
        <v>0</v>
      </c>
      <c r="U93" s="86" t="str">
        <f t="shared" si="4"/>
        <v>MEX</v>
      </c>
      <c r="V93" s="92"/>
      <c r="W93" s="87" t="str">
        <f t="shared" si="2"/>
        <v/>
      </c>
      <c r="X93" s="87" t="str">
        <f t="shared" si="3"/>
        <v/>
      </c>
      <c r="Y93" s="87" t="str">
        <f t="shared" si="5"/>
        <v>MCW</v>
      </c>
      <c r="Z93" s="88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4.5" x14ac:dyDescent="0.35">
      <c r="A94" s="79">
        <v>75</v>
      </c>
      <c r="B94" s="79"/>
      <c r="C94" s="79"/>
      <c r="D94" s="80"/>
      <c r="E94" s="80"/>
      <c r="F94" s="80"/>
      <c r="G94" s="80"/>
      <c r="H94" s="81">
        <v>0</v>
      </c>
      <c r="I94" s="18" t="str">
        <f t="shared" si="0"/>
        <v>MCW</v>
      </c>
      <c r="J94" s="80"/>
      <c r="K94" s="80"/>
      <c r="L94" s="80"/>
      <c r="M94" s="83"/>
      <c r="N94" s="84">
        <v>0</v>
      </c>
      <c r="O94" s="80"/>
      <c r="P94" s="80"/>
      <c r="Q94" s="80"/>
      <c r="R94" s="80"/>
      <c r="S94" s="84">
        <v>0</v>
      </c>
      <c r="T94" s="85">
        <f t="shared" si="1"/>
        <v>0</v>
      </c>
      <c r="U94" s="86" t="str">
        <f t="shared" si="4"/>
        <v>MEX</v>
      </c>
      <c r="V94" s="92"/>
      <c r="W94" s="87" t="str">
        <f t="shared" si="2"/>
        <v/>
      </c>
      <c r="X94" s="87" t="str">
        <f t="shared" si="3"/>
        <v/>
      </c>
      <c r="Y94" s="87" t="str">
        <f t="shared" si="5"/>
        <v>MCW</v>
      </c>
      <c r="Z94" s="88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4.5" x14ac:dyDescent="0.35">
      <c r="A95" s="79">
        <v>76</v>
      </c>
      <c r="B95" s="79"/>
      <c r="C95" s="79"/>
      <c r="D95" s="80"/>
      <c r="E95" s="80"/>
      <c r="F95" s="80"/>
      <c r="G95" s="80"/>
      <c r="H95" s="81">
        <v>0</v>
      </c>
      <c r="I95" s="18" t="str">
        <f t="shared" si="0"/>
        <v>MCW</v>
      </c>
      <c r="J95" s="80"/>
      <c r="K95" s="80"/>
      <c r="L95" s="80"/>
      <c r="M95" s="83"/>
      <c r="N95" s="84">
        <v>0</v>
      </c>
      <c r="O95" s="80"/>
      <c r="P95" s="80"/>
      <c r="Q95" s="80"/>
      <c r="R95" s="80"/>
      <c r="S95" s="84">
        <v>0</v>
      </c>
      <c r="T95" s="85">
        <f t="shared" si="1"/>
        <v>0</v>
      </c>
      <c r="U95" s="86" t="str">
        <f t="shared" si="4"/>
        <v>MEX</v>
      </c>
      <c r="V95" s="92"/>
      <c r="W95" s="87" t="str">
        <f t="shared" si="2"/>
        <v/>
      </c>
      <c r="X95" s="87" t="str">
        <f t="shared" si="3"/>
        <v/>
      </c>
      <c r="Y95" s="87" t="str">
        <f t="shared" si="5"/>
        <v>MCW</v>
      </c>
      <c r="Z95" s="88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4.5" x14ac:dyDescent="0.35">
      <c r="A96" s="79">
        <v>77</v>
      </c>
      <c r="B96" s="79"/>
      <c r="C96" s="79"/>
      <c r="D96" s="80"/>
      <c r="E96" s="80"/>
      <c r="F96" s="80"/>
      <c r="G96" s="80"/>
      <c r="H96" s="81">
        <v>0</v>
      </c>
      <c r="I96" s="18" t="str">
        <f t="shared" si="0"/>
        <v>MCW</v>
      </c>
      <c r="J96" s="80"/>
      <c r="K96" s="80"/>
      <c r="L96" s="80"/>
      <c r="M96" s="83"/>
      <c r="N96" s="84">
        <v>0</v>
      </c>
      <c r="O96" s="80"/>
      <c r="P96" s="80"/>
      <c r="Q96" s="80"/>
      <c r="R96" s="80"/>
      <c r="S96" s="84">
        <v>0</v>
      </c>
      <c r="T96" s="85">
        <f t="shared" si="1"/>
        <v>0</v>
      </c>
      <c r="U96" s="86" t="str">
        <f t="shared" si="4"/>
        <v>MEX</v>
      </c>
      <c r="V96" s="92"/>
      <c r="W96" s="87" t="str">
        <f t="shared" si="2"/>
        <v/>
      </c>
      <c r="X96" s="87" t="str">
        <f t="shared" si="3"/>
        <v/>
      </c>
      <c r="Y96" s="87" t="str">
        <f t="shared" si="5"/>
        <v>MCW</v>
      </c>
      <c r="Z96" s="88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4.5" x14ac:dyDescent="0.35">
      <c r="A97" s="79">
        <v>78</v>
      </c>
      <c r="B97" s="79"/>
      <c r="C97" s="79"/>
      <c r="D97" s="80"/>
      <c r="E97" s="80"/>
      <c r="F97" s="80"/>
      <c r="G97" s="80"/>
      <c r="H97" s="81">
        <v>0</v>
      </c>
      <c r="I97" s="18" t="str">
        <f t="shared" si="0"/>
        <v>MCW</v>
      </c>
      <c r="J97" s="80"/>
      <c r="K97" s="80"/>
      <c r="L97" s="80"/>
      <c r="M97" s="83"/>
      <c r="N97" s="84">
        <v>0</v>
      </c>
      <c r="O97" s="80"/>
      <c r="P97" s="80"/>
      <c r="Q97" s="80"/>
      <c r="R97" s="80"/>
      <c r="S97" s="84">
        <v>0</v>
      </c>
      <c r="T97" s="85">
        <f t="shared" si="1"/>
        <v>0</v>
      </c>
      <c r="U97" s="86" t="str">
        <f t="shared" si="4"/>
        <v>MEX</v>
      </c>
      <c r="V97" s="92"/>
      <c r="W97" s="87" t="str">
        <f t="shared" si="2"/>
        <v/>
      </c>
      <c r="X97" s="87" t="str">
        <f t="shared" si="3"/>
        <v/>
      </c>
      <c r="Y97" s="87" t="str">
        <f t="shared" si="5"/>
        <v>MCW</v>
      </c>
      <c r="Z97" s="88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4.5" x14ac:dyDescent="0.35">
      <c r="A98" s="79">
        <v>79</v>
      </c>
      <c r="B98" s="79"/>
      <c r="C98" s="79"/>
      <c r="D98" s="80"/>
      <c r="E98" s="80"/>
      <c r="F98" s="80"/>
      <c r="G98" s="80"/>
      <c r="H98" s="81">
        <v>0</v>
      </c>
      <c r="I98" s="18" t="str">
        <f t="shared" si="0"/>
        <v>MCW</v>
      </c>
      <c r="J98" s="80"/>
      <c r="K98" s="80"/>
      <c r="L98" s="80"/>
      <c r="M98" s="83"/>
      <c r="N98" s="84">
        <v>0</v>
      </c>
      <c r="O98" s="80"/>
      <c r="P98" s="80"/>
      <c r="Q98" s="80"/>
      <c r="R98" s="80"/>
      <c r="S98" s="84">
        <v>0</v>
      </c>
      <c r="T98" s="85">
        <f t="shared" si="1"/>
        <v>0</v>
      </c>
      <c r="U98" s="86" t="str">
        <f t="shared" si="4"/>
        <v>MEX</v>
      </c>
      <c r="V98" s="92"/>
      <c r="W98" s="87" t="str">
        <f t="shared" si="2"/>
        <v/>
      </c>
      <c r="X98" s="87" t="str">
        <f t="shared" si="3"/>
        <v/>
      </c>
      <c r="Y98" s="87" t="str">
        <f t="shared" si="5"/>
        <v>MCW</v>
      </c>
      <c r="Z98" s="88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4.5" x14ac:dyDescent="0.35">
      <c r="A99" s="79">
        <v>80</v>
      </c>
      <c r="B99" s="79"/>
      <c r="C99" s="79"/>
      <c r="D99" s="80"/>
      <c r="E99" s="80"/>
      <c r="F99" s="80"/>
      <c r="G99" s="80"/>
      <c r="H99" s="81">
        <v>0</v>
      </c>
      <c r="I99" s="18" t="str">
        <f t="shared" si="0"/>
        <v>MCW</v>
      </c>
      <c r="J99" s="80"/>
      <c r="K99" s="80"/>
      <c r="L99" s="80"/>
      <c r="M99" s="83"/>
      <c r="N99" s="84">
        <v>0</v>
      </c>
      <c r="O99" s="80"/>
      <c r="P99" s="80"/>
      <c r="Q99" s="80"/>
      <c r="R99" s="80"/>
      <c r="S99" s="84">
        <v>0</v>
      </c>
      <c r="T99" s="85">
        <f t="shared" si="1"/>
        <v>0</v>
      </c>
      <c r="U99" s="86" t="str">
        <f t="shared" si="4"/>
        <v>MEX</v>
      </c>
      <c r="V99" s="92"/>
      <c r="W99" s="87" t="str">
        <f t="shared" si="2"/>
        <v/>
      </c>
      <c r="X99" s="87" t="str">
        <f t="shared" si="3"/>
        <v/>
      </c>
      <c r="Y99" s="87" t="str">
        <f t="shared" si="5"/>
        <v>MCW</v>
      </c>
      <c r="Z99" s="88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4.5" x14ac:dyDescent="0.35">
      <c r="A100" s="79">
        <v>81</v>
      </c>
      <c r="B100" s="79"/>
      <c r="C100" s="79"/>
      <c r="D100" s="80"/>
      <c r="E100" s="80"/>
      <c r="F100" s="80"/>
      <c r="G100" s="80"/>
      <c r="H100" s="81">
        <v>0</v>
      </c>
      <c r="I100" s="18" t="str">
        <f t="shared" si="0"/>
        <v>MCW</v>
      </c>
      <c r="J100" s="80"/>
      <c r="K100" s="80"/>
      <c r="L100" s="80"/>
      <c r="M100" s="83"/>
      <c r="N100" s="84">
        <v>0</v>
      </c>
      <c r="O100" s="80"/>
      <c r="P100" s="80"/>
      <c r="Q100" s="80"/>
      <c r="R100" s="80"/>
      <c r="S100" s="84">
        <v>0</v>
      </c>
      <c r="T100" s="85">
        <f t="shared" si="1"/>
        <v>0</v>
      </c>
      <c r="U100" s="86" t="str">
        <f t="shared" si="4"/>
        <v>MEX</v>
      </c>
      <c r="V100" s="92"/>
      <c r="W100" s="87" t="str">
        <f t="shared" si="2"/>
        <v/>
      </c>
      <c r="X100" s="87" t="str">
        <f t="shared" si="3"/>
        <v/>
      </c>
      <c r="Y100" s="87" t="str">
        <f t="shared" si="5"/>
        <v>MCW</v>
      </c>
      <c r="Z100" s="88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4.5" x14ac:dyDescent="0.35">
      <c r="A101" s="79">
        <v>82</v>
      </c>
      <c r="B101" s="79"/>
      <c r="C101" s="79"/>
      <c r="D101" s="80"/>
      <c r="E101" s="80"/>
      <c r="F101" s="80"/>
      <c r="G101" s="80"/>
      <c r="H101" s="81">
        <v>0</v>
      </c>
      <c r="I101" s="18" t="str">
        <f t="shared" si="0"/>
        <v>MCW</v>
      </c>
      <c r="J101" s="80"/>
      <c r="K101" s="80"/>
      <c r="L101" s="80"/>
      <c r="M101" s="83"/>
      <c r="N101" s="84">
        <v>0</v>
      </c>
      <c r="O101" s="80"/>
      <c r="P101" s="80"/>
      <c r="Q101" s="80"/>
      <c r="R101" s="80"/>
      <c r="S101" s="84">
        <v>0</v>
      </c>
      <c r="T101" s="85">
        <f t="shared" si="1"/>
        <v>0</v>
      </c>
      <c r="U101" s="86" t="str">
        <f t="shared" si="4"/>
        <v>MEX</v>
      </c>
      <c r="V101" s="92"/>
      <c r="W101" s="87" t="str">
        <f t="shared" si="2"/>
        <v/>
      </c>
      <c r="X101" s="87" t="str">
        <f t="shared" si="3"/>
        <v/>
      </c>
      <c r="Y101" s="87" t="str">
        <f t="shared" si="5"/>
        <v>MCW</v>
      </c>
      <c r="Z101" s="88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4.5" x14ac:dyDescent="0.35">
      <c r="A102" s="79">
        <v>83</v>
      </c>
      <c r="B102" s="79"/>
      <c r="C102" s="79"/>
      <c r="D102" s="80"/>
      <c r="E102" s="80"/>
      <c r="F102" s="80"/>
      <c r="G102" s="80"/>
      <c r="H102" s="81">
        <v>0</v>
      </c>
      <c r="I102" s="18" t="str">
        <f t="shared" si="0"/>
        <v>MCW</v>
      </c>
      <c r="J102" s="80"/>
      <c r="K102" s="80"/>
      <c r="L102" s="80"/>
      <c r="M102" s="83"/>
      <c r="N102" s="84">
        <v>0</v>
      </c>
      <c r="O102" s="80"/>
      <c r="P102" s="80"/>
      <c r="Q102" s="80"/>
      <c r="R102" s="80"/>
      <c r="S102" s="84">
        <v>0</v>
      </c>
      <c r="T102" s="85">
        <f t="shared" si="1"/>
        <v>0</v>
      </c>
      <c r="U102" s="86" t="str">
        <f t="shared" si="4"/>
        <v>MEX</v>
      </c>
      <c r="V102" s="92"/>
      <c r="W102" s="87" t="str">
        <f t="shared" si="2"/>
        <v/>
      </c>
      <c r="X102" s="87" t="str">
        <f t="shared" si="3"/>
        <v/>
      </c>
      <c r="Y102" s="87" t="str">
        <f t="shared" si="5"/>
        <v>MCW</v>
      </c>
      <c r="Z102" s="88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4.5" x14ac:dyDescent="0.35">
      <c r="A103" s="79">
        <v>84</v>
      </c>
      <c r="B103" s="79"/>
      <c r="C103" s="79"/>
      <c r="D103" s="80"/>
      <c r="E103" s="80"/>
      <c r="F103" s="80"/>
      <c r="G103" s="80"/>
      <c r="H103" s="81">
        <v>0</v>
      </c>
      <c r="I103" s="18" t="str">
        <f t="shared" si="0"/>
        <v>MCW</v>
      </c>
      <c r="J103" s="80"/>
      <c r="K103" s="80"/>
      <c r="L103" s="80"/>
      <c r="M103" s="83"/>
      <c r="N103" s="84">
        <v>0</v>
      </c>
      <c r="O103" s="80"/>
      <c r="P103" s="80"/>
      <c r="Q103" s="80"/>
      <c r="R103" s="80"/>
      <c r="S103" s="84">
        <v>0</v>
      </c>
      <c r="T103" s="85">
        <f t="shared" si="1"/>
        <v>0</v>
      </c>
      <c r="U103" s="86" t="str">
        <f t="shared" si="4"/>
        <v>MEX</v>
      </c>
      <c r="V103" s="92"/>
      <c r="W103" s="87" t="str">
        <f t="shared" si="2"/>
        <v/>
      </c>
      <c r="X103" s="87" t="str">
        <f t="shared" si="3"/>
        <v/>
      </c>
      <c r="Y103" s="87" t="str">
        <f t="shared" si="5"/>
        <v>MCW</v>
      </c>
      <c r="Z103" s="88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4.5" x14ac:dyDescent="0.35">
      <c r="A104" s="79">
        <v>85</v>
      </c>
      <c r="B104" s="79"/>
      <c r="C104" s="79"/>
      <c r="D104" s="80"/>
      <c r="E104" s="80"/>
      <c r="F104" s="80"/>
      <c r="G104" s="80"/>
      <c r="H104" s="81">
        <v>0</v>
      </c>
      <c r="I104" s="18" t="str">
        <f t="shared" si="0"/>
        <v>MCW</v>
      </c>
      <c r="J104" s="80"/>
      <c r="K104" s="80"/>
      <c r="L104" s="80"/>
      <c r="M104" s="83"/>
      <c r="N104" s="84">
        <v>0</v>
      </c>
      <c r="O104" s="80"/>
      <c r="P104" s="80"/>
      <c r="Q104" s="80"/>
      <c r="R104" s="80"/>
      <c r="S104" s="84">
        <v>0</v>
      </c>
      <c r="T104" s="85">
        <f t="shared" si="1"/>
        <v>0</v>
      </c>
      <c r="U104" s="86" t="str">
        <f t="shared" si="4"/>
        <v>MEX</v>
      </c>
      <c r="V104" s="92"/>
      <c r="W104" s="87" t="str">
        <f t="shared" si="2"/>
        <v/>
      </c>
      <c r="X104" s="87" t="str">
        <f t="shared" si="3"/>
        <v/>
      </c>
      <c r="Y104" s="87" t="str">
        <f t="shared" si="5"/>
        <v>MCW</v>
      </c>
      <c r="Z104" s="88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4.5" x14ac:dyDescent="0.35">
      <c r="A105" s="79">
        <v>86</v>
      </c>
      <c r="B105" s="79"/>
      <c r="C105" s="79"/>
      <c r="D105" s="80"/>
      <c r="E105" s="80"/>
      <c r="F105" s="80"/>
      <c r="G105" s="80"/>
      <c r="H105" s="81">
        <v>0</v>
      </c>
      <c r="I105" s="18" t="str">
        <f t="shared" si="0"/>
        <v>MCW</v>
      </c>
      <c r="J105" s="80"/>
      <c r="K105" s="80"/>
      <c r="L105" s="80"/>
      <c r="M105" s="83"/>
      <c r="N105" s="84">
        <v>0</v>
      </c>
      <c r="O105" s="80"/>
      <c r="P105" s="80"/>
      <c r="Q105" s="80"/>
      <c r="R105" s="80"/>
      <c r="S105" s="84">
        <v>0</v>
      </c>
      <c r="T105" s="85">
        <f t="shared" si="1"/>
        <v>0</v>
      </c>
      <c r="U105" s="86" t="str">
        <f t="shared" si="4"/>
        <v>MEX</v>
      </c>
      <c r="V105" s="92"/>
      <c r="W105" s="87" t="str">
        <f t="shared" si="2"/>
        <v/>
      </c>
      <c r="X105" s="87" t="str">
        <f t="shared" si="3"/>
        <v/>
      </c>
      <c r="Y105" s="87" t="str">
        <f t="shared" si="5"/>
        <v>MCW</v>
      </c>
      <c r="Z105" s="88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4.5" x14ac:dyDescent="0.35">
      <c r="A106" s="79">
        <v>87</v>
      </c>
      <c r="B106" s="79"/>
      <c r="C106" s="79"/>
      <c r="D106" s="80"/>
      <c r="E106" s="80"/>
      <c r="F106" s="80"/>
      <c r="G106" s="80"/>
      <c r="H106" s="81">
        <v>0</v>
      </c>
      <c r="I106" s="18" t="str">
        <f t="shared" si="0"/>
        <v>MCW</v>
      </c>
      <c r="J106" s="80"/>
      <c r="K106" s="80"/>
      <c r="L106" s="80"/>
      <c r="M106" s="83"/>
      <c r="N106" s="84">
        <v>0</v>
      </c>
      <c r="O106" s="80"/>
      <c r="P106" s="80"/>
      <c r="Q106" s="80"/>
      <c r="R106" s="80"/>
      <c r="S106" s="84">
        <v>0</v>
      </c>
      <c r="T106" s="85">
        <f t="shared" si="1"/>
        <v>0</v>
      </c>
      <c r="U106" s="86" t="str">
        <f t="shared" si="4"/>
        <v>MEX</v>
      </c>
      <c r="V106" s="92"/>
      <c r="W106" s="87" t="str">
        <f t="shared" si="2"/>
        <v/>
      </c>
      <c r="X106" s="87" t="str">
        <f t="shared" si="3"/>
        <v/>
      </c>
      <c r="Y106" s="87" t="str">
        <f t="shared" si="5"/>
        <v>MCW</v>
      </c>
      <c r="Z106" s="88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4.5" x14ac:dyDescent="0.35">
      <c r="A107" s="79">
        <v>88</v>
      </c>
      <c r="B107" s="79"/>
      <c r="C107" s="79"/>
      <c r="D107" s="80"/>
      <c r="E107" s="80"/>
      <c r="F107" s="80"/>
      <c r="G107" s="80"/>
      <c r="H107" s="81">
        <v>0</v>
      </c>
      <c r="I107" s="18" t="str">
        <f t="shared" si="0"/>
        <v>MCW</v>
      </c>
      <c r="J107" s="80"/>
      <c r="K107" s="80"/>
      <c r="L107" s="80"/>
      <c r="M107" s="83"/>
      <c r="N107" s="84">
        <v>0</v>
      </c>
      <c r="O107" s="80"/>
      <c r="P107" s="80"/>
      <c r="Q107" s="80"/>
      <c r="R107" s="80"/>
      <c r="S107" s="84">
        <v>0</v>
      </c>
      <c r="T107" s="85">
        <f t="shared" si="1"/>
        <v>0</v>
      </c>
      <c r="U107" s="86" t="str">
        <f t="shared" si="4"/>
        <v>MEX</v>
      </c>
      <c r="V107" s="92"/>
      <c r="W107" s="87" t="str">
        <f t="shared" si="2"/>
        <v/>
      </c>
      <c r="X107" s="87" t="str">
        <f t="shared" si="3"/>
        <v/>
      </c>
      <c r="Y107" s="87" t="str">
        <f t="shared" si="5"/>
        <v>MCW</v>
      </c>
      <c r="Z107" s="88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4.5" x14ac:dyDescent="0.35">
      <c r="A108" s="79">
        <v>89</v>
      </c>
      <c r="B108" s="79"/>
      <c r="C108" s="79"/>
      <c r="D108" s="80"/>
      <c r="E108" s="80"/>
      <c r="F108" s="80"/>
      <c r="G108" s="80"/>
      <c r="H108" s="81">
        <v>0</v>
      </c>
      <c r="I108" s="18" t="str">
        <f t="shared" si="0"/>
        <v>MCW</v>
      </c>
      <c r="J108" s="80"/>
      <c r="K108" s="80"/>
      <c r="L108" s="80"/>
      <c r="M108" s="83"/>
      <c r="N108" s="84">
        <v>0</v>
      </c>
      <c r="O108" s="80"/>
      <c r="P108" s="80"/>
      <c r="Q108" s="80"/>
      <c r="R108" s="80"/>
      <c r="S108" s="84">
        <v>0</v>
      </c>
      <c r="T108" s="85">
        <f t="shared" si="1"/>
        <v>0</v>
      </c>
      <c r="U108" s="86" t="str">
        <f t="shared" si="4"/>
        <v>MEX</v>
      </c>
      <c r="V108" s="92"/>
      <c r="W108" s="87" t="str">
        <f t="shared" si="2"/>
        <v/>
      </c>
      <c r="X108" s="87" t="str">
        <f t="shared" si="3"/>
        <v/>
      </c>
      <c r="Y108" s="87" t="str">
        <f t="shared" si="5"/>
        <v>MCW</v>
      </c>
      <c r="Z108" s="88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4.5" x14ac:dyDescent="0.35">
      <c r="A109" s="79">
        <v>90</v>
      </c>
      <c r="B109" s="79"/>
      <c r="C109" s="79"/>
      <c r="D109" s="80"/>
      <c r="E109" s="80"/>
      <c r="F109" s="80"/>
      <c r="G109" s="80"/>
      <c r="H109" s="81">
        <v>0</v>
      </c>
      <c r="I109" s="18" t="str">
        <f t="shared" si="0"/>
        <v>MCW</v>
      </c>
      <c r="J109" s="80"/>
      <c r="K109" s="80"/>
      <c r="L109" s="80"/>
      <c r="M109" s="83"/>
      <c r="N109" s="84">
        <v>0</v>
      </c>
      <c r="O109" s="80"/>
      <c r="P109" s="80"/>
      <c r="Q109" s="80"/>
      <c r="R109" s="80"/>
      <c r="S109" s="84">
        <v>0</v>
      </c>
      <c r="T109" s="85">
        <f t="shared" si="1"/>
        <v>0</v>
      </c>
      <c r="U109" s="86" t="str">
        <f t="shared" si="4"/>
        <v>MEX</v>
      </c>
      <c r="V109" s="92"/>
      <c r="W109" s="87" t="str">
        <f t="shared" si="2"/>
        <v/>
      </c>
      <c r="X109" s="87" t="str">
        <f t="shared" si="3"/>
        <v/>
      </c>
      <c r="Y109" s="87" t="str">
        <f t="shared" si="5"/>
        <v>MCW</v>
      </c>
      <c r="Z109" s="88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4.5" x14ac:dyDescent="0.35">
      <c r="A110" s="79">
        <v>91</v>
      </c>
      <c r="B110" s="79"/>
      <c r="C110" s="79"/>
      <c r="D110" s="80"/>
      <c r="E110" s="80"/>
      <c r="F110" s="80"/>
      <c r="G110" s="80"/>
      <c r="H110" s="81">
        <v>0</v>
      </c>
      <c r="I110" s="18" t="str">
        <f t="shared" si="0"/>
        <v>MCW</v>
      </c>
      <c r="J110" s="80"/>
      <c r="K110" s="80"/>
      <c r="L110" s="80"/>
      <c r="M110" s="83"/>
      <c r="N110" s="84">
        <v>0</v>
      </c>
      <c r="O110" s="80"/>
      <c r="P110" s="80"/>
      <c r="Q110" s="80"/>
      <c r="R110" s="80"/>
      <c r="S110" s="84">
        <v>0</v>
      </c>
      <c r="T110" s="85">
        <f t="shared" si="1"/>
        <v>0</v>
      </c>
      <c r="U110" s="86" t="str">
        <f t="shared" si="4"/>
        <v>MEX</v>
      </c>
      <c r="V110" s="92"/>
      <c r="W110" s="87" t="str">
        <f t="shared" si="2"/>
        <v/>
      </c>
      <c r="X110" s="87" t="str">
        <f t="shared" si="3"/>
        <v/>
      </c>
      <c r="Y110" s="87" t="str">
        <f t="shared" si="5"/>
        <v>MCW</v>
      </c>
      <c r="Z110" s="88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4.5" x14ac:dyDescent="0.35">
      <c r="A111" s="79">
        <v>92</v>
      </c>
      <c r="B111" s="79"/>
      <c r="C111" s="79"/>
      <c r="D111" s="80"/>
      <c r="E111" s="80"/>
      <c r="F111" s="80"/>
      <c r="G111" s="80"/>
      <c r="H111" s="81">
        <v>0</v>
      </c>
      <c r="I111" s="18" t="str">
        <f t="shared" si="0"/>
        <v>MCW</v>
      </c>
      <c r="J111" s="80"/>
      <c r="K111" s="80"/>
      <c r="L111" s="80"/>
      <c r="M111" s="83"/>
      <c r="N111" s="84">
        <v>0</v>
      </c>
      <c r="O111" s="80"/>
      <c r="P111" s="80"/>
      <c r="Q111" s="80"/>
      <c r="R111" s="80"/>
      <c r="S111" s="84">
        <v>0</v>
      </c>
      <c r="T111" s="85">
        <f t="shared" si="1"/>
        <v>0</v>
      </c>
      <c r="U111" s="86" t="str">
        <f t="shared" si="4"/>
        <v>MEX</v>
      </c>
      <c r="V111" s="92"/>
      <c r="W111" s="87" t="str">
        <f t="shared" si="2"/>
        <v/>
      </c>
      <c r="X111" s="87" t="str">
        <f t="shared" si="3"/>
        <v/>
      </c>
      <c r="Y111" s="87" t="str">
        <f t="shared" si="5"/>
        <v>MCW</v>
      </c>
      <c r="Z111" s="88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4.5" x14ac:dyDescent="0.35">
      <c r="A112" s="79">
        <v>93</v>
      </c>
      <c r="B112" s="79"/>
      <c r="C112" s="79"/>
      <c r="D112" s="80"/>
      <c r="E112" s="80"/>
      <c r="F112" s="80"/>
      <c r="G112" s="80"/>
      <c r="H112" s="81">
        <v>0</v>
      </c>
      <c r="I112" s="18" t="str">
        <f t="shared" si="0"/>
        <v>MCW</v>
      </c>
      <c r="J112" s="80"/>
      <c r="K112" s="80"/>
      <c r="L112" s="80"/>
      <c r="M112" s="83"/>
      <c r="N112" s="84">
        <v>0</v>
      </c>
      <c r="O112" s="80"/>
      <c r="P112" s="80"/>
      <c r="Q112" s="80"/>
      <c r="R112" s="80"/>
      <c r="S112" s="84">
        <v>0</v>
      </c>
      <c r="T112" s="85">
        <f t="shared" si="1"/>
        <v>0</v>
      </c>
      <c r="U112" s="86" t="str">
        <f t="shared" si="4"/>
        <v>MEX</v>
      </c>
      <c r="V112" s="92"/>
      <c r="W112" s="87" t="str">
        <f t="shared" si="2"/>
        <v/>
      </c>
      <c r="X112" s="87" t="str">
        <f t="shared" si="3"/>
        <v/>
      </c>
      <c r="Y112" s="87" t="str">
        <f t="shared" si="5"/>
        <v>MCW</v>
      </c>
      <c r="Z112" s="88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4.5" x14ac:dyDescent="0.35">
      <c r="A113" s="79">
        <v>94</v>
      </c>
      <c r="B113" s="79"/>
      <c r="C113" s="79"/>
      <c r="D113" s="80"/>
      <c r="E113" s="80"/>
      <c r="F113" s="80"/>
      <c r="G113" s="80"/>
      <c r="H113" s="81">
        <v>0</v>
      </c>
      <c r="I113" s="18" t="str">
        <f t="shared" si="0"/>
        <v>MCW</v>
      </c>
      <c r="J113" s="80"/>
      <c r="K113" s="80"/>
      <c r="L113" s="80"/>
      <c r="M113" s="83"/>
      <c r="N113" s="84">
        <v>0</v>
      </c>
      <c r="O113" s="80"/>
      <c r="P113" s="80"/>
      <c r="Q113" s="80"/>
      <c r="R113" s="80"/>
      <c r="S113" s="84">
        <v>0</v>
      </c>
      <c r="T113" s="85">
        <f t="shared" si="1"/>
        <v>0</v>
      </c>
      <c r="U113" s="86" t="str">
        <f t="shared" si="4"/>
        <v>MEX</v>
      </c>
      <c r="V113" s="92"/>
      <c r="W113" s="87" t="str">
        <f t="shared" si="2"/>
        <v/>
      </c>
      <c r="X113" s="87" t="str">
        <f t="shared" si="3"/>
        <v/>
      </c>
      <c r="Y113" s="87" t="str">
        <f t="shared" si="5"/>
        <v>MCW</v>
      </c>
      <c r="Z113" s="88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4.5" x14ac:dyDescent="0.35">
      <c r="A114" s="79">
        <v>95</v>
      </c>
      <c r="B114" s="79"/>
      <c r="C114" s="79"/>
      <c r="D114" s="80"/>
      <c r="E114" s="80"/>
      <c r="F114" s="80"/>
      <c r="G114" s="80"/>
      <c r="H114" s="81">
        <v>0</v>
      </c>
      <c r="I114" s="18" t="str">
        <f t="shared" si="0"/>
        <v>MCW</v>
      </c>
      <c r="J114" s="80"/>
      <c r="K114" s="80"/>
      <c r="L114" s="80"/>
      <c r="M114" s="83"/>
      <c r="N114" s="84">
        <v>0</v>
      </c>
      <c r="O114" s="80"/>
      <c r="P114" s="80"/>
      <c r="Q114" s="80"/>
      <c r="R114" s="80"/>
      <c r="S114" s="84">
        <v>0</v>
      </c>
      <c r="T114" s="85">
        <f t="shared" si="1"/>
        <v>0</v>
      </c>
      <c r="U114" s="86" t="str">
        <f t="shared" si="4"/>
        <v>MEX</v>
      </c>
      <c r="V114" s="92"/>
      <c r="W114" s="87" t="str">
        <f t="shared" si="2"/>
        <v/>
      </c>
      <c r="X114" s="87" t="str">
        <f t="shared" si="3"/>
        <v/>
      </c>
      <c r="Y114" s="87" t="str">
        <f t="shared" si="5"/>
        <v>MCW</v>
      </c>
      <c r="Z114" s="88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4.5" x14ac:dyDescent="0.35">
      <c r="A115" s="79">
        <v>96</v>
      </c>
      <c r="B115" s="79"/>
      <c r="C115" s="79"/>
      <c r="D115" s="80"/>
      <c r="E115" s="80"/>
      <c r="F115" s="80"/>
      <c r="G115" s="80"/>
      <c r="H115" s="81">
        <v>0</v>
      </c>
      <c r="I115" s="18" t="str">
        <f t="shared" si="0"/>
        <v>MCW</v>
      </c>
      <c r="J115" s="80"/>
      <c r="K115" s="80"/>
      <c r="L115" s="80"/>
      <c r="M115" s="83"/>
      <c r="N115" s="84">
        <v>0</v>
      </c>
      <c r="O115" s="80"/>
      <c r="P115" s="80"/>
      <c r="Q115" s="80"/>
      <c r="R115" s="80"/>
      <c r="S115" s="84">
        <v>0</v>
      </c>
      <c r="T115" s="85">
        <f t="shared" si="1"/>
        <v>0</v>
      </c>
      <c r="U115" s="86" t="str">
        <f t="shared" si="4"/>
        <v>MEX</v>
      </c>
      <c r="V115" s="92"/>
      <c r="W115" s="87" t="str">
        <f t="shared" si="2"/>
        <v/>
      </c>
      <c r="X115" s="87" t="str">
        <f t="shared" si="3"/>
        <v/>
      </c>
      <c r="Y115" s="87" t="str">
        <f t="shared" si="5"/>
        <v>MCW</v>
      </c>
      <c r="Z115" s="88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4.5" x14ac:dyDescent="0.35">
      <c r="A116" s="79">
        <v>97</v>
      </c>
      <c r="B116" s="79"/>
      <c r="C116" s="79"/>
      <c r="D116" s="80"/>
      <c r="E116" s="80"/>
      <c r="F116" s="80"/>
      <c r="G116" s="80"/>
      <c r="H116" s="81">
        <v>0</v>
      </c>
      <c r="I116" s="18" t="str">
        <f t="shared" si="0"/>
        <v>MCW</v>
      </c>
      <c r="J116" s="80"/>
      <c r="K116" s="80"/>
      <c r="L116" s="80"/>
      <c r="M116" s="83"/>
      <c r="N116" s="84">
        <v>0</v>
      </c>
      <c r="O116" s="80"/>
      <c r="P116" s="80"/>
      <c r="Q116" s="80"/>
      <c r="R116" s="80"/>
      <c r="S116" s="84">
        <v>0</v>
      </c>
      <c r="T116" s="85">
        <f t="shared" si="1"/>
        <v>0</v>
      </c>
      <c r="U116" s="86" t="str">
        <f t="shared" si="4"/>
        <v>MEX</v>
      </c>
      <c r="V116" s="92"/>
      <c r="W116" s="87" t="str">
        <f t="shared" si="2"/>
        <v/>
      </c>
      <c r="X116" s="87" t="str">
        <f t="shared" si="3"/>
        <v/>
      </c>
      <c r="Y116" s="87" t="str">
        <f t="shared" si="5"/>
        <v>MCW</v>
      </c>
      <c r="Z116" s="88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4.5" x14ac:dyDescent="0.35">
      <c r="A117" s="79">
        <v>98</v>
      </c>
      <c r="B117" s="79"/>
      <c r="C117" s="79"/>
      <c r="D117" s="80"/>
      <c r="E117" s="80"/>
      <c r="F117" s="80"/>
      <c r="G117" s="80"/>
      <c r="H117" s="81">
        <v>0</v>
      </c>
      <c r="I117" s="18" t="str">
        <f t="shared" si="0"/>
        <v>MCW</v>
      </c>
      <c r="J117" s="80"/>
      <c r="K117" s="80"/>
      <c r="L117" s="80"/>
      <c r="M117" s="83"/>
      <c r="N117" s="84">
        <v>0</v>
      </c>
      <c r="O117" s="80"/>
      <c r="P117" s="80"/>
      <c r="Q117" s="80"/>
      <c r="R117" s="80"/>
      <c r="S117" s="84">
        <v>0</v>
      </c>
      <c r="T117" s="85">
        <f t="shared" si="1"/>
        <v>0</v>
      </c>
      <c r="U117" s="86" t="str">
        <f t="shared" si="4"/>
        <v>MEX</v>
      </c>
      <c r="V117" s="92"/>
      <c r="W117" s="87" t="str">
        <f t="shared" si="2"/>
        <v/>
      </c>
      <c r="X117" s="87" t="str">
        <f t="shared" si="3"/>
        <v/>
      </c>
      <c r="Y117" s="87" t="str">
        <f t="shared" si="5"/>
        <v>MCW</v>
      </c>
      <c r="Z117" s="88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4.5" x14ac:dyDescent="0.35">
      <c r="A118" s="79">
        <v>99</v>
      </c>
      <c r="B118" s="79"/>
      <c r="C118" s="79"/>
      <c r="D118" s="80"/>
      <c r="E118" s="80"/>
      <c r="F118" s="80"/>
      <c r="G118" s="80"/>
      <c r="H118" s="81">
        <v>0</v>
      </c>
      <c r="I118" s="18" t="str">
        <f t="shared" si="0"/>
        <v>MCW</v>
      </c>
      <c r="J118" s="80"/>
      <c r="K118" s="80"/>
      <c r="L118" s="80"/>
      <c r="M118" s="83"/>
      <c r="N118" s="84">
        <v>0</v>
      </c>
      <c r="O118" s="80"/>
      <c r="P118" s="80"/>
      <c r="Q118" s="80"/>
      <c r="R118" s="80"/>
      <c r="S118" s="84">
        <v>0</v>
      </c>
      <c r="T118" s="85">
        <f t="shared" si="1"/>
        <v>0</v>
      </c>
      <c r="U118" s="86" t="str">
        <f t="shared" si="4"/>
        <v>MEX</v>
      </c>
      <c r="V118" s="92"/>
      <c r="W118" s="87" t="str">
        <f t="shared" si="2"/>
        <v/>
      </c>
      <c r="X118" s="87" t="str">
        <f t="shared" si="3"/>
        <v/>
      </c>
      <c r="Y118" s="87" t="str">
        <f t="shared" si="5"/>
        <v>MCW</v>
      </c>
      <c r="Z118" s="88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4.5" x14ac:dyDescent="0.35">
      <c r="A119" s="79">
        <v>100</v>
      </c>
      <c r="B119" s="79"/>
      <c r="C119" s="79"/>
      <c r="D119" s="80"/>
      <c r="E119" s="80"/>
      <c r="F119" s="80"/>
      <c r="G119" s="80"/>
      <c r="H119" s="81">
        <v>0</v>
      </c>
      <c r="I119" s="18" t="str">
        <f t="shared" si="0"/>
        <v>MCW</v>
      </c>
      <c r="J119" s="80"/>
      <c r="K119" s="80"/>
      <c r="L119" s="80"/>
      <c r="M119" s="83"/>
      <c r="N119" s="84">
        <v>0</v>
      </c>
      <c r="O119" s="80"/>
      <c r="P119" s="80"/>
      <c r="Q119" s="80"/>
      <c r="R119" s="80"/>
      <c r="S119" s="84">
        <v>0</v>
      </c>
      <c r="T119" s="85">
        <f t="shared" si="1"/>
        <v>0</v>
      </c>
      <c r="U119" s="86" t="str">
        <f t="shared" si="4"/>
        <v>MEX</v>
      </c>
      <c r="V119" s="92"/>
      <c r="W119" s="87" t="str">
        <f t="shared" si="2"/>
        <v/>
      </c>
      <c r="X119" s="87" t="str">
        <f t="shared" si="3"/>
        <v/>
      </c>
      <c r="Y119" s="87" t="str">
        <f t="shared" si="5"/>
        <v>MCW</v>
      </c>
      <c r="Z119" s="88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4.5" x14ac:dyDescent="0.35">
      <c r="A120" s="79">
        <v>101</v>
      </c>
      <c r="B120" s="79"/>
      <c r="C120" s="79"/>
      <c r="D120" s="80"/>
      <c r="E120" s="80"/>
      <c r="F120" s="80"/>
      <c r="G120" s="80"/>
      <c r="H120" s="81">
        <v>0</v>
      </c>
      <c r="I120" s="18" t="str">
        <f t="shared" si="0"/>
        <v>MCW</v>
      </c>
      <c r="J120" s="80"/>
      <c r="K120" s="80"/>
      <c r="L120" s="80"/>
      <c r="M120" s="83"/>
      <c r="N120" s="84">
        <v>0</v>
      </c>
      <c r="O120" s="80"/>
      <c r="P120" s="80"/>
      <c r="Q120" s="80"/>
      <c r="R120" s="80"/>
      <c r="S120" s="84">
        <v>0</v>
      </c>
      <c r="T120" s="85">
        <f t="shared" si="1"/>
        <v>0</v>
      </c>
      <c r="U120" s="86" t="str">
        <f t="shared" si="4"/>
        <v>MEX</v>
      </c>
      <c r="V120" s="92"/>
      <c r="W120" s="87" t="str">
        <f t="shared" si="2"/>
        <v/>
      </c>
      <c r="X120" s="87" t="str">
        <f t="shared" si="3"/>
        <v/>
      </c>
      <c r="Y120" s="87" t="str">
        <f t="shared" si="5"/>
        <v>MCW</v>
      </c>
      <c r="Z120" s="88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4.5" x14ac:dyDescent="0.35">
      <c r="A121" s="79">
        <v>102</v>
      </c>
      <c r="B121" s="79"/>
      <c r="C121" s="79"/>
      <c r="D121" s="80"/>
      <c r="E121" s="80"/>
      <c r="F121" s="80"/>
      <c r="G121" s="80"/>
      <c r="H121" s="81">
        <v>0</v>
      </c>
      <c r="I121" s="18" t="str">
        <f t="shared" si="0"/>
        <v>MCW</v>
      </c>
      <c r="J121" s="80"/>
      <c r="K121" s="80"/>
      <c r="L121" s="80"/>
      <c r="M121" s="83"/>
      <c r="N121" s="84">
        <v>0</v>
      </c>
      <c r="O121" s="80"/>
      <c r="P121" s="80"/>
      <c r="Q121" s="80"/>
      <c r="R121" s="80"/>
      <c r="S121" s="84">
        <v>0</v>
      </c>
      <c r="T121" s="85">
        <f t="shared" si="1"/>
        <v>0</v>
      </c>
      <c r="U121" s="86" t="str">
        <f t="shared" si="4"/>
        <v>MEX</v>
      </c>
      <c r="V121" s="92"/>
      <c r="W121" s="87" t="str">
        <f t="shared" si="2"/>
        <v/>
      </c>
      <c r="X121" s="87" t="str">
        <f t="shared" si="3"/>
        <v/>
      </c>
      <c r="Y121" s="87" t="str">
        <f t="shared" si="5"/>
        <v>MCW</v>
      </c>
      <c r="Z121" s="88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4.5" x14ac:dyDescent="0.35">
      <c r="A122" s="79">
        <v>103</v>
      </c>
      <c r="B122" s="79"/>
      <c r="C122" s="79"/>
      <c r="D122" s="80"/>
      <c r="E122" s="80"/>
      <c r="F122" s="80"/>
      <c r="G122" s="80"/>
      <c r="H122" s="81">
        <v>0</v>
      </c>
      <c r="I122" s="18" t="str">
        <f t="shared" si="0"/>
        <v>MCW</v>
      </c>
      <c r="J122" s="80"/>
      <c r="K122" s="80"/>
      <c r="L122" s="80"/>
      <c r="M122" s="83"/>
      <c r="N122" s="84">
        <v>0</v>
      </c>
      <c r="O122" s="80"/>
      <c r="P122" s="80"/>
      <c r="Q122" s="80"/>
      <c r="R122" s="80"/>
      <c r="S122" s="84">
        <v>0</v>
      </c>
      <c r="T122" s="85">
        <f t="shared" si="1"/>
        <v>0</v>
      </c>
      <c r="U122" s="86" t="str">
        <f t="shared" si="4"/>
        <v>MEX</v>
      </c>
      <c r="V122" s="92"/>
      <c r="W122" s="87" t="str">
        <f t="shared" si="2"/>
        <v/>
      </c>
      <c r="X122" s="87" t="str">
        <f t="shared" si="3"/>
        <v/>
      </c>
      <c r="Y122" s="87" t="str">
        <f t="shared" si="5"/>
        <v>MCW</v>
      </c>
      <c r="Z122" s="88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4.5" x14ac:dyDescent="0.35">
      <c r="A123" s="2"/>
      <c r="B123" s="2"/>
      <c r="C123" s="2"/>
      <c r="D123" s="93"/>
      <c r="E123" s="93"/>
      <c r="F123" s="93"/>
      <c r="G123" s="93"/>
      <c r="H123" s="94"/>
      <c r="I123" s="93"/>
      <c r="J123" s="93"/>
      <c r="K123" s="93"/>
      <c r="L123" s="93"/>
      <c r="M123" s="95"/>
      <c r="N123" s="2"/>
      <c r="O123" s="93"/>
      <c r="P123" s="93"/>
      <c r="Q123" s="93"/>
      <c r="R123" s="93"/>
      <c r="S123" s="2"/>
      <c r="T123" s="2"/>
      <c r="U123" s="96"/>
      <c r="V123" s="96"/>
      <c r="W123" s="96"/>
      <c r="X123" s="96"/>
      <c r="Y123" s="96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4.5" x14ac:dyDescent="0.35">
      <c r="A124" s="2"/>
      <c r="B124" s="2"/>
      <c r="C124" s="2"/>
      <c r="D124" s="93"/>
      <c r="E124" s="93"/>
      <c r="F124" s="93"/>
      <c r="G124" s="93"/>
      <c r="H124" s="94"/>
      <c r="I124" s="93"/>
      <c r="J124" s="93"/>
      <c r="K124" s="93"/>
      <c r="L124" s="93"/>
      <c r="M124" s="95"/>
      <c r="N124" s="2"/>
      <c r="O124" s="93"/>
      <c r="P124" s="93"/>
      <c r="Q124" s="93"/>
      <c r="R124" s="93"/>
      <c r="S124" s="2"/>
      <c r="T124" s="2"/>
      <c r="U124" s="96"/>
      <c r="V124" s="96"/>
      <c r="W124" s="96"/>
      <c r="X124" s="96"/>
      <c r="Y124" s="96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4.5" x14ac:dyDescent="0.35">
      <c r="A125" s="2"/>
      <c r="B125" s="2"/>
      <c r="C125" s="2"/>
      <c r="D125" s="93"/>
      <c r="E125" s="93"/>
      <c r="F125" s="93"/>
      <c r="G125" s="93"/>
      <c r="H125" s="94"/>
      <c r="I125" s="93"/>
      <c r="J125" s="93"/>
      <c r="K125" s="93"/>
      <c r="L125" s="93"/>
      <c r="M125" s="95"/>
      <c r="N125" s="2"/>
      <c r="O125" s="93"/>
      <c r="P125" s="93"/>
      <c r="Q125" s="93"/>
      <c r="R125" s="93"/>
      <c r="S125" s="2"/>
      <c r="T125" s="2"/>
      <c r="U125" s="96"/>
      <c r="V125" s="96"/>
      <c r="W125" s="96"/>
      <c r="X125" s="96"/>
      <c r="Y125" s="96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4.5" x14ac:dyDescent="0.35">
      <c r="A126" s="2"/>
      <c r="B126" s="2"/>
      <c r="C126" s="2"/>
      <c r="D126" s="93"/>
      <c r="E126" s="93"/>
      <c r="F126" s="93"/>
      <c r="G126" s="93"/>
      <c r="H126" s="94"/>
      <c r="I126" s="93"/>
      <c r="J126" s="93"/>
      <c r="K126" s="93"/>
      <c r="L126" s="93"/>
      <c r="M126" s="95"/>
      <c r="N126" s="2"/>
      <c r="O126" s="93"/>
      <c r="P126" s="93"/>
      <c r="Q126" s="93"/>
      <c r="R126" s="93"/>
      <c r="S126" s="2"/>
      <c r="T126" s="2"/>
      <c r="U126" s="96"/>
      <c r="V126" s="96"/>
      <c r="W126" s="96"/>
      <c r="X126" s="96"/>
      <c r="Y126" s="96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4.5" x14ac:dyDescent="0.35">
      <c r="A127" s="2"/>
      <c r="B127" s="2"/>
      <c r="C127" s="2"/>
      <c r="D127" s="93"/>
      <c r="E127" s="93"/>
      <c r="F127" s="93"/>
      <c r="G127" s="93"/>
      <c r="H127" s="94"/>
      <c r="I127" s="93"/>
      <c r="J127" s="93"/>
      <c r="K127" s="93"/>
      <c r="L127" s="93"/>
      <c r="M127" s="95"/>
      <c r="N127" s="2"/>
      <c r="O127" s="93"/>
      <c r="P127" s="93"/>
      <c r="Q127" s="93"/>
      <c r="R127" s="93"/>
      <c r="S127" s="2"/>
      <c r="T127" s="2"/>
      <c r="U127" s="96"/>
      <c r="V127" s="96"/>
      <c r="W127" s="96"/>
      <c r="X127" s="96"/>
      <c r="Y127" s="96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4.5" x14ac:dyDescent="0.35">
      <c r="A128" s="2"/>
      <c r="B128" s="2"/>
      <c r="C128" s="2"/>
      <c r="D128" s="93"/>
      <c r="E128" s="93"/>
      <c r="F128" s="93"/>
      <c r="G128" s="93"/>
      <c r="H128" s="94"/>
      <c r="I128" s="93"/>
      <c r="J128" s="93"/>
      <c r="K128" s="93"/>
      <c r="L128" s="93"/>
      <c r="M128" s="95"/>
      <c r="N128" s="2"/>
      <c r="O128" s="93"/>
      <c r="P128" s="93"/>
      <c r="Q128" s="93"/>
      <c r="R128" s="93"/>
      <c r="S128" s="2"/>
      <c r="T128" s="2"/>
      <c r="U128" s="96"/>
      <c r="V128" s="96"/>
      <c r="W128" s="96"/>
      <c r="X128" s="96"/>
      <c r="Y128" s="96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4.5" x14ac:dyDescent="0.35">
      <c r="A129" s="2"/>
      <c r="B129" s="2"/>
      <c r="C129" s="2"/>
      <c r="D129" s="93"/>
      <c r="E129" s="93"/>
      <c r="F129" s="93"/>
      <c r="G129" s="93"/>
      <c r="H129" s="94"/>
      <c r="I129" s="93"/>
      <c r="J129" s="93"/>
      <c r="K129" s="93"/>
      <c r="L129" s="93"/>
      <c r="M129" s="95"/>
      <c r="N129" s="2"/>
      <c r="O129" s="93"/>
      <c r="P129" s="93"/>
      <c r="Q129" s="93"/>
      <c r="R129" s="93"/>
      <c r="S129" s="2"/>
      <c r="T129" s="2"/>
      <c r="U129" s="96"/>
      <c r="V129" s="96"/>
      <c r="W129" s="96"/>
      <c r="X129" s="96"/>
      <c r="Y129" s="96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4.5" x14ac:dyDescent="0.35">
      <c r="A130" s="2"/>
      <c r="B130" s="2"/>
      <c r="C130" s="2"/>
      <c r="D130" s="93"/>
      <c r="E130" s="93"/>
      <c r="F130" s="93"/>
      <c r="G130" s="93"/>
      <c r="H130" s="94"/>
      <c r="I130" s="93"/>
      <c r="J130" s="93"/>
      <c r="K130" s="93"/>
      <c r="L130" s="93"/>
      <c r="M130" s="95"/>
      <c r="N130" s="2"/>
      <c r="O130" s="93"/>
      <c r="P130" s="93"/>
      <c r="Q130" s="93"/>
      <c r="R130" s="93"/>
      <c r="S130" s="2"/>
      <c r="T130" s="2"/>
      <c r="U130" s="96"/>
      <c r="V130" s="96"/>
      <c r="W130" s="96"/>
      <c r="X130" s="96"/>
      <c r="Y130" s="96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4.5" x14ac:dyDescent="0.35">
      <c r="A131" s="2"/>
      <c r="B131" s="2"/>
      <c r="C131" s="2"/>
      <c r="D131" s="93"/>
      <c r="E131" s="93"/>
      <c r="F131" s="93"/>
      <c r="G131" s="93"/>
      <c r="H131" s="94"/>
      <c r="I131" s="93"/>
      <c r="J131" s="93"/>
      <c r="K131" s="93"/>
      <c r="L131" s="93"/>
      <c r="M131" s="95"/>
      <c r="N131" s="2"/>
      <c r="O131" s="93"/>
      <c r="P131" s="93"/>
      <c r="Q131" s="93"/>
      <c r="R131" s="93"/>
      <c r="S131" s="2"/>
      <c r="T131" s="2"/>
      <c r="U131" s="96"/>
      <c r="V131" s="96"/>
      <c r="W131" s="96"/>
      <c r="X131" s="96"/>
      <c r="Y131" s="96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4.5" x14ac:dyDescent="0.35">
      <c r="A132" s="2"/>
      <c r="B132" s="2"/>
      <c r="C132" s="2"/>
      <c r="D132" s="93"/>
      <c r="E132" s="93"/>
      <c r="F132" s="93"/>
      <c r="G132" s="93"/>
      <c r="H132" s="94"/>
      <c r="I132" s="93"/>
      <c r="J132" s="93"/>
      <c r="K132" s="93"/>
      <c r="L132" s="93"/>
      <c r="M132" s="95"/>
      <c r="N132" s="2"/>
      <c r="O132" s="93"/>
      <c r="P132" s="93"/>
      <c r="Q132" s="93"/>
      <c r="R132" s="93"/>
      <c r="S132" s="2"/>
      <c r="T132" s="2"/>
      <c r="U132" s="96"/>
      <c r="V132" s="96"/>
      <c r="W132" s="96"/>
      <c r="X132" s="96"/>
      <c r="Y132" s="96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4.5" x14ac:dyDescent="0.35">
      <c r="A133" s="2"/>
      <c r="B133" s="2"/>
      <c r="C133" s="2"/>
      <c r="D133" s="93"/>
      <c r="E133" s="93"/>
      <c r="F133" s="93"/>
      <c r="G133" s="93"/>
      <c r="H133" s="94"/>
      <c r="I133" s="93"/>
      <c r="J133" s="93"/>
      <c r="K133" s="93"/>
      <c r="L133" s="93"/>
      <c r="M133" s="95"/>
      <c r="N133" s="2"/>
      <c r="O133" s="93"/>
      <c r="P133" s="93"/>
      <c r="Q133" s="93"/>
      <c r="R133" s="93"/>
      <c r="S133" s="2"/>
      <c r="T133" s="2"/>
      <c r="U133" s="96"/>
      <c r="V133" s="96"/>
      <c r="W133" s="96"/>
      <c r="X133" s="96"/>
      <c r="Y133" s="96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4.5" x14ac:dyDescent="0.35">
      <c r="A134" s="2"/>
      <c r="B134" s="2"/>
      <c r="C134" s="2"/>
      <c r="D134" s="93"/>
      <c r="E134" s="93"/>
      <c r="F134" s="93"/>
      <c r="G134" s="93"/>
      <c r="H134" s="94"/>
      <c r="I134" s="93"/>
      <c r="J134" s="93"/>
      <c r="K134" s="93"/>
      <c r="L134" s="93"/>
      <c r="M134" s="95"/>
      <c r="N134" s="2"/>
      <c r="O134" s="93"/>
      <c r="P134" s="93"/>
      <c r="Q134" s="93"/>
      <c r="R134" s="93"/>
      <c r="S134" s="2"/>
      <c r="T134" s="2"/>
      <c r="U134" s="96"/>
      <c r="V134" s="96"/>
      <c r="W134" s="96"/>
      <c r="X134" s="96"/>
      <c r="Y134" s="96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4.5" x14ac:dyDescent="0.35">
      <c r="A135" s="2"/>
      <c r="B135" s="2"/>
      <c r="C135" s="2"/>
      <c r="D135" s="93"/>
      <c r="E135" s="93"/>
      <c r="F135" s="93"/>
      <c r="G135" s="93"/>
      <c r="H135" s="94"/>
      <c r="I135" s="93"/>
      <c r="J135" s="93"/>
      <c r="K135" s="93"/>
      <c r="L135" s="93"/>
      <c r="M135" s="95"/>
      <c r="N135" s="2"/>
      <c r="O135" s="93"/>
      <c r="P135" s="93"/>
      <c r="Q135" s="93"/>
      <c r="R135" s="93"/>
      <c r="S135" s="2"/>
      <c r="T135" s="2"/>
      <c r="U135" s="96"/>
      <c r="V135" s="96"/>
      <c r="W135" s="96"/>
      <c r="X135" s="96"/>
      <c r="Y135" s="96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4.5" x14ac:dyDescent="0.35">
      <c r="A136" s="2"/>
      <c r="B136" s="2"/>
      <c r="C136" s="2"/>
      <c r="D136" s="93"/>
      <c r="E136" s="93"/>
      <c r="F136" s="93"/>
      <c r="G136" s="93"/>
      <c r="H136" s="94"/>
      <c r="I136" s="93"/>
      <c r="J136" s="93"/>
      <c r="K136" s="93"/>
      <c r="L136" s="93"/>
      <c r="M136" s="95"/>
      <c r="N136" s="2"/>
      <c r="O136" s="93"/>
      <c r="P136" s="93"/>
      <c r="Q136" s="93"/>
      <c r="R136" s="93"/>
      <c r="S136" s="2"/>
      <c r="T136" s="2"/>
      <c r="U136" s="96"/>
      <c r="V136" s="96"/>
      <c r="W136" s="96"/>
      <c r="X136" s="96"/>
      <c r="Y136" s="96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4.5" x14ac:dyDescent="0.35">
      <c r="A137" s="2"/>
      <c r="B137" s="2"/>
      <c r="C137" s="2"/>
      <c r="D137" s="93"/>
      <c r="E137" s="93"/>
      <c r="F137" s="93"/>
      <c r="G137" s="93"/>
      <c r="H137" s="94"/>
      <c r="I137" s="93"/>
      <c r="J137" s="93"/>
      <c r="K137" s="93"/>
      <c r="L137" s="93"/>
      <c r="M137" s="95"/>
      <c r="N137" s="2"/>
      <c r="O137" s="93"/>
      <c r="P137" s="93"/>
      <c r="Q137" s="93"/>
      <c r="R137" s="93"/>
      <c r="S137" s="2"/>
      <c r="T137" s="2"/>
      <c r="U137" s="96"/>
      <c r="V137" s="96"/>
      <c r="W137" s="96"/>
      <c r="X137" s="96"/>
      <c r="Y137" s="96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5.75" customHeight="1" x14ac:dyDescent="0.35">
      <c r="A138" s="6"/>
      <c r="B138" s="6"/>
      <c r="C138" s="6"/>
      <c r="D138" s="97"/>
      <c r="E138" s="97"/>
      <c r="F138" s="97"/>
      <c r="G138" s="97"/>
      <c r="H138" s="98"/>
      <c r="I138" s="97"/>
      <c r="J138" s="97"/>
      <c r="K138" s="97"/>
      <c r="L138" s="97"/>
      <c r="M138" s="99"/>
      <c r="N138" s="6"/>
      <c r="O138" s="97"/>
      <c r="P138" s="97"/>
      <c r="Q138" s="97"/>
      <c r="R138" s="97"/>
      <c r="S138" s="6"/>
      <c r="T138" s="6"/>
      <c r="U138" s="100"/>
      <c r="V138" s="100"/>
      <c r="W138" s="100"/>
      <c r="X138" s="100"/>
      <c r="Y138" s="100"/>
      <c r="Z138" s="6"/>
      <c r="AA138" s="6"/>
      <c r="AB138" s="6"/>
      <c r="AC138" s="6"/>
      <c r="AD138" s="6"/>
      <c r="AE138" s="6"/>
      <c r="AF138" s="6"/>
      <c r="AG138" s="6"/>
      <c r="AH138" s="6"/>
      <c r="AI138" s="6"/>
    </row>
    <row r="139" spans="1:35" ht="15.75" customHeight="1" x14ac:dyDescent="0.35">
      <c r="A139" s="6"/>
      <c r="B139" s="6"/>
      <c r="C139" s="6"/>
      <c r="D139" s="97"/>
      <c r="E139" s="97"/>
      <c r="F139" s="97"/>
      <c r="G139" s="97"/>
      <c r="H139" s="98"/>
      <c r="I139" s="97"/>
      <c r="J139" s="97"/>
      <c r="K139" s="97"/>
      <c r="L139" s="97"/>
      <c r="M139" s="99"/>
      <c r="N139" s="6"/>
      <c r="O139" s="97"/>
      <c r="P139" s="97"/>
      <c r="Q139" s="97"/>
      <c r="R139" s="97"/>
      <c r="S139" s="6"/>
      <c r="T139" s="6"/>
      <c r="U139" s="100"/>
      <c r="V139" s="100"/>
      <c r="W139" s="100"/>
      <c r="X139" s="100"/>
      <c r="Y139" s="100"/>
      <c r="Z139" s="6"/>
      <c r="AA139" s="6"/>
      <c r="AB139" s="6"/>
      <c r="AC139" s="6"/>
      <c r="AD139" s="6"/>
      <c r="AE139" s="6"/>
      <c r="AF139" s="6"/>
      <c r="AG139" s="6"/>
      <c r="AH139" s="6"/>
      <c r="AI139" s="6"/>
    </row>
    <row r="140" spans="1:35" ht="15.75" customHeight="1" x14ac:dyDescent="0.35">
      <c r="A140" s="6"/>
      <c r="B140" s="6"/>
      <c r="C140" s="6"/>
      <c r="D140" s="97"/>
      <c r="E140" s="97"/>
      <c r="F140" s="97"/>
      <c r="G140" s="97"/>
      <c r="H140" s="98"/>
      <c r="I140" s="97"/>
      <c r="J140" s="97"/>
      <c r="K140" s="97"/>
      <c r="L140" s="97"/>
      <c r="M140" s="99"/>
      <c r="N140" s="6"/>
      <c r="O140" s="97"/>
      <c r="P140" s="97"/>
      <c r="Q140" s="97"/>
      <c r="R140" s="97"/>
      <c r="S140" s="6"/>
      <c r="T140" s="6"/>
      <c r="U140" s="100"/>
      <c r="V140" s="100"/>
      <c r="W140" s="100"/>
      <c r="X140" s="100"/>
      <c r="Y140" s="100"/>
      <c r="Z140" s="6"/>
      <c r="AA140" s="6"/>
      <c r="AB140" s="6"/>
      <c r="AC140" s="6"/>
      <c r="AD140" s="6"/>
      <c r="AE140" s="6"/>
      <c r="AF140" s="6"/>
      <c r="AG140" s="6"/>
      <c r="AH140" s="6"/>
      <c r="AI140" s="6"/>
    </row>
    <row r="141" spans="1:35" ht="15.75" customHeight="1" x14ac:dyDescent="0.35">
      <c r="A141" s="6"/>
      <c r="B141" s="6"/>
      <c r="C141" s="6"/>
      <c r="D141" s="97"/>
      <c r="E141" s="97"/>
      <c r="F141" s="97"/>
      <c r="G141" s="97"/>
      <c r="H141" s="98"/>
      <c r="I141" s="97"/>
      <c r="J141" s="97"/>
      <c r="K141" s="97"/>
      <c r="L141" s="97"/>
      <c r="M141" s="99"/>
      <c r="N141" s="6"/>
      <c r="O141" s="97"/>
      <c r="P141" s="97"/>
      <c r="Q141" s="97"/>
      <c r="R141" s="97"/>
      <c r="S141" s="6"/>
      <c r="T141" s="6"/>
      <c r="U141" s="100"/>
      <c r="V141" s="100"/>
      <c r="W141" s="100"/>
      <c r="X141" s="100"/>
      <c r="Y141" s="100"/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 spans="1:35" ht="15.75" customHeight="1" x14ac:dyDescent="0.35">
      <c r="A142" s="6"/>
      <c r="B142" s="6"/>
      <c r="C142" s="6"/>
      <c r="D142" s="97"/>
      <c r="E142" s="97"/>
      <c r="F142" s="97"/>
      <c r="G142" s="97"/>
      <c r="H142" s="98"/>
      <c r="I142" s="97"/>
      <c r="J142" s="97"/>
      <c r="K142" s="97"/>
      <c r="L142" s="97"/>
      <c r="M142" s="99"/>
      <c r="N142" s="6"/>
      <c r="O142" s="97"/>
      <c r="P142" s="97"/>
      <c r="Q142" s="97"/>
      <c r="R142" s="97"/>
      <c r="S142" s="6"/>
      <c r="T142" s="6"/>
      <c r="U142" s="100"/>
      <c r="V142" s="100"/>
      <c r="W142" s="100"/>
      <c r="X142" s="100"/>
      <c r="Y142" s="100"/>
      <c r="Z142" s="6"/>
      <c r="AA142" s="6"/>
      <c r="AB142" s="6"/>
      <c r="AC142" s="6"/>
      <c r="AD142" s="6"/>
      <c r="AE142" s="6"/>
      <c r="AF142" s="6"/>
      <c r="AG142" s="6"/>
      <c r="AH142" s="6"/>
      <c r="AI142" s="6"/>
    </row>
    <row r="143" spans="1:35" ht="15.75" customHeight="1" x14ac:dyDescent="0.35">
      <c r="A143" s="6"/>
      <c r="B143" s="6"/>
      <c r="C143" s="6"/>
      <c r="D143" s="97"/>
      <c r="E143" s="97"/>
      <c r="F143" s="97"/>
      <c r="G143" s="97"/>
      <c r="H143" s="98"/>
      <c r="I143" s="97"/>
      <c r="J143" s="97"/>
      <c r="K143" s="97"/>
      <c r="L143" s="97"/>
      <c r="M143" s="99"/>
      <c r="N143" s="6"/>
      <c r="O143" s="97"/>
      <c r="P143" s="97"/>
      <c r="Q143" s="97"/>
      <c r="R143" s="97"/>
      <c r="S143" s="6"/>
      <c r="T143" s="6"/>
      <c r="U143" s="100"/>
      <c r="V143" s="100"/>
      <c r="W143" s="100"/>
      <c r="X143" s="100"/>
      <c r="Y143" s="100"/>
      <c r="Z143" s="6"/>
      <c r="AA143" s="6"/>
      <c r="AB143" s="6"/>
      <c r="AC143" s="6"/>
      <c r="AD143" s="6"/>
      <c r="AE143" s="6"/>
      <c r="AF143" s="6"/>
      <c r="AG143" s="6"/>
      <c r="AH143" s="6"/>
      <c r="AI143" s="6"/>
    </row>
    <row r="144" spans="1:35" ht="15.75" customHeight="1" x14ac:dyDescent="0.35">
      <c r="A144" s="6"/>
      <c r="B144" s="6"/>
      <c r="C144" s="6"/>
      <c r="D144" s="97"/>
      <c r="E144" s="97"/>
      <c r="F144" s="97"/>
      <c r="G144" s="97"/>
      <c r="H144" s="98"/>
      <c r="I144" s="97"/>
      <c r="J144" s="97"/>
      <c r="K144" s="97"/>
      <c r="L144" s="97"/>
      <c r="M144" s="99"/>
      <c r="N144" s="6"/>
      <c r="O144" s="97"/>
      <c r="P144" s="97"/>
      <c r="Q144" s="97"/>
      <c r="R144" s="97"/>
      <c r="S144" s="6"/>
      <c r="T144" s="6"/>
      <c r="U144" s="100"/>
      <c r="V144" s="100"/>
      <c r="W144" s="100"/>
      <c r="X144" s="100"/>
      <c r="Y144" s="100"/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 spans="1:35" ht="15.75" customHeight="1" x14ac:dyDescent="0.35">
      <c r="A145" s="6"/>
      <c r="B145" s="6"/>
      <c r="C145" s="6"/>
      <c r="D145" s="97"/>
      <c r="E145" s="97"/>
      <c r="F145" s="97"/>
      <c r="G145" s="97"/>
      <c r="H145" s="98"/>
      <c r="I145" s="97"/>
      <c r="J145" s="97"/>
      <c r="K145" s="97"/>
      <c r="L145" s="97"/>
      <c r="M145" s="99"/>
      <c r="N145" s="6"/>
      <c r="O145" s="97"/>
      <c r="P145" s="97"/>
      <c r="Q145" s="97"/>
      <c r="R145" s="97"/>
      <c r="S145" s="6"/>
      <c r="T145" s="6"/>
      <c r="U145" s="100"/>
      <c r="V145" s="100"/>
      <c r="W145" s="100"/>
      <c r="X145" s="100"/>
      <c r="Y145" s="100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spans="1:35" ht="15.75" customHeight="1" x14ac:dyDescent="0.35">
      <c r="A146" s="6"/>
      <c r="B146" s="6"/>
      <c r="C146" s="6"/>
      <c r="D146" s="97"/>
      <c r="E146" s="97"/>
      <c r="F146" s="97"/>
      <c r="G146" s="97"/>
      <c r="H146" s="98"/>
      <c r="I146" s="97"/>
      <c r="J146" s="97"/>
      <c r="K146" s="97"/>
      <c r="L146" s="97"/>
      <c r="M146" s="99"/>
      <c r="N146" s="6"/>
      <c r="O146" s="97"/>
      <c r="P146" s="97"/>
      <c r="Q146" s="97"/>
      <c r="R146" s="97"/>
      <c r="S146" s="6"/>
      <c r="T146" s="6"/>
      <c r="U146" s="100"/>
      <c r="V146" s="100"/>
      <c r="W146" s="100"/>
      <c r="X146" s="100"/>
      <c r="Y146" s="100"/>
      <c r="Z146" s="6"/>
      <c r="AA146" s="6"/>
      <c r="AB146" s="6"/>
      <c r="AC146" s="6"/>
      <c r="AD146" s="6"/>
      <c r="AE146" s="6"/>
      <c r="AF146" s="6"/>
      <c r="AG146" s="6"/>
      <c r="AH146" s="6"/>
      <c r="AI146" s="6"/>
    </row>
    <row r="147" spans="1:35" ht="15.75" customHeight="1" x14ac:dyDescent="0.35">
      <c r="A147" s="6"/>
      <c r="B147" s="6"/>
      <c r="C147" s="6"/>
      <c r="D147" s="97"/>
      <c r="E147" s="97"/>
      <c r="F147" s="97"/>
      <c r="G147" s="97"/>
      <c r="H147" s="98"/>
      <c r="I147" s="97"/>
      <c r="J147" s="97"/>
      <c r="K147" s="97"/>
      <c r="L147" s="97"/>
      <c r="M147" s="99"/>
      <c r="N147" s="6"/>
      <c r="O147" s="97"/>
      <c r="P147" s="97"/>
      <c r="Q147" s="97"/>
      <c r="R147" s="97"/>
      <c r="S147" s="6"/>
      <c r="T147" s="6"/>
      <c r="U147" s="100"/>
      <c r="V147" s="100"/>
      <c r="W147" s="100"/>
      <c r="X147" s="100"/>
      <c r="Y147" s="100"/>
      <c r="Z147" s="6"/>
      <c r="AA147" s="6"/>
      <c r="AB147" s="6"/>
      <c r="AC147" s="6"/>
      <c r="AD147" s="6"/>
      <c r="AE147" s="6"/>
      <c r="AF147" s="6"/>
      <c r="AG147" s="6"/>
      <c r="AH147" s="6"/>
      <c r="AI147" s="6"/>
    </row>
    <row r="148" spans="1:35" ht="15.75" customHeight="1" x14ac:dyDescent="0.35">
      <c r="A148" s="6"/>
      <c r="B148" s="6"/>
      <c r="C148" s="6"/>
      <c r="D148" s="97"/>
      <c r="E148" s="97"/>
      <c r="F148" s="97"/>
      <c r="G148" s="97"/>
      <c r="H148" s="98"/>
      <c r="I148" s="97"/>
      <c r="J148" s="97"/>
      <c r="K148" s="97"/>
      <c r="L148" s="97"/>
      <c r="M148" s="99"/>
      <c r="N148" s="6"/>
      <c r="O148" s="97"/>
      <c r="P148" s="97"/>
      <c r="Q148" s="97"/>
      <c r="R148" s="97"/>
      <c r="S148" s="6"/>
      <c r="T148" s="6"/>
      <c r="U148" s="100"/>
      <c r="V148" s="100"/>
      <c r="W148" s="100"/>
      <c r="X148" s="100"/>
      <c r="Y148" s="100"/>
      <c r="Z148" s="6"/>
      <c r="AA148" s="6"/>
      <c r="AB148" s="6"/>
      <c r="AC148" s="6"/>
      <c r="AD148" s="6"/>
      <c r="AE148" s="6"/>
      <c r="AF148" s="6"/>
      <c r="AG148" s="6"/>
      <c r="AH148" s="6"/>
      <c r="AI148" s="6"/>
    </row>
    <row r="149" spans="1:35" ht="15.75" customHeight="1" x14ac:dyDescent="0.35">
      <c r="A149" s="6"/>
      <c r="B149" s="6"/>
      <c r="C149" s="6"/>
      <c r="D149" s="97"/>
      <c r="E149" s="97"/>
      <c r="F149" s="97"/>
      <c r="G149" s="97"/>
      <c r="H149" s="98"/>
      <c r="I149" s="97"/>
      <c r="J149" s="97"/>
      <c r="K149" s="97"/>
      <c r="L149" s="97"/>
      <c r="M149" s="99"/>
      <c r="N149" s="6"/>
      <c r="O149" s="97"/>
      <c r="P149" s="97"/>
      <c r="Q149" s="97"/>
      <c r="R149" s="97"/>
      <c r="S149" s="6"/>
      <c r="T149" s="6"/>
      <c r="U149" s="100"/>
      <c r="V149" s="100"/>
      <c r="W149" s="100"/>
      <c r="X149" s="100"/>
      <c r="Y149" s="100"/>
      <c r="Z149" s="6"/>
      <c r="AA149" s="6"/>
      <c r="AB149" s="6"/>
      <c r="AC149" s="6"/>
      <c r="AD149" s="6"/>
      <c r="AE149" s="6"/>
      <c r="AF149" s="6"/>
      <c r="AG149" s="6"/>
      <c r="AH149" s="6"/>
      <c r="AI149" s="6"/>
    </row>
    <row r="150" spans="1:35" ht="15.75" customHeight="1" x14ac:dyDescent="0.35">
      <c r="A150" s="6"/>
      <c r="B150" s="6"/>
      <c r="C150" s="6"/>
      <c r="D150" s="97"/>
      <c r="E150" s="97"/>
      <c r="F150" s="97"/>
      <c r="G150" s="97"/>
      <c r="H150" s="98"/>
      <c r="I150" s="97"/>
      <c r="J150" s="97"/>
      <c r="K150" s="97"/>
      <c r="L150" s="97"/>
      <c r="M150" s="99"/>
      <c r="N150" s="6"/>
      <c r="O150" s="97"/>
      <c r="P150" s="97"/>
      <c r="Q150" s="97"/>
      <c r="R150" s="97"/>
      <c r="S150" s="6"/>
      <c r="T150" s="6"/>
      <c r="U150" s="100"/>
      <c r="V150" s="100"/>
      <c r="W150" s="100"/>
      <c r="X150" s="100"/>
      <c r="Y150" s="100"/>
      <c r="Z150" s="6"/>
      <c r="AA150" s="6"/>
      <c r="AB150" s="6"/>
      <c r="AC150" s="6"/>
      <c r="AD150" s="6"/>
      <c r="AE150" s="6"/>
      <c r="AF150" s="6"/>
      <c r="AG150" s="6"/>
      <c r="AH150" s="6"/>
      <c r="AI150" s="6"/>
    </row>
    <row r="151" spans="1:35" ht="15.75" customHeight="1" x14ac:dyDescent="0.35">
      <c r="A151" s="6"/>
      <c r="B151" s="6"/>
      <c r="C151" s="6"/>
      <c r="D151" s="97"/>
      <c r="E151" s="97"/>
      <c r="F151" s="97"/>
      <c r="G151" s="97"/>
      <c r="H151" s="98"/>
      <c r="I151" s="97"/>
      <c r="J151" s="97"/>
      <c r="K151" s="97"/>
      <c r="L151" s="97"/>
      <c r="M151" s="99"/>
      <c r="N151" s="6"/>
      <c r="O151" s="97"/>
      <c r="P151" s="97"/>
      <c r="Q151" s="97"/>
      <c r="R151" s="97"/>
      <c r="S151" s="6"/>
      <c r="T151" s="6"/>
      <c r="U151" s="100"/>
      <c r="V151" s="100"/>
      <c r="W151" s="100"/>
      <c r="X151" s="100"/>
      <c r="Y151" s="100"/>
      <c r="Z151" s="6"/>
      <c r="AA151" s="6"/>
      <c r="AB151" s="6"/>
      <c r="AC151" s="6"/>
      <c r="AD151" s="6"/>
      <c r="AE151" s="6"/>
      <c r="AF151" s="6"/>
      <c r="AG151" s="6"/>
      <c r="AH151" s="6"/>
      <c r="AI151" s="6"/>
    </row>
    <row r="152" spans="1:35" ht="15.75" customHeight="1" x14ac:dyDescent="0.35">
      <c r="A152" s="6"/>
      <c r="B152" s="6"/>
      <c r="C152" s="6"/>
      <c r="D152" s="97"/>
      <c r="E152" s="97"/>
      <c r="F152" s="97"/>
      <c r="G152" s="97"/>
      <c r="H152" s="98"/>
      <c r="I152" s="97"/>
      <c r="J152" s="97"/>
      <c r="K152" s="97"/>
      <c r="L152" s="97"/>
      <c r="M152" s="99"/>
      <c r="N152" s="6"/>
      <c r="O152" s="97"/>
      <c r="P152" s="97"/>
      <c r="Q152" s="97"/>
      <c r="R152" s="97"/>
      <c r="S152" s="6"/>
      <c r="T152" s="6"/>
      <c r="U152" s="100"/>
      <c r="V152" s="100"/>
      <c r="W152" s="100"/>
      <c r="X152" s="100"/>
      <c r="Y152" s="100"/>
      <c r="Z152" s="6"/>
      <c r="AA152" s="6"/>
      <c r="AB152" s="6"/>
      <c r="AC152" s="6"/>
      <c r="AD152" s="6"/>
      <c r="AE152" s="6"/>
      <c r="AF152" s="6"/>
      <c r="AG152" s="6"/>
      <c r="AH152" s="6"/>
      <c r="AI152" s="6"/>
    </row>
    <row r="153" spans="1:35" ht="15.75" customHeight="1" x14ac:dyDescent="0.35">
      <c r="A153" s="6"/>
      <c r="B153" s="6"/>
      <c r="C153" s="6"/>
      <c r="D153" s="97"/>
      <c r="E153" s="97"/>
      <c r="F153" s="97"/>
      <c r="G153" s="97"/>
      <c r="H153" s="98"/>
      <c r="I153" s="97"/>
      <c r="J153" s="97"/>
      <c r="K153" s="97"/>
      <c r="L153" s="97"/>
      <c r="M153" s="99"/>
      <c r="N153" s="6"/>
      <c r="O153" s="97"/>
      <c r="P153" s="97"/>
      <c r="Q153" s="97"/>
      <c r="R153" s="97"/>
      <c r="S153" s="6"/>
      <c r="T153" s="6"/>
      <c r="U153" s="100"/>
      <c r="V153" s="100"/>
      <c r="W153" s="100"/>
      <c r="X153" s="100"/>
      <c r="Y153" s="100"/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  <row r="154" spans="1:35" ht="15.75" customHeight="1" x14ac:dyDescent="0.35">
      <c r="A154" s="6"/>
      <c r="B154" s="6"/>
      <c r="C154" s="6"/>
      <c r="D154" s="97"/>
      <c r="E154" s="97"/>
      <c r="F154" s="97"/>
      <c r="G154" s="97"/>
      <c r="H154" s="98"/>
      <c r="I154" s="97"/>
      <c r="J154" s="97"/>
      <c r="K154" s="97"/>
      <c r="L154" s="97"/>
      <c r="M154" s="99"/>
      <c r="N154" s="6"/>
      <c r="O154" s="97"/>
      <c r="P154" s="97"/>
      <c r="Q154" s="97"/>
      <c r="R154" s="97"/>
      <c r="S154" s="6"/>
      <c r="T154" s="6"/>
      <c r="U154" s="100"/>
      <c r="V154" s="100"/>
      <c r="W154" s="100"/>
      <c r="X154" s="100"/>
      <c r="Y154" s="100"/>
      <c r="Z154" s="6"/>
      <c r="AA154" s="6"/>
      <c r="AB154" s="6"/>
      <c r="AC154" s="6"/>
      <c r="AD154" s="6"/>
      <c r="AE154" s="6"/>
      <c r="AF154" s="6"/>
      <c r="AG154" s="6"/>
      <c r="AH154" s="6"/>
      <c r="AI154" s="6"/>
    </row>
    <row r="155" spans="1:35" ht="15.75" customHeight="1" x14ac:dyDescent="0.35">
      <c r="A155" s="6"/>
      <c r="B155" s="6"/>
      <c r="C155" s="6"/>
      <c r="D155" s="97"/>
      <c r="E155" s="97"/>
      <c r="F155" s="97"/>
      <c r="G155" s="97"/>
      <c r="H155" s="98"/>
      <c r="I155" s="97"/>
      <c r="J155" s="97"/>
      <c r="K155" s="97"/>
      <c r="L155" s="97"/>
      <c r="M155" s="99"/>
      <c r="N155" s="6"/>
      <c r="O155" s="97"/>
      <c r="P155" s="97"/>
      <c r="Q155" s="97"/>
      <c r="R155" s="97"/>
      <c r="S155" s="6"/>
      <c r="T155" s="6"/>
      <c r="U155" s="100"/>
      <c r="V155" s="100"/>
      <c r="W155" s="100"/>
      <c r="X155" s="100"/>
      <c r="Y155" s="100"/>
      <c r="Z155" s="6"/>
      <c r="AA155" s="6"/>
      <c r="AB155" s="6"/>
      <c r="AC155" s="6"/>
      <c r="AD155" s="6"/>
      <c r="AE155" s="6"/>
      <c r="AF155" s="6"/>
      <c r="AG155" s="6"/>
      <c r="AH155" s="6"/>
      <c r="AI155" s="6"/>
    </row>
    <row r="156" spans="1:35" ht="15.75" customHeight="1" x14ac:dyDescent="0.35">
      <c r="A156" s="6"/>
      <c r="B156" s="6"/>
      <c r="C156" s="6"/>
      <c r="D156" s="97"/>
      <c r="E156" s="97"/>
      <c r="F156" s="97"/>
      <c r="G156" s="97"/>
      <c r="H156" s="98"/>
      <c r="I156" s="97"/>
      <c r="J156" s="97"/>
      <c r="K156" s="97"/>
      <c r="L156" s="97"/>
      <c r="M156" s="99"/>
      <c r="N156" s="6"/>
      <c r="O156" s="97"/>
      <c r="P156" s="97"/>
      <c r="Q156" s="97"/>
      <c r="R156" s="97"/>
      <c r="S156" s="6"/>
      <c r="T156" s="6"/>
      <c r="U156" s="100"/>
      <c r="V156" s="100"/>
      <c r="W156" s="100"/>
      <c r="X156" s="100"/>
      <c r="Y156" s="100"/>
      <c r="Z156" s="6"/>
      <c r="AA156" s="6"/>
      <c r="AB156" s="6"/>
      <c r="AC156" s="6"/>
      <c r="AD156" s="6"/>
      <c r="AE156" s="6"/>
      <c r="AF156" s="6"/>
      <c r="AG156" s="6"/>
      <c r="AH156" s="6"/>
      <c r="AI156" s="6"/>
    </row>
    <row r="157" spans="1:35" ht="15.75" customHeight="1" x14ac:dyDescent="0.35">
      <c r="A157" s="6"/>
      <c r="B157" s="6"/>
      <c r="C157" s="6"/>
      <c r="D157" s="97"/>
      <c r="E157" s="97"/>
      <c r="F157" s="97"/>
      <c r="G157" s="97"/>
      <c r="H157" s="98"/>
      <c r="I157" s="97"/>
      <c r="J157" s="97"/>
      <c r="K157" s="97"/>
      <c r="L157" s="97"/>
      <c r="M157" s="99"/>
      <c r="N157" s="6"/>
      <c r="O157" s="97"/>
      <c r="P157" s="97"/>
      <c r="Q157" s="97"/>
      <c r="R157" s="97"/>
      <c r="S157" s="6"/>
      <c r="T157" s="6"/>
      <c r="U157" s="100"/>
      <c r="V157" s="100"/>
      <c r="W157" s="100"/>
      <c r="X157" s="100"/>
      <c r="Y157" s="100"/>
      <c r="Z157" s="6"/>
      <c r="AA157" s="6"/>
      <c r="AB157" s="6"/>
      <c r="AC157" s="6"/>
      <c r="AD157" s="6"/>
      <c r="AE157" s="6"/>
      <c r="AF157" s="6"/>
      <c r="AG157" s="6"/>
      <c r="AH157" s="6"/>
      <c r="AI157" s="6"/>
    </row>
    <row r="158" spans="1:35" ht="15.75" customHeight="1" x14ac:dyDescent="0.35">
      <c r="A158" s="6"/>
      <c r="B158" s="6"/>
      <c r="C158" s="6"/>
      <c r="D158" s="97"/>
      <c r="E158" s="97"/>
      <c r="F158" s="97"/>
      <c r="G158" s="97"/>
      <c r="H158" s="98"/>
      <c r="I158" s="97"/>
      <c r="J158" s="97"/>
      <c r="K158" s="97"/>
      <c r="L158" s="97"/>
      <c r="M158" s="99"/>
      <c r="N158" s="6"/>
      <c r="O158" s="97"/>
      <c r="P158" s="97"/>
      <c r="Q158" s="97"/>
      <c r="R158" s="97"/>
      <c r="S158" s="6"/>
      <c r="T158" s="6"/>
      <c r="U158" s="100"/>
      <c r="V158" s="100"/>
      <c r="W158" s="100"/>
      <c r="X158" s="100"/>
      <c r="Y158" s="100"/>
      <c r="Z158" s="6"/>
      <c r="AA158" s="6"/>
      <c r="AB158" s="6"/>
      <c r="AC158" s="6"/>
      <c r="AD158" s="6"/>
      <c r="AE158" s="6"/>
      <c r="AF158" s="6"/>
      <c r="AG158" s="6"/>
      <c r="AH158" s="6"/>
      <c r="AI158" s="6"/>
    </row>
    <row r="159" spans="1:35" ht="15.75" customHeight="1" x14ac:dyDescent="0.35">
      <c r="A159" s="6"/>
      <c r="B159" s="6"/>
      <c r="C159" s="6"/>
      <c r="D159" s="97"/>
      <c r="E159" s="97"/>
      <c r="F159" s="97"/>
      <c r="G159" s="97"/>
      <c r="H159" s="98"/>
      <c r="I159" s="97"/>
      <c r="J159" s="97"/>
      <c r="K159" s="97"/>
      <c r="L159" s="97"/>
      <c r="M159" s="99"/>
      <c r="N159" s="6"/>
      <c r="O159" s="97"/>
      <c r="P159" s="97"/>
      <c r="Q159" s="97"/>
      <c r="R159" s="97"/>
      <c r="S159" s="6"/>
      <c r="T159" s="6"/>
      <c r="U159" s="100"/>
      <c r="V159" s="100"/>
      <c r="W159" s="100"/>
      <c r="X159" s="100"/>
      <c r="Y159" s="100"/>
      <c r="Z159" s="6"/>
      <c r="AA159" s="6"/>
      <c r="AB159" s="6"/>
      <c r="AC159" s="6"/>
      <c r="AD159" s="6"/>
      <c r="AE159" s="6"/>
      <c r="AF159" s="6"/>
      <c r="AG159" s="6"/>
      <c r="AH159" s="6"/>
      <c r="AI159" s="6"/>
    </row>
    <row r="160" spans="1:35" ht="15.75" customHeight="1" x14ac:dyDescent="0.35">
      <c r="A160" s="6"/>
      <c r="B160" s="6"/>
      <c r="C160" s="6"/>
      <c r="D160" s="97"/>
      <c r="E160" s="97"/>
      <c r="F160" s="97"/>
      <c r="G160" s="97"/>
      <c r="H160" s="98"/>
      <c r="I160" s="97"/>
      <c r="J160" s="97"/>
      <c r="K160" s="97"/>
      <c r="L160" s="97"/>
      <c r="M160" s="99"/>
      <c r="N160" s="6"/>
      <c r="O160" s="97"/>
      <c r="P160" s="97"/>
      <c r="Q160" s="97"/>
      <c r="R160" s="97"/>
      <c r="S160" s="6"/>
      <c r="T160" s="6"/>
      <c r="U160" s="100"/>
      <c r="V160" s="100"/>
      <c r="W160" s="100"/>
      <c r="X160" s="100"/>
      <c r="Y160" s="100"/>
      <c r="Z160" s="6"/>
      <c r="AA160" s="6"/>
      <c r="AB160" s="6"/>
      <c r="AC160" s="6"/>
      <c r="AD160" s="6"/>
      <c r="AE160" s="6"/>
      <c r="AF160" s="6"/>
      <c r="AG160" s="6"/>
      <c r="AH160" s="6"/>
      <c r="AI160" s="6"/>
    </row>
    <row r="161" spans="1:35" ht="15.75" customHeight="1" x14ac:dyDescent="0.35">
      <c r="A161" s="6"/>
      <c r="B161" s="6"/>
      <c r="C161" s="6"/>
      <c r="D161" s="97"/>
      <c r="E161" s="97"/>
      <c r="F161" s="97"/>
      <c r="G161" s="97"/>
      <c r="H161" s="98"/>
      <c r="I161" s="97"/>
      <c r="J161" s="97"/>
      <c r="K161" s="97"/>
      <c r="L161" s="97"/>
      <c r="M161" s="99"/>
      <c r="N161" s="6"/>
      <c r="O161" s="97"/>
      <c r="P161" s="97"/>
      <c r="Q161" s="97"/>
      <c r="R161" s="97"/>
      <c r="S161" s="6"/>
      <c r="T161" s="6"/>
      <c r="U161" s="100"/>
      <c r="V161" s="100"/>
      <c r="W161" s="100"/>
      <c r="X161" s="100"/>
      <c r="Y161" s="100"/>
      <c r="Z161" s="6"/>
      <c r="AA161" s="6"/>
      <c r="AB161" s="6"/>
      <c r="AC161" s="6"/>
      <c r="AD161" s="6"/>
      <c r="AE161" s="6"/>
      <c r="AF161" s="6"/>
      <c r="AG161" s="6"/>
      <c r="AH161" s="6"/>
      <c r="AI161" s="6"/>
    </row>
    <row r="162" spans="1:35" ht="15.75" customHeight="1" x14ac:dyDescent="0.35">
      <c r="A162" s="6"/>
      <c r="B162" s="6"/>
      <c r="C162" s="6"/>
      <c r="D162" s="97"/>
      <c r="E162" s="97"/>
      <c r="F162" s="97"/>
      <c r="G162" s="97"/>
      <c r="H162" s="98"/>
      <c r="I162" s="97"/>
      <c r="J162" s="97"/>
      <c r="K162" s="97"/>
      <c r="L162" s="97"/>
      <c r="M162" s="99"/>
      <c r="N162" s="6"/>
      <c r="O162" s="97"/>
      <c r="P162" s="97"/>
      <c r="Q162" s="97"/>
      <c r="R162" s="97"/>
      <c r="S162" s="6"/>
      <c r="T162" s="6"/>
      <c r="U162" s="100"/>
      <c r="V162" s="100"/>
      <c r="W162" s="100"/>
      <c r="X162" s="100"/>
      <c r="Y162" s="100"/>
      <c r="Z162" s="6"/>
      <c r="AA162" s="6"/>
      <c r="AB162" s="6"/>
      <c r="AC162" s="6"/>
      <c r="AD162" s="6"/>
      <c r="AE162" s="6"/>
      <c r="AF162" s="6"/>
      <c r="AG162" s="6"/>
      <c r="AH162" s="6"/>
      <c r="AI162" s="6"/>
    </row>
    <row r="163" spans="1:35" ht="15.75" customHeight="1" x14ac:dyDescent="0.35">
      <c r="A163" s="6"/>
      <c r="B163" s="6"/>
      <c r="C163" s="6"/>
      <c r="D163" s="97"/>
      <c r="E163" s="97"/>
      <c r="F163" s="97"/>
      <c r="G163" s="97"/>
      <c r="H163" s="98"/>
      <c r="I163" s="97"/>
      <c r="J163" s="97"/>
      <c r="K163" s="97"/>
      <c r="L163" s="97"/>
      <c r="M163" s="99"/>
      <c r="N163" s="6"/>
      <c r="O163" s="97"/>
      <c r="P163" s="97"/>
      <c r="Q163" s="97"/>
      <c r="R163" s="97"/>
      <c r="S163" s="6"/>
      <c r="T163" s="6"/>
      <c r="U163" s="100"/>
      <c r="V163" s="100"/>
      <c r="W163" s="100"/>
      <c r="X163" s="100"/>
      <c r="Y163" s="100"/>
      <c r="Z163" s="6"/>
      <c r="AA163" s="6"/>
      <c r="AB163" s="6"/>
      <c r="AC163" s="6"/>
      <c r="AD163" s="6"/>
      <c r="AE163" s="6"/>
      <c r="AF163" s="6"/>
      <c r="AG163" s="6"/>
      <c r="AH163" s="6"/>
      <c r="AI163" s="6"/>
    </row>
    <row r="164" spans="1:35" ht="15.75" customHeight="1" x14ac:dyDescent="0.35">
      <c r="A164" s="6"/>
      <c r="B164" s="6"/>
      <c r="C164" s="6"/>
      <c r="D164" s="97"/>
      <c r="E164" s="97"/>
      <c r="F164" s="97"/>
      <c r="G164" s="97"/>
      <c r="H164" s="98"/>
      <c r="I164" s="97"/>
      <c r="J164" s="97"/>
      <c r="K164" s="97"/>
      <c r="L164" s="97"/>
      <c r="M164" s="99"/>
      <c r="N164" s="6"/>
      <c r="O164" s="97"/>
      <c r="P164" s="97"/>
      <c r="Q164" s="97"/>
      <c r="R164" s="97"/>
      <c r="S164" s="6"/>
      <c r="T164" s="6"/>
      <c r="U164" s="100"/>
      <c r="V164" s="100"/>
      <c r="W164" s="100"/>
      <c r="X164" s="100"/>
      <c r="Y164" s="100"/>
      <c r="Z164" s="6"/>
      <c r="AA164" s="6"/>
      <c r="AB164" s="6"/>
      <c r="AC164" s="6"/>
      <c r="AD164" s="6"/>
      <c r="AE164" s="6"/>
      <c r="AF164" s="6"/>
      <c r="AG164" s="6"/>
      <c r="AH164" s="6"/>
      <c r="AI164" s="6"/>
    </row>
    <row r="165" spans="1:35" ht="15.75" customHeight="1" x14ac:dyDescent="0.35">
      <c r="A165" s="6"/>
      <c r="B165" s="6"/>
      <c r="C165" s="6"/>
      <c r="D165" s="97"/>
      <c r="E165" s="97"/>
      <c r="F165" s="97"/>
      <c r="G165" s="97"/>
      <c r="H165" s="98"/>
      <c r="I165" s="97"/>
      <c r="J165" s="97"/>
      <c r="K165" s="97"/>
      <c r="L165" s="97"/>
      <c r="M165" s="99"/>
      <c r="N165" s="6"/>
      <c r="O165" s="97"/>
      <c r="P165" s="97"/>
      <c r="Q165" s="97"/>
      <c r="R165" s="97"/>
      <c r="S165" s="6"/>
      <c r="T165" s="6"/>
      <c r="U165" s="100"/>
      <c r="V165" s="100"/>
      <c r="W165" s="100"/>
      <c r="X165" s="100"/>
      <c r="Y165" s="100"/>
      <c r="Z165" s="6"/>
      <c r="AA165" s="6"/>
      <c r="AB165" s="6"/>
      <c r="AC165" s="6"/>
      <c r="AD165" s="6"/>
      <c r="AE165" s="6"/>
      <c r="AF165" s="6"/>
      <c r="AG165" s="6"/>
      <c r="AH165" s="6"/>
      <c r="AI165" s="6"/>
    </row>
    <row r="166" spans="1:35" ht="15.75" customHeight="1" x14ac:dyDescent="0.35">
      <c r="A166" s="6"/>
      <c r="B166" s="6"/>
      <c r="C166" s="6"/>
      <c r="D166" s="97"/>
      <c r="E166" s="97"/>
      <c r="F166" s="97"/>
      <c r="G166" s="97"/>
      <c r="H166" s="98"/>
      <c r="I166" s="97"/>
      <c r="J166" s="97"/>
      <c r="K166" s="97"/>
      <c r="L166" s="97"/>
      <c r="M166" s="99"/>
      <c r="N166" s="6"/>
      <c r="O166" s="97"/>
      <c r="P166" s="97"/>
      <c r="Q166" s="97"/>
      <c r="R166" s="97"/>
      <c r="S166" s="6"/>
      <c r="T166" s="6"/>
      <c r="U166" s="100"/>
      <c r="V166" s="100"/>
      <c r="W166" s="100"/>
      <c r="X166" s="100"/>
      <c r="Y166" s="100"/>
      <c r="Z166" s="6"/>
      <c r="AA166" s="6"/>
      <c r="AB166" s="6"/>
      <c r="AC166" s="6"/>
      <c r="AD166" s="6"/>
      <c r="AE166" s="6"/>
      <c r="AF166" s="6"/>
      <c r="AG166" s="6"/>
      <c r="AH166" s="6"/>
      <c r="AI166" s="6"/>
    </row>
    <row r="167" spans="1:35" ht="15.75" customHeight="1" x14ac:dyDescent="0.35">
      <c r="A167" s="6"/>
      <c r="B167" s="6"/>
      <c r="C167" s="6"/>
      <c r="D167" s="97"/>
      <c r="E167" s="97"/>
      <c r="F167" s="97"/>
      <c r="G167" s="97"/>
      <c r="H167" s="98"/>
      <c r="I167" s="97"/>
      <c r="J167" s="97"/>
      <c r="K167" s="97"/>
      <c r="L167" s="97"/>
      <c r="M167" s="99"/>
      <c r="N167" s="6"/>
      <c r="O167" s="97"/>
      <c r="P167" s="97"/>
      <c r="Q167" s="97"/>
      <c r="R167" s="97"/>
      <c r="S167" s="6"/>
      <c r="T167" s="6"/>
      <c r="U167" s="100"/>
      <c r="V167" s="100"/>
      <c r="W167" s="100"/>
      <c r="X167" s="100"/>
      <c r="Y167" s="100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spans="1:35" ht="15.75" customHeight="1" x14ac:dyDescent="0.35">
      <c r="A168" s="6"/>
      <c r="B168" s="6"/>
      <c r="C168" s="6"/>
      <c r="D168" s="97"/>
      <c r="E168" s="97"/>
      <c r="F168" s="97"/>
      <c r="G168" s="97"/>
      <c r="H168" s="98"/>
      <c r="I168" s="97"/>
      <c r="J168" s="97"/>
      <c r="K168" s="97"/>
      <c r="L168" s="97"/>
      <c r="M168" s="99"/>
      <c r="N168" s="6"/>
      <c r="O168" s="97"/>
      <c r="P168" s="97"/>
      <c r="Q168" s="97"/>
      <c r="R168" s="97"/>
      <c r="S168" s="6"/>
      <c r="T168" s="6"/>
      <c r="U168" s="100"/>
      <c r="V168" s="100"/>
      <c r="W168" s="100"/>
      <c r="X168" s="100"/>
      <c r="Y168" s="100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  <row r="169" spans="1:35" ht="15.75" customHeight="1" x14ac:dyDescent="0.35">
      <c r="A169" s="6"/>
      <c r="B169" s="6"/>
      <c r="C169" s="6"/>
      <c r="D169" s="6"/>
      <c r="E169" s="6"/>
      <c r="F169" s="6"/>
      <c r="G169" s="6"/>
      <c r="H169" s="98"/>
      <c r="I169" s="6"/>
      <c r="J169" s="6"/>
      <c r="K169" s="6"/>
      <c r="L169" s="6"/>
      <c r="M169" s="100"/>
      <c r="N169" s="6"/>
      <c r="O169" s="97"/>
      <c r="P169" s="97"/>
      <c r="Q169" s="97"/>
      <c r="R169" s="97"/>
      <c r="S169" s="6"/>
      <c r="T169" s="6"/>
      <c r="U169" s="100"/>
      <c r="V169" s="100"/>
      <c r="W169" s="100"/>
      <c r="X169" s="100"/>
      <c r="Y169" s="100"/>
      <c r="Z169" s="6"/>
      <c r="AA169" s="6"/>
      <c r="AB169" s="6"/>
      <c r="AC169" s="6"/>
      <c r="AD169" s="6"/>
      <c r="AE169" s="6"/>
      <c r="AF169" s="6"/>
      <c r="AG169" s="6"/>
      <c r="AH169" s="6"/>
      <c r="AI169" s="6"/>
    </row>
    <row r="170" spans="1:35" ht="15.75" customHeight="1" x14ac:dyDescent="0.35">
      <c r="A170" s="6"/>
      <c r="B170" s="6"/>
      <c r="C170" s="6"/>
      <c r="D170" s="6"/>
      <c r="E170" s="6"/>
      <c r="F170" s="6"/>
      <c r="G170" s="6"/>
      <c r="H170" s="98"/>
      <c r="I170" s="6"/>
      <c r="J170" s="6"/>
      <c r="K170" s="6"/>
      <c r="L170" s="6"/>
      <c r="M170" s="100"/>
      <c r="N170" s="6"/>
      <c r="O170" s="97"/>
      <c r="P170" s="97"/>
      <c r="Q170" s="97"/>
      <c r="R170" s="97"/>
      <c r="S170" s="6"/>
      <c r="T170" s="6"/>
      <c r="U170" s="100"/>
      <c r="V170" s="100"/>
      <c r="W170" s="100"/>
      <c r="X170" s="100"/>
      <c r="Y170" s="100"/>
      <c r="Z170" s="6"/>
      <c r="AA170" s="6"/>
      <c r="AB170" s="6"/>
      <c r="AC170" s="6"/>
      <c r="AD170" s="6"/>
      <c r="AE170" s="6"/>
      <c r="AF170" s="6"/>
      <c r="AG170" s="6"/>
      <c r="AH170" s="6"/>
      <c r="AI170" s="6"/>
    </row>
    <row r="171" spans="1:35" ht="15.75" customHeight="1" x14ac:dyDescent="0.35">
      <c r="A171" s="6"/>
      <c r="B171" s="6"/>
      <c r="C171" s="6"/>
      <c r="D171" s="6"/>
      <c r="E171" s="6"/>
      <c r="F171" s="6"/>
      <c r="G171" s="6"/>
      <c r="H171" s="98"/>
      <c r="I171" s="6"/>
      <c r="J171" s="6"/>
      <c r="K171" s="6"/>
      <c r="L171" s="6"/>
      <c r="M171" s="100"/>
      <c r="N171" s="6"/>
      <c r="O171" s="97"/>
      <c r="P171" s="97"/>
      <c r="Q171" s="97"/>
      <c r="R171" s="97"/>
      <c r="S171" s="6"/>
      <c r="T171" s="6"/>
      <c r="U171" s="100"/>
      <c r="V171" s="100"/>
      <c r="W171" s="100"/>
      <c r="X171" s="100"/>
      <c r="Y171" s="100"/>
      <c r="Z171" s="6"/>
      <c r="AA171" s="6"/>
      <c r="AB171" s="6"/>
      <c r="AC171" s="6"/>
      <c r="AD171" s="6"/>
      <c r="AE171" s="6"/>
      <c r="AF171" s="6"/>
      <c r="AG171" s="6"/>
      <c r="AH171" s="6"/>
      <c r="AI171" s="6"/>
    </row>
    <row r="172" spans="1:35" ht="15.75" customHeight="1" x14ac:dyDescent="0.35">
      <c r="A172" s="6"/>
      <c r="B172" s="6"/>
      <c r="C172" s="6"/>
      <c r="D172" s="6"/>
      <c r="E172" s="6"/>
      <c r="F172" s="6"/>
      <c r="G172" s="6"/>
      <c r="H172" s="98"/>
      <c r="I172" s="6"/>
      <c r="J172" s="6"/>
      <c r="K172" s="6"/>
      <c r="L172" s="6"/>
      <c r="M172" s="100"/>
      <c r="N172" s="6"/>
      <c r="O172" s="97"/>
      <c r="P172" s="97"/>
      <c r="Q172" s="97"/>
      <c r="R172" s="97"/>
      <c r="S172" s="6"/>
      <c r="T172" s="6"/>
      <c r="U172" s="100"/>
      <c r="V172" s="100"/>
      <c r="W172" s="100"/>
      <c r="X172" s="100"/>
      <c r="Y172" s="100"/>
      <c r="Z172" s="6"/>
      <c r="AA172" s="6"/>
      <c r="AB172" s="6"/>
      <c r="AC172" s="6"/>
      <c r="AD172" s="6"/>
      <c r="AE172" s="6"/>
      <c r="AF172" s="6"/>
      <c r="AG172" s="6"/>
      <c r="AH172" s="6"/>
      <c r="AI172" s="6"/>
    </row>
    <row r="173" spans="1:35" ht="15.75" customHeight="1" x14ac:dyDescent="0.35">
      <c r="A173" s="6"/>
      <c r="B173" s="6"/>
      <c r="C173" s="6"/>
      <c r="D173" s="6"/>
      <c r="E173" s="6"/>
      <c r="F173" s="6"/>
      <c r="G173" s="6"/>
      <c r="H173" s="98"/>
      <c r="I173" s="6"/>
      <c r="J173" s="6"/>
      <c r="K173" s="6"/>
      <c r="L173" s="6"/>
      <c r="M173" s="100"/>
      <c r="N173" s="6"/>
      <c r="O173" s="97"/>
      <c r="P173" s="97"/>
      <c r="Q173" s="97"/>
      <c r="R173" s="97"/>
      <c r="S173" s="6"/>
      <c r="T173" s="6"/>
      <c r="U173" s="100"/>
      <c r="V173" s="100"/>
      <c r="W173" s="100"/>
      <c r="X173" s="100"/>
      <c r="Y173" s="100"/>
      <c r="Z173" s="6"/>
      <c r="AA173" s="6"/>
      <c r="AB173" s="6"/>
      <c r="AC173" s="6"/>
      <c r="AD173" s="6"/>
      <c r="AE173" s="6"/>
      <c r="AF173" s="6"/>
      <c r="AG173" s="6"/>
      <c r="AH173" s="6"/>
      <c r="AI173" s="6"/>
    </row>
    <row r="174" spans="1:35" ht="15.75" customHeight="1" x14ac:dyDescent="0.35">
      <c r="A174" s="6"/>
      <c r="B174" s="6"/>
      <c r="C174" s="6"/>
      <c r="D174" s="6"/>
      <c r="E174" s="6"/>
      <c r="F174" s="6"/>
      <c r="G174" s="6"/>
      <c r="H174" s="98"/>
      <c r="I174" s="6"/>
      <c r="J174" s="6"/>
      <c r="K174" s="6"/>
      <c r="L174" s="6"/>
      <c r="M174" s="100"/>
      <c r="N174" s="6"/>
      <c r="O174" s="97"/>
      <c r="P174" s="97"/>
      <c r="Q174" s="97"/>
      <c r="R174" s="97"/>
      <c r="S174" s="6"/>
      <c r="T174" s="6"/>
      <c r="U174" s="100"/>
      <c r="V174" s="100"/>
      <c r="W174" s="100"/>
      <c r="X174" s="100"/>
      <c r="Y174" s="100"/>
      <c r="Z174" s="6"/>
      <c r="AA174" s="6"/>
      <c r="AB174" s="6"/>
      <c r="AC174" s="6"/>
      <c r="AD174" s="6"/>
      <c r="AE174" s="6"/>
      <c r="AF174" s="6"/>
      <c r="AG174" s="6"/>
      <c r="AH174" s="6"/>
      <c r="AI174" s="6"/>
    </row>
    <row r="175" spans="1:35" ht="15.75" customHeight="1" x14ac:dyDescent="0.35">
      <c r="A175" s="6"/>
      <c r="B175" s="6"/>
      <c r="C175" s="6"/>
      <c r="D175" s="6"/>
      <c r="E175" s="6"/>
      <c r="F175" s="6"/>
      <c r="G175" s="6"/>
      <c r="H175" s="98"/>
      <c r="I175" s="6"/>
      <c r="J175" s="6"/>
      <c r="K175" s="6"/>
      <c r="L175" s="6"/>
      <c r="M175" s="100"/>
      <c r="N175" s="6"/>
      <c r="O175" s="97"/>
      <c r="P175" s="97"/>
      <c r="Q175" s="97"/>
      <c r="R175" s="97"/>
      <c r="S175" s="6"/>
      <c r="T175" s="6"/>
      <c r="U175" s="100"/>
      <c r="V175" s="100"/>
      <c r="W175" s="100"/>
      <c r="X175" s="100"/>
      <c r="Y175" s="100"/>
      <c r="Z175" s="6"/>
      <c r="AA175" s="6"/>
      <c r="AB175" s="6"/>
      <c r="AC175" s="6"/>
      <c r="AD175" s="6"/>
      <c r="AE175" s="6"/>
      <c r="AF175" s="6"/>
      <c r="AG175" s="6"/>
      <c r="AH175" s="6"/>
      <c r="AI175" s="6"/>
    </row>
    <row r="176" spans="1:35" ht="15.75" customHeight="1" x14ac:dyDescent="0.35">
      <c r="A176" s="6"/>
      <c r="B176" s="6"/>
      <c r="C176" s="6"/>
      <c r="D176" s="6"/>
      <c r="E176" s="6"/>
      <c r="F176" s="6"/>
      <c r="G176" s="6"/>
      <c r="H176" s="98"/>
      <c r="I176" s="6"/>
      <c r="J176" s="6"/>
      <c r="K176" s="6"/>
      <c r="L176" s="6"/>
      <c r="M176" s="100"/>
      <c r="N176" s="6"/>
      <c r="O176" s="97"/>
      <c r="P176" s="97"/>
      <c r="Q176" s="97"/>
      <c r="R176" s="97"/>
      <c r="S176" s="6"/>
      <c r="T176" s="6"/>
      <c r="U176" s="100"/>
      <c r="V176" s="100"/>
      <c r="W176" s="100"/>
      <c r="X176" s="100"/>
      <c r="Y176" s="100"/>
      <c r="Z176" s="6"/>
      <c r="AA176" s="6"/>
      <c r="AB176" s="6"/>
      <c r="AC176" s="6"/>
      <c r="AD176" s="6"/>
      <c r="AE176" s="6"/>
      <c r="AF176" s="6"/>
      <c r="AG176" s="6"/>
      <c r="AH176" s="6"/>
      <c r="AI176" s="6"/>
    </row>
    <row r="177" spans="1:35" ht="15.75" customHeight="1" x14ac:dyDescent="0.35">
      <c r="A177" s="6"/>
      <c r="B177" s="6"/>
      <c r="C177" s="6"/>
      <c r="D177" s="6"/>
      <c r="E177" s="6"/>
      <c r="F177" s="6"/>
      <c r="G177" s="6"/>
      <c r="H177" s="98"/>
      <c r="I177" s="6"/>
      <c r="J177" s="6"/>
      <c r="K177" s="6"/>
      <c r="L177" s="6"/>
      <c r="M177" s="100"/>
      <c r="N177" s="6"/>
      <c r="O177" s="97"/>
      <c r="P177" s="97"/>
      <c r="Q177" s="97"/>
      <c r="R177" s="97"/>
      <c r="S177" s="6"/>
      <c r="T177" s="6"/>
      <c r="U177" s="100"/>
      <c r="V177" s="100"/>
      <c r="W177" s="100"/>
      <c r="X177" s="100"/>
      <c r="Y177" s="100"/>
      <c r="Z177" s="6"/>
      <c r="AA177" s="6"/>
      <c r="AB177" s="6"/>
      <c r="AC177" s="6"/>
      <c r="AD177" s="6"/>
      <c r="AE177" s="6"/>
      <c r="AF177" s="6"/>
      <c r="AG177" s="6"/>
      <c r="AH177" s="6"/>
      <c r="AI177" s="6"/>
    </row>
    <row r="178" spans="1:35" ht="15.75" customHeight="1" x14ac:dyDescent="0.35">
      <c r="A178" s="6"/>
      <c r="B178" s="6"/>
      <c r="C178" s="6"/>
      <c r="D178" s="6"/>
      <c r="E178" s="6"/>
      <c r="F178" s="6"/>
      <c r="G178" s="6"/>
      <c r="H178" s="98"/>
      <c r="I178" s="6"/>
      <c r="J178" s="6"/>
      <c r="K178" s="6"/>
      <c r="L178" s="6"/>
      <c r="M178" s="100"/>
      <c r="N178" s="6"/>
      <c r="O178" s="97"/>
      <c r="P178" s="97"/>
      <c r="Q178" s="97"/>
      <c r="R178" s="97"/>
      <c r="S178" s="6"/>
      <c r="T178" s="6"/>
      <c r="U178" s="100"/>
      <c r="V178" s="100"/>
      <c r="W178" s="100"/>
      <c r="X178" s="100"/>
      <c r="Y178" s="100"/>
      <c r="Z178" s="6"/>
      <c r="AA178" s="6"/>
      <c r="AB178" s="6"/>
      <c r="AC178" s="6"/>
      <c r="AD178" s="6"/>
      <c r="AE178" s="6"/>
      <c r="AF178" s="6"/>
      <c r="AG178" s="6"/>
      <c r="AH178" s="6"/>
      <c r="AI178" s="6"/>
    </row>
    <row r="179" spans="1:35" ht="15.75" customHeight="1" x14ac:dyDescent="0.35">
      <c r="A179" s="6"/>
      <c r="B179" s="6"/>
      <c r="C179" s="6"/>
      <c r="D179" s="6"/>
      <c r="E179" s="6"/>
      <c r="F179" s="6"/>
      <c r="G179" s="6"/>
      <c r="H179" s="98"/>
      <c r="I179" s="6"/>
      <c r="J179" s="6"/>
      <c r="K179" s="6"/>
      <c r="L179" s="6"/>
      <c r="M179" s="100"/>
      <c r="N179" s="6"/>
      <c r="O179" s="97"/>
      <c r="P179" s="97"/>
      <c r="Q179" s="97"/>
      <c r="R179" s="97"/>
      <c r="S179" s="6"/>
      <c r="T179" s="6"/>
      <c r="U179" s="100"/>
      <c r="V179" s="100"/>
      <c r="W179" s="100"/>
      <c r="X179" s="100"/>
      <c r="Y179" s="100"/>
      <c r="Z179" s="6"/>
      <c r="AA179" s="6"/>
      <c r="AB179" s="6"/>
      <c r="AC179" s="6"/>
      <c r="AD179" s="6"/>
      <c r="AE179" s="6"/>
      <c r="AF179" s="6"/>
      <c r="AG179" s="6"/>
      <c r="AH179" s="6"/>
      <c r="AI179" s="6"/>
    </row>
    <row r="180" spans="1:35" ht="15.75" customHeight="1" x14ac:dyDescent="0.35">
      <c r="A180" s="6"/>
      <c r="B180" s="6"/>
      <c r="C180" s="6"/>
      <c r="D180" s="6"/>
      <c r="E180" s="6"/>
      <c r="F180" s="6"/>
      <c r="G180" s="6"/>
      <c r="H180" s="98"/>
      <c r="I180" s="6"/>
      <c r="J180" s="6"/>
      <c r="K180" s="6"/>
      <c r="L180" s="6"/>
      <c r="M180" s="100"/>
      <c r="N180" s="6"/>
      <c r="O180" s="97"/>
      <c r="P180" s="97"/>
      <c r="Q180" s="97"/>
      <c r="R180" s="97"/>
      <c r="S180" s="6"/>
      <c r="T180" s="6"/>
      <c r="U180" s="100"/>
      <c r="V180" s="100"/>
      <c r="W180" s="100"/>
      <c r="X180" s="100"/>
      <c r="Y180" s="100"/>
      <c r="Z180" s="6"/>
      <c r="AA180" s="6"/>
      <c r="AB180" s="6"/>
      <c r="AC180" s="6"/>
      <c r="AD180" s="6"/>
      <c r="AE180" s="6"/>
      <c r="AF180" s="6"/>
      <c r="AG180" s="6"/>
      <c r="AH180" s="6"/>
      <c r="AI180" s="6"/>
    </row>
    <row r="181" spans="1:35" ht="15.75" customHeight="1" x14ac:dyDescent="0.35">
      <c r="A181" s="6"/>
      <c r="B181" s="6"/>
      <c r="C181" s="6"/>
      <c r="D181" s="6"/>
      <c r="E181" s="6"/>
      <c r="F181" s="6"/>
      <c r="G181" s="6"/>
      <c r="H181" s="98"/>
      <c r="I181" s="6"/>
      <c r="J181" s="6"/>
      <c r="K181" s="6"/>
      <c r="L181" s="6"/>
      <c r="M181" s="100"/>
      <c r="N181" s="6"/>
      <c r="O181" s="97"/>
      <c r="P181" s="97"/>
      <c r="Q181" s="97"/>
      <c r="R181" s="97"/>
      <c r="S181" s="6"/>
      <c r="T181" s="6"/>
      <c r="U181" s="100"/>
      <c r="V181" s="100"/>
      <c r="W181" s="100"/>
      <c r="X181" s="100"/>
      <c r="Y181" s="100"/>
      <c r="Z181" s="6"/>
      <c r="AA181" s="6"/>
      <c r="AB181" s="6"/>
      <c r="AC181" s="6"/>
      <c r="AD181" s="6"/>
      <c r="AE181" s="6"/>
      <c r="AF181" s="6"/>
      <c r="AG181" s="6"/>
      <c r="AH181" s="6"/>
      <c r="AI181" s="6"/>
    </row>
    <row r="182" spans="1:35" ht="15.75" customHeight="1" x14ac:dyDescent="0.35">
      <c r="A182" s="6"/>
      <c r="B182" s="6"/>
      <c r="C182" s="6"/>
      <c r="D182" s="6"/>
      <c r="E182" s="6"/>
      <c r="F182" s="6"/>
      <c r="G182" s="6"/>
      <c r="H182" s="98"/>
      <c r="I182" s="6"/>
      <c r="J182" s="6"/>
      <c r="K182" s="6"/>
      <c r="L182" s="6"/>
      <c r="M182" s="100"/>
      <c r="N182" s="6"/>
      <c r="O182" s="97"/>
      <c r="P182" s="97"/>
      <c r="Q182" s="97"/>
      <c r="R182" s="97"/>
      <c r="S182" s="6"/>
      <c r="T182" s="6"/>
      <c r="U182" s="100"/>
      <c r="V182" s="100"/>
      <c r="W182" s="100"/>
      <c r="X182" s="100"/>
      <c r="Y182" s="100"/>
      <c r="Z182" s="6"/>
      <c r="AA182" s="6"/>
      <c r="AB182" s="6"/>
      <c r="AC182" s="6"/>
      <c r="AD182" s="6"/>
      <c r="AE182" s="6"/>
      <c r="AF182" s="6"/>
      <c r="AG182" s="6"/>
      <c r="AH182" s="6"/>
      <c r="AI182" s="6"/>
    </row>
    <row r="183" spans="1:35" ht="15.75" customHeight="1" x14ac:dyDescent="0.35">
      <c r="A183" s="6"/>
      <c r="B183" s="6"/>
      <c r="C183" s="6"/>
      <c r="D183" s="6"/>
      <c r="E183" s="6"/>
      <c r="F183" s="6"/>
      <c r="G183" s="6"/>
      <c r="H183" s="98"/>
      <c r="I183" s="6"/>
      <c r="J183" s="6"/>
      <c r="K183" s="6"/>
      <c r="L183" s="6"/>
      <c r="M183" s="100"/>
      <c r="N183" s="6"/>
      <c r="O183" s="97"/>
      <c r="P183" s="97"/>
      <c r="Q183" s="97"/>
      <c r="R183" s="97"/>
      <c r="S183" s="6"/>
      <c r="T183" s="6"/>
      <c r="U183" s="100"/>
      <c r="V183" s="100"/>
      <c r="W183" s="100"/>
      <c r="X183" s="100"/>
      <c r="Y183" s="100"/>
      <c r="Z183" s="6"/>
      <c r="AA183" s="6"/>
      <c r="AB183" s="6"/>
      <c r="AC183" s="6"/>
      <c r="AD183" s="6"/>
      <c r="AE183" s="6"/>
      <c r="AF183" s="6"/>
      <c r="AG183" s="6"/>
      <c r="AH183" s="6"/>
      <c r="AI183" s="6"/>
    </row>
    <row r="184" spans="1:35" ht="15.75" customHeight="1" x14ac:dyDescent="0.35">
      <c r="A184" s="6"/>
      <c r="B184" s="6"/>
      <c r="C184" s="6"/>
      <c r="D184" s="6"/>
      <c r="E184" s="6"/>
      <c r="F184" s="6"/>
      <c r="G184" s="6"/>
      <c r="H184" s="98"/>
      <c r="I184" s="6"/>
      <c r="J184" s="6"/>
      <c r="K184" s="6"/>
      <c r="L184" s="6"/>
      <c r="M184" s="100"/>
      <c r="N184" s="6"/>
      <c r="O184" s="97"/>
      <c r="P184" s="97"/>
      <c r="Q184" s="97"/>
      <c r="R184" s="97"/>
      <c r="S184" s="6"/>
      <c r="T184" s="6"/>
      <c r="U184" s="100"/>
      <c r="V184" s="100"/>
      <c r="W184" s="100"/>
      <c r="X184" s="100"/>
      <c r="Y184" s="100"/>
      <c r="Z184" s="6"/>
      <c r="AA184" s="6"/>
      <c r="AB184" s="6"/>
      <c r="AC184" s="6"/>
      <c r="AD184" s="6"/>
      <c r="AE184" s="6"/>
      <c r="AF184" s="6"/>
      <c r="AG184" s="6"/>
      <c r="AH184" s="6"/>
      <c r="AI184" s="6"/>
    </row>
    <row r="185" spans="1:35" ht="15.75" customHeight="1" x14ac:dyDescent="0.35">
      <c r="A185" s="6"/>
      <c r="B185" s="6"/>
      <c r="C185" s="6"/>
      <c r="D185" s="6"/>
      <c r="E185" s="6"/>
      <c r="F185" s="6"/>
      <c r="G185" s="6"/>
      <c r="H185" s="98"/>
      <c r="I185" s="6"/>
      <c r="J185" s="6"/>
      <c r="K185" s="6"/>
      <c r="L185" s="6"/>
      <c r="M185" s="100"/>
      <c r="N185" s="6"/>
      <c r="O185" s="97"/>
      <c r="P185" s="97"/>
      <c r="Q185" s="97"/>
      <c r="R185" s="97"/>
      <c r="S185" s="6"/>
      <c r="T185" s="6"/>
      <c r="U185" s="100"/>
      <c r="V185" s="100"/>
      <c r="W185" s="100"/>
      <c r="X185" s="100"/>
      <c r="Y185" s="100"/>
      <c r="Z185" s="6"/>
      <c r="AA185" s="6"/>
      <c r="AB185" s="6"/>
      <c r="AC185" s="6"/>
      <c r="AD185" s="6"/>
      <c r="AE185" s="6"/>
      <c r="AF185" s="6"/>
      <c r="AG185" s="6"/>
      <c r="AH185" s="6"/>
      <c r="AI185" s="6"/>
    </row>
    <row r="186" spans="1:35" ht="15.75" customHeight="1" x14ac:dyDescent="0.35">
      <c r="A186" s="6"/>
      <c r="B186" s="6"/>
      <c r="C186" s="6"/>
      <c r="D186" s="6"/>
      <c r="E186" s="6"/>
      <c r="F186" s="6"/>
      <c r="G186" s="6"/>
      <c r="H186" s="98"/>
      <c r="I186" s="6"/>
      <c r="J186" s="6"/>
      <c r="K186" s="6"/>
      <c r="L186" s="6"/>
      <c r="M186" s="100"/>
      <c r="N186" s="6"/>
      <c r="O186" s="97"/>
      <c r="P186" s="97"/>
      <c r="Q186" s="97"/>
      <c r="R186" s="97"/>
      <c r="S186" s="6"/>
      <c r="T186" s="6"/>
      <c r="U186" s="100"/>
      <c r="V186" s="100"/>
      <c r="W186" s="100"/>
      <c r="X186" s="100"/>
      <c r="Y186" s="100"/>
      <c r="Z186" s="6"/>
      <c r="AA186" s="6"/>
      <c r="AB186" s="6"/>
      <c r="AC186" s="6"/>
      <c r="AD186" s="6"/>
      <c r="AE186" s="6"/>
      <c r="AF186" s="6"/>
      <c r="AG186" s="6"/>
      <c r="AH186" s="6"/>
      <c r="AI186" s="6"/>
    </row>
    <row r="187" spans="1:35" ht="15.75" customHeight="1" x14ac:dyDescent="0.35">
      <c r="A187" s="6"/>
      <c r="B187" s="6"/>
      <c r="C187" s="6"/>
      <c r="D187" s="6"/>
      <c r="E187" s="6"/>
      <c r="F187" s="6"/>
      <c r="G187" s="6"/>
      <c r="H187" s="98"/>
      <c r="I187" s="6"/>
      <c r="J187" s="6"/>
      <c r="K187" s="6"/>
      <c r="L187" s="6"/>
      <c r="M187" s="100"/>
      <c r="N187" s="6"/>
      <c r="O187" s="97"/>
      <c r="P187" s="97"/>
      <c r="Q187" s="97"/>
      <c r="R187" s="97"/>
      <c r="S187" s="6"/>
      <c r="T187" s="6"/>
      <c r="U187" s="100"/>
      <c r="V187" s="100"/>
      <c r="W187" s="100"/>
      <c r="X187" s="100"/>
      <c r="Y187" s="100"/>
      <c r="Z187" s="6"/>
      <c r="AA187" s="6"/>
      <c r="AB187" s="6"/>
      <c r="AC187" s="6"/>
      <c r="AD187" s="6"/>
      <c r="AE187" s="6"/>
      <c r="AF187" s="6"/>
      <c r="AG187" s="6"/>
      <c r="AH187" s="6"/>
      <c r="AI187" s="6"/>
    </row>
    <row r="188" spans="1:35" ht="15.75" customHeight="1" x14ac:dyDescent="0.35">
      <c r="A188" s="6"/>
      <c r="B188" s="6"/>
      <c r="C188" s="6"/>
      <c r="D188" s="6"/>
      <c r="E188" s="6"/>
      <c r="F188" s="6"/>
      <c r="G188" s="6"/>
      <c r="H188" s="98"/>
      <c r="I188" s="6"/>
      <c r="J188" s="6"/>
      <c r="K188" s="6"/>
      <c r="L188" s="6"/>
      <c r="M188" s="100"/>
      <c r="N188" s="6"/>
      <c r="O188" s="97"/>
      <c r="P188" s="97"/>
      <c r="Q188" s="97"/>
      <c r="R188" s="97"/>
      <c r="S188" s="6"/>
      <c r="T188" s="6"/>
      <c r="U188" s="100"/>
      <c r="V188" s="100"/>
      <c r="W188" s="100"/>
      <c r="X188" s="100"/>
      <c r="Y188" s="100"/>
      <c r="Z188" s="6"/>
      <c r="AA188" s="6"/>
      <c r="AB188" s="6"/>
      <c r="AC188" s="6"/>
      <c r="AD188" s="6"/>
      <c r="AE188" s="6"/>
      <c r="AF188" s="6"/>
      <c r="AG188" s="6"/>
      <c r="AH188" s="6"/>
      <c r="AI188" s="6"/>
    </row>
    <row r="189" spans="1:35" ht="15.75" customHeight="1" x14ac:dyDescent="0.35">
      <c r="A189" s="6"/>
      <c r="B189" s="6"/>
      <c r="C189" s="6"/>
      <c r="D189" s="6"/>
      <c r="E189" s="6"/>
      <c r="F189" s="6"/>
      <c r="G189" s="6"/>
      <c r="H189" s="98"/>
      <c r="I189" s="6"/>
      <c r="J189" s="6"/>
      <c r="K189" s="6"/>
      <c r="L189" s="6"/>
      <c r="M189" s="100"/>
      <c r="N189" s="6"/>
      <c r="O189" s="97"/>
      <c r="P189" s="97"/>
      <c r="Q189" s="97"/>
      <c r="R189" s="97"/>
      <c r="S189" s="6"/>
      <c r="T189" s="6"/>
      <c r="U189" s="100"/>
      <c r="V189" s="100"/>
      <c r="W189" s="100"/>
      <c r="X189" s="100"/>
      <c r="Y189" s="100"/>
      <c r="Z189" s="6"/>
      <c r="AA189" s="6"/>
      <c r="AB189" s="6"/>
      <c r="AC189" s="6"/>
      <c r="AD189" s="6"/>
      <c r="AE189" s="6"/>
      <c r="AF189" s="6"/>
      <c r="AG189" s="6"/>
      <c r="AH189" s="6"/>
      <c r="AI189" s="6"/>
    </row>
    <row r="190" spans="1:35" ht="15.75" customHeight="1" x14ac:dyDescent="0.35">
      <c r="A190" s="6"/>
      <c r="B190" s="6"/>
      <c r="C190" s="6"/>
      <c r="D190" s="6"/>
      <c r="E190" s="6"/>
      <c r="F190" s="6"/>
      <c r="G190" s="6"/>
      <c r="H190" s="98"/>
      <c r="I190" s="6"/>
      <c r="J190" s="6"/>
      <c r="K190" s="6"/>
      <c r="L190" s="6"/>
      <c r="M190" s="100"/>
      <c r="N190" s="6"/>
      <c r="O190" s="97"/>
      <c r="P190" s="97"/>
      <c r="Q190" s="97"/>
      <c r="R190" s="97"/>
      <c r="S190" s="6"/>
      <c r="T190" s="6"/>
      <c r="U190" s="100"/>
      <c r="V190" s="100"/>
      <c r="W190" s="100"/>
      <c r="X190" s="100"/>
      <c r="Y190" s="100"/>
      <c r="Z190" s="6"/>
      <c r="AA190" s="6"/>
      <c r="AB190" s="6"/>
      <c r="AC190" s="6"/>
      <c r="AD190" s="6"/>
      <c r="AE190" s="6"/>
      <c r="AF190" s="6"/>
      <c r="AG190" s="6"/>
      <c r="AH190" s="6"/>
      <c r="AI190" s="6"/>
    </row>
    <row r="191" spans="1:35" ht="15.75" customHeight="1" x14ac:dyDescent="0.35">
      <c r="A191" s="5"/>
      <c r="B191" s="5"/>
      <c r="C191" s="5"/>
      <c r="D191" s="5"/>
      <c r="E191" s="5"/>
      <c r="F191" s="5"/>
      <c r="G191" s="5"/>
      <c r="H191" s="101"/>
      <c r="I191" s="5"/>
      <c r="J191" s="5"/>
      <c r="K191" s="5"/>
      <c r="L191" s="5"/>
      <c r="M191" s="102"/>
      <c r="N191" s="5"/>
      <c r="O191" s="103"/>
      <c r="P191" s="103"/>
      <c r="Q191" s="103"/>
      <c r="R191" s="103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15.75" customHeight="1" x14ac:dyDescent="0.35">
      <c r="A192" s="5"/>
      <c r="B192" s="5"/>
      <c r="C192" s="5"/>
      <c r="D192" s="5"/>
      <c r="E192" s="5"/>
      <c r="F192" s="5"/>
      <c r="G192" s="5"/>
      <c r="H192" s="101"/>
      <c r="I192" s="5"/>
      <c r="J192" s="5"/>
      <c r="K192" s="5"/>
      <c r="L192" s="5"/>
      <c r="M192" s="102"/>
      <c r="N192" s="5"/>
      <c r="O192" s="103"/>
      <c r="P192" s="103"/>
      <c r="Q192" s="103"/>
      <c r="R192" s="103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15.75" customHeight="1" x14ac:dyDescent="0.35">
      <c r="A193" s="5"/>
      <c r="B193" s="5"/>
      <c r="C193" s="5"/>
      <c r="D193" s="5"/>
      <c r="E193" s="5"/>
      <c r="F193" s="5"/>
      <c r="G193" s="5"/>
      <c r="H193" s="101"/>
      <c r="I193" s="5"/>
      <c r="J193" s="5"/>
      <c r="K193" s="5"/>
      <c r="L193" s="5"/>
      <c r="M193" s="102"/>
      <c r="N193" s="5"/>
      <c r="O193" s="103"/>
      <c r="P193" s="103"/>
      <c r="Q193" s="103"/>
      <c r="R193" s="103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t="15.75" customHeight="1" x14ac:dyDescent="0.35">
      <c r="A194" s="5"/>
      <c r="B194" s="5"/>
      <c r="C194" s="5"/>
      <c r="D194" s="5"/>
      <c r="E194" s="5"/>
      <c r="F194" s="5"/>
      <c r="G194" s="5"/>
      <c r="H194" s="101"/>
      <c r="I194" s="5"/>
      <c r="J194" s="5"/>
      <c r="K194" s="5"/>
      <c r="L194" s="5"/>
      <c r="M194" s="102"/>
      <c r="N194" s="5"/>
      <c r="O194" s="103"/>
      <c r="P194" s="103"/>
      <c r="Q194" s="103"/>
      <c r="R194" s="103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ht="15.75" customHeight="1" x14ac:dyDescent="0.35">
      <c r="A195" s="5"/>
      <c r="B195" s="5"/>
      <c r="C195" s="5"/>
      <c r="D195" s="5"/>
      <c r="E195" s="5"/>
      <c r="F195" s="5"/>
      <c r="G195" s="5"/>
      <c r="H195" s="101"/>
      <c r="I195" s="5"/>
      <c r="J195" s="5"/>
      <c r="K195" s="5"/>
      <c r="L195" s="5"/>
      <c r="M195" s="102"/>
      <c r="N195" s="5"/>
      <c r="O195" s="103"/>
      <c r="P195" s="103"/>
      <c r="Q195" s="103"/>
      <c r="R195" s="103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ht="15.75" customHeight="1" x14ac:dyDescent="0.35">
      <c r="A196" s="5"/>
      <c r="B196" s="5"/>
      <c r="C196" s="5"/>
      <c r="D196" s="5"/>
      <c r="E196" s="5"/>
      <c r="F196" s="5"/>
      <c r="G196" s="5"/>
      <c r="H196" s="101"/>
      <c r="I196" s="5"/>
      <c r="J196" s="5"/>
      <c r="K196" s="5"/>
      <c r="L196" s="5"/>
      <c r="M196" s="102"/>
      <c r="N196" s="5"/>
      <c r="O196" s="103"/>
      <c r="P196" s="103"/>
      <c r="Q196" s="103"/>
      <c r="R196" s="103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t="15.75" customHeight="1" x14ac:dyDescent="0.35">
      <c r="A197" s="5"/>
      <c r="B197" s="5"/>
      <c r="C197" s="5"/>
      <c r="D197" s="5"/>
      <c r="E197" s="5"/>
      <c r="F197" s="5"/>
      <c r="G197" s="5"/>
      <c r="H197" s="101"/>
      <c r="I197" s="5"/>
      <c r="J197" s="5"/>
      <c r="K197" s="5"/>
      <c r="L197" s="5"/>
      <c r="M197" s="102"/>
      <c r="N197" s="5"/>
      <c r="O197" s="103"/>
      <c r="P197" s="103"/>
      <c r="Q197" s="103"/>
      <c r="R197" s="103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15.75" customHeight="1" x14ac:dyDescent="0.35">
      <c r="A198" s="5"/>
      <c r="B198" s="5"/>
      <c r="C198" s="5"/>
      <c r="D198" s="5"/>
      <c r="E198" s="5"/>
      <c r="F198" s="5"/>
      <c r="G198" s="5"/>
      <c r="H198" s="101"/>
      <c r="I198" s="5"/>
      <c r="J198" s="5"/>
      <c r="K198" s="5"/>
      <c r="L198" s="5"/>
      <c r="M198" s="102"/>
      <c r="N198" s="5"/>
      <c r="O198" s="103"/>
      <c r="P198" s="103"/>
      <c r="Q198" s="103"/>
      <c r="R198" s="103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t="15.75" customHeight="1" x14ac:dyDescent="0.35">
      <c r="A199" s="5"/>
      <c r="B199" s="5"/>
      <c r="C199" s="5"/>
      <c r="D199" s="5"/>
      <c r="E199" s="5"/>
      <c r="F199" s="5"/>
      <c r="G199" s="5"/>
      <c r="H199" s="101"/>
      <c r="I199" s="5"/>
      <c r="J199" s="5"/>
      <c r="K199" s="5"/>
      <c r="L199" s="5"/>
      <c r="M199" s="102"/>
      <c r="N199" s="5"/>
      <c r="O199" s="103"/>
      <c r="P199" s="103"/>
      <c r="Q199" s="103"/>
      <c r="R199" s="103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t="15.75" customHeight="1" x14ac:dyDescent="0.35">
      <c r="A200" s="5"/>
      <c r="B200" s="5"/>
      <c r="C200" s="5"/>
      <c r="D200" s="5"/>
      <c r="E200" s="5"/>
      <c r="F200" s="5"/>
      <c r="G200" s="5"/>
      <c r="H200" s="101"/>
      <c r="I200" s="5"/>
      <c r="J200" s="5"/>
      <c r="K200" s="5"/>
      <c r="L200" s="5"/>
      <c r="M200" s="102"/>
      <c r="N200" s="5"/>
      <c r="O200" s="103"/>
      <c r="P200" s="103"/>
      <c r="Q200" s="103"/>
      <c r="R200" s="103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t="15.75" customHeight="1" x14ac:dyDescent="0.35">
      <c r="A201" s="5"/>
      <c r="B201" s="5"/>
      <c r="C201" s="5"/>
      <c r="D201" s="5"/>
      <c r="E201" s="5"/>
      <c r="F201" s="5"/>
      <c r="G201" s="5"/>
      <c r="H201" s="101"/>
      <c r="I201" s="5"/>
      <c r="J201" s="5"/>
      <c r="K201" s="5"/>
      <c r="L201" s="5"/>
      <c r="M201" s="102"/>
      <c r="N201" s="5"/>
      <c r="O201" s="103"/>
      <c r="P201" s="103"/>
      <c r="Q201" s="103"/>
      <c r="R201" s="103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t="15.75" customHeight="1" x14ac:dyDescent="0.35">
      <c r="A202" s="5"/>
      <c r="B202" s="5"/>
      <c r="C202" s="5"/>
      <c r="D202" s="5"/>
      <c r="E202" s="5"/>
      <c r="F202" s="5"/>
      <c r="G202" s="5"/>
      <c r="H202" s="101"/>
      <c r="I202" s="5"/>
      <c r="J202" s="5"/>
      <c r="K202" s="5"/>
      <c r="L202" s="5"/>
      <c r="M202" s="102"/>
      <c r="N202" s="5"/>
      <c r="O202" s="103"/>
      <c r="P202" s="103"/>
      <c r="Q202" s="103"/>
      <c r="R202" s="103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t="15.75" customHeight="1" x14ac:dyDescent="0.35">
      <c r="A203" s="5"/>
      <c r="B203" s="5"/>
      <c r="C203" s="5"/>
      <c r="D203" s="5"/>
      <c r="E203" s="5"/>
      <c r="F203" s="5"/>
      <c r="G203" s="5"/>
      <c r="H203" s="101"/>
      <c r="I203" s="5"/>
      <c r="J203" s="5"/>
      <c r="K203" s="5"/>
      <c r="L203" s="5"/>
      <c r="M203" s="102"/>
      <c r="N203" s="5"/>
      <c r="O203" s="103"/>
      <c r="P203" s="103"/>
      <c r="Q203" s="103"/>
      <c r="R203" s="103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15.75" customHeight="1" x14ac:dyDescent="0.35">
      <c r="A204" s="5"/>
      <c r="B204" s="5"/>
      <c r="C204" s="5"/>
      <c r="D204" s="5"/>
      <c r="E204" s="5"/>
      <c r="F204" s="5"/>
      <c r="G204" s="5"/>
      <c r="H204" s="101"/>
      <c r="I204" s="5"/>
      <c r="J204" s="5"/>
      <c r="K204" s="5"/>
      <c r="L204" s="5"/>
      <c r="M204" s="102"/>
      <c r="N204" s="5"/>
      <c r="O204" s="103"/>
      <c r="P204" s="103"/>
      <c r="Q204" s="103"/>
      <c r="R204" s="103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15.75" customHeight="1" x14ac:dyDescent="0.35">
      <c r="A205" s="5"/>
      <c r="B205" s="5"/>
      <c r="C205" s="5"/>
      <c r="D205" s="5"/>
      <c r="E205" s="5"/>
      <c r="F205" s="5"/>
      <c r="G205" s="5"/>
      <c r="H205" s="101"/>
      <c r="I205" s="5"/>
      <c r="J205" s="5"/>
      <c r="K205" s="5"/>
      <c r="L205" s="5"/>
      <c r="M205" s="102"/>
      <c r="N205" s="5"/>
      <c r="O205" s="103"/>
      <c r="P205" s="103"/>
      <c r="Q205" s="103"/>
      <c r="R205" s="103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15.75" customHeight="1" x14ac:dyDescent="0.35">
      <c r="A206" s="5"/>
      <c r="B206" s="5"/>
      <c r="C206" s="5"/>
      <c r="D206" s="5"/>
      <c r="E206" s="5"/>
      <c r="F206" s="5"/>
      <c r="G206" s="5"/>
      <c r="H206" s="101"/>
      <c r="I206" s="5"/>
      <c r="J206" s="5"/>
      <c r="K206" s="5"/>
      <c r="L206" s="5"/>
      <c r="M206" s="102"/>
      <c r="N206" s="5"/>
      <c r="O206" s="103"/>
      <c r="P206" s="103"/>
      <c r="Q206" s="103"/>
      <c r="R206" s="103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ht="15.75" customHeight="1" x14ac:dyDescent="0.35">
      <c r="A207" s="5"/>
      <c r="B207" s="5"/>
      <c r="C207" s="5"/>
      <c r="D207" s="5"/>
      <c r="E207" s="5"/>
      <c r="F207" s="5"/>
      <c r="G207" s="5"/>
      <c r="H207" s="101"/>
      <c r="I207" s="5"/>
      <c r="J207" s="5"/>
      <c r="K207" s="5"/>
      <c r="L207" s="5"/>
      <c r="M207" s="102"/>
      <c r="N207" s="5"/>
      <c r="O207" s="103"/>
      <c r="P207" s="103"/>
      <c r="Q207" s="103"/>
      <c r="R207" s="103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t="15.75" customHeight="1" x14ac:dyDescent="0.35">
      <c r="A208" s="5"/>
      <c r="B208" s="5"/>
      <c r="C208" s="5"/>
      <c r="D208" s="5"/>
      <c r="E208" s="5"/>
      <c r="F208" s="5"/>
      <c r="G208" s="5"/>
      <c r="H208" s="101"/>
      <c r="I208" s="5"/>
      <c r="J208" s="5"/>
      <c r="K208" s="5"/>
      <c r="L208" s="5"/>
      <c r="M208" s="102"/>
      <c r="N208" s="5"/>
      <c r="O208" s="103"/>
      <c r="P208" s="103"/>
      <c r="Q208" s="103"/>
      <c r="R208" s="103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t="15.75" customHeight="1" x14ac:dyDescent="0.35">
      <c r="A209" s="5"/>
      <c r="B209" s="5"/>
      <c r="C209" s="5"/>
      <c r="D209" s="5"/>
      <c r="E209" s="5"/>
      <c r="F209" s="5"/>
      <c r="G209" s="5"/>
      <c r="H209" s="101"/>
      <c r="I209" s="5"/>
      <c r="J209" s="5"/>
      <c r="K209" s="5"/>
      <c r="L209" s="5"/>
      <c r="M209" s="102"/>
      <c r="N209" s="5"/>
      <c r="O209" s="103"/>
      <c r="P209" s="103"/>
      <c r="Q209" s="103"/>
      <c r="R209" s="103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ht="15.75" customHeight="1" x14ac:dyDescent="0.35">
      <c r="A210" s="5"/>
      <c r="B210" s="5"/>
      <c r="C210" s="5"/>
      <c r="D210" s="5"/>
      <c r="E210" s="5"/>
      <c r="F210" s="5"/>
      <c r="G210" s="5"/>
      <c r="H210" s="101"/>
      <c r="I210" s="5"/>
      <c r="J210" s="5"/>
      <c r="K210" s="5"/>
      <c r="L210" s="5"/>
      <c r="M210" s="102"/>
      <c r="N210" s="5"/>
      <c r="O210" s="103"/>
      <c r="P210" s="103"/>
      <c r="Q210" s="103"/>
      <c r="R210" s="103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ht="15.75" customHeight="1" x14ac:dyDescent="0.35">
      <c r="A211" s="5"/>
      <c r="B211" s="5"/>
      <c r="C211" s="5"/>
      <c r="D211" s="5"/>
      <c r="E211" s="5"/>
      <c r="F211" s="5"/>
      <c r="G211" s="5"/>
      <c r="H211" s="101"/>
      <c r="I211" s="5"/>
      <c r="J211" s="5"/>
      <c r="K211" s="5"/>
      <c r="L211" s="5"/>
      <c r="M211" s="102"/>
      <c r="N211" s="5"/>
      <c r="O211" s="103"/>
      <c r="P211" s="103"/>
      <c r="Q211" s="103"/>
      <c r="R211" s="103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ht="15.75" customHeight="1" x14ac:dyDescent="0.35">
      <c r="A212" s="5"/>
      <c r="B212" s="5"/>
      <c r="C212" s="5"/>
      <c r="D212" s="5"/>
      <c r="E212" s="5"/>
      <c r="F212" s="5"/>
      <c r="G212" s="5"/>
      <c r="H212" s="101"/>
      <c r="I212" s="5"/>
      <c r="J212" s="5"/>
      <c r="K212" s="5"/>
      <c r="L212" s="5"/>
      <c r="M212" s="102"/>
      <c r="N212" s="5"/>
      <c r="O212" s="103"/>
      <c r="P212" s="103"/>
      <c r="Q212" s="103"/>
      <c r="R212" s="103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t="15.75" customHeight="1" x14ac:dyDescent="0.35">
      <c r="A213" s="5"/>
      <c r="B213" s="5"/>
      <c r="C213" s="5"/>
      <c r="D213" s="5"/>
      <c r="E213" s="5"/>
      <c r="F213" s="5"/>
      <c r="G213" s="5"/>
      <c r="H213" s="101"/>
      <c r="I213" s="5"/>
      <c r="J213" s="5"/>
      <c r="K213" s="5"/>
      <c r="L213" s="5"/>
      <c r="M213" s="102"/>
      <c r="N213" s="5"/>
      <c r="O213" s="103"/>
      <c r="P213" s="103"/>
      <c r="Q213" s="103"/>
      <c r="R213" s="103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t="15.75" customHeight="1" x14ac:dyDescent="0.35">
      <c r="A214" s="5"/>
      <c r="B214" s="5"/>
      <c r="C214" s="5"/>
      <c r="D214" s="5"/>
      <c r="E214" s="5"/>
      <c r="F214" s="5"/>
      <c r="G214" s="5"/>
      <c r="H214" s="101"/>
      <c r="I214" s="5"/>
      <c r="J214" s="5"/>
      <c r="K214" s="5"/>
      <c r="L214" s="5"/>
      <c r="M214" s="102"/>
      <c r="N214" s="5"/>
      <c r="O214" s="103"/>
      <c r="P214" s="103"/>
      <c r="Q214" s="103"/>
      <c r="R214" s="103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t="15.75" customHeight="1" x14ac:dyDescent="0.35">
      <c r="A215" s="5"/>
      <c r="B215" s="5"/>
      <c r="C215" s="5"/>
      <c r="D215" s="5"/>
      <c r="E215" s="5"/>
      <c r="F215" s="5"/>
      <c r="G215" s="5"/>
      <c r="H215" s="101"/>
      <c r="I215" s="5"/>
      <c r="J215" s="5"/>
      <c r="K215" s="5"/>
      <c r="L215" s="5"/>
      <c r="M215" s="102"/>
      <c r="N215" s="5"/>
      <c r="O215" s="103"/>
      <c r="P215" s="103"/>
      <c r="Q215" s="103"/>
      <c r="R215" s="103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ht="15.75" customHeight="1" x14ac:dyDescent="0.35">
      <c r="A216" s="5"/>
      <c r="B216" s="5"/>
      <c r="C216" s="5"/>
      <c r="D216" s="5"/>
      <c r="E216" s="5"/>
      <c r="F216" s="5"/>
      <c r="G216" s="5"/>
      <c r="H216" s="101"/>
      <c r="I216" s="5"/>
      <c r="J216" s="5"/>
      <c r="K216" s="5"/>
      <c r="L216" s="5"/>
      <c r="M216" s="102"/>
      <c r="N216" s="5"/>
      <c r="O216" s="103"/>
      <c r="P216" s="103"/>
      <c r="Q216" s="103"/>
      <c r="R216" s="103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15.75" customHeight="1" x14ac:dyDescent="0.35">
      <c r="A217" s="5"/>
      <c r="B217" s="5"/>
      <c r="C217" s="5"/>
      <c r="D217" s="5"/>
      <c r="E217" s="5"/>
      <c r="F217" s="5"/>
      <c r="G217" s="5"/>
      <c r="H217" s="101"/>
      <c r="I217" s="5"/>
      <c r="J217" s="5"/>
      <c r="K217" s="5"/>
      <c r="L217" s="5"/>
      <c r="M217" s="102"/>
      <c r="N217" s="5"/>
      <c r="O217" s="103"/>
      <c r="P217" s="103"/>
      <c r="Q217" s="103"/>
      <c r="R217" s="103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15.75" customHeight="1" x14ac:dyDescent="0.35">
      <c r="A218" s="5"/>
      <c r="B218" s="5"/>
      <c r="C218" s="5"/>
      <c r="D218" s="5"/>
      <c r="E218" s="5"/>
      <c r="F218" s="5"/>
      <c r="G218" s="5"/>
      <c r="H218" s="101"/>
      <c r="I218" s="5"/>
      <c r="J218" s="5"/>
      <c r="K218" s="5"/>
      <c r="L218" s="5"/>
      <c r="M218" s="102"/>
      <c r="N218" s="5"/>
      <c r="O218" s="103"/>
      <c r="P218" s="103"/>
      <c r="Q218" s="103"/>
      <c r="R218" s="103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15.75" customHeight="1" x14ac:dyDescent="0.35">
      <c r="A219" s="5"/>
      <c r="B219" s="5"/>
      <c r="C219" s="5"/>
      <c r="D219" s="5"/>
      <c r="E219" s="5"/>
      <c r="F219" s="5"/>
      <c r="G219" s="5"/>
      <c r="H219" s="101"/>
      <c r="I219" s="5"/>
      <c r="J219" s="5"/>
      <c r="K219" s="5"/>
      <c r="L219" s="5"/>
      <c r="M219" s="102"/>
      <c r="N219" s="5"/>
      <c r="O219" s="103"/>
      <c r="P219" s="103"/>
      <c r="Q219" s="103"/>
      <c r="R219" s="103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t="15.75" customHeight="1" x14ac:dyDescent="0.35">
      <c r="A220" s="5"/>
      <c r="B220" s="5"/>
      <c r="C220" s="5"/>
      <c r="D220" s="5"/>
      <c r="E220" s="5"/>
      <c r="F220" s="5"/>
      <c r="G220" s="5"/>
      <c r="H220" s="101"/>
      <c r="I220" s="5"/>
      <c r="J220" s="5"/>
      <c r="K220" s="5"/>
      <c r="L220" s="5"/>
      <c r="M220" s="102"/>
      <c r="N220" s="5"/>
      <c r="O220" s="103"/>
      <c r="P220" s="103"/>
      <c r="Q220" s="103"/>
      <c r="R220" s="103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t="15.75" customHeight="1" x14ac:dyDescent="0.35">
      <c r="A221" s="5"/>
      <c r="B221" s="5"/>
      <c r="C221" s="5"/>
      <c r="D221" s="5"/>
      <c r="E221" s="5"/>
      <c r="F221" s="5"/>
      <c r="G221" s="5"/>
      <c r="H221" s="101"/>
      <c r="I221" s="5"/>
      <c r="J221" s="5"/>
      <c r="K221" s="5"/>
      <c r="L221" s="5"/>
      <c r="M221" s="102"/>
      <c r="N221" s="5"/>
      <c r="O221" s="103"/>
      <c r="P221" s="103"/>
      <c r="Q221" s="103"/>
      <c r="R221" s="103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t="15.75" customHeight="1" x14ac:dyDescent="0.35">
      <c r="A222" s="5"/>
      <c r="B222" s="5"/>
      <c r="C222" s="5"/>
      <c r="D222" s="5"/>
      <c r="E222" s="5"/>
      <c r="F222" s="5"/>
      <c r="G222" s="5"/>
      <c r="H222" s="101"/>
      <c r="I222" s="5"/>
      <c r="J222" s="5"/>
      <c r="K222" s="5"/>
      <c r="L222" s="5"/>
      <c r="M222" s="102"/>
      <c r="N222" s="5"/>
      <c r="O222" s="103"/>
      <c r="P222" s="103"/>
      <c r="Q222" s="103"/>
      <c r="R222" s="103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ht="15.75" customHeight="1" x14ac:dyDescent="0.25">
      <c r="D223" s="104"/>
      <c r="E223" s="104"/>
      <c r="F223" s="104"/>
      <c r="G223" s="104"/>
      <c r="H223" s="105"/>
      <c r="K223" s="33"/>
      <c r="L223" s="33"/>
      <c r="M223" s="33"/>
      <c r="O223" s="106"/>
      <c r="P223" s="106"/>
      <c r="Q223" s="106"/>
      <c r="R223" s="106"/>
    </row>
    <row r="224" spans="1:35" ht="15.75" customHeight="1" x14ac:dyDescent="0.25">
      <c r="D224" s="104"/>
      <c r="E224" s="104"/>
      <c r="F224" s="104"/>
      <c r="G224" s="104"/>
      <c r="H224" s="105"/>
      <c r="K224" s="33"/>
      <c r="L224" s="33"/>
      <c r="M224" s="33"/>
      <c r="O224" s="106"/>
      <c r="P224" s="106"/>
      <c r="Q224" s="106"/>
      <c r="R224" s="106"/>
    </row>
    <row r="225" spans="4:18" ht="15.75" customHeight="1" x14ac:dyDescent="0.25">
      <c r="D225" s="104"/>
      <c r="E225" s="104"/>
      <c r="F225" s="104"/>
      <c r="G225" s="104"/>
      <c r="H225" s="105"/>
      <c r="K225" s="33"/>
      <c r="L225" s="33"/>
      <c r="M225" s="33"/>
      <c r="O225" s="106"/>
      <c r="P225" s="106"/>
      <c r="Q225" s="106"/>
      <c r="R225" s="106"/>
    </row>
    <row r="226" spans="4:18" ht="15.75" customHeight="1" x14ac:dyDescent="0.25">
      <c r="D226" s="104"/>
      <c r="E226" s="104"/>
      <c r="F226" s="104"/>
      <c r="G226" s="104"/>
      <c r="H226" s="105"/>
      <c r="K226" s="33"/>
      <c r="L226" s="33"/>
      <c r="M226" s="33"/>
      <c r="O226" s="106"/>
      <c r="P226" s="106"/>
      <c r="Q226" s="106"/>
      <c r="R226" s="106"/>
    </row>
    <row r="227" spans="4:18" ht="15.75" customHeight="1" x14ac:dyDescent="0.25">
      <c r="D227" s="104"/>
      <c r="E227" s="104"/>
      <c r="F227" s="104"/>
      <c r="G227" s="104"/>
      <c r="H227" s="105"/>
      <c r="K227" s="33"/>
      <c r="L227" s="33"/>
      <c r="M227" s="33"/>
      <c r="O227" s="106"/>
      <c r="P227" s="106"/>
      <c r="Q227" s="106"/>
      <c r="R227" s="106"/>
    </row>
    <row r="228" spans="4:18" ht="15.75" customHeight="1" x14ac:dyDescent="0.25">
      <c r="D228" s="104"/>
      <c r="E228" s="104"/>
      <c r="F228" s="104"/>
      <c r="G228" s="104"/>
      <c r="H228" s="105"/>
      <c r="K228" s="33"/>
      <c r="L228" s="33"/>
      <c r="M228" s="33"/>
      <c r="O228" s="106"/>
      <c r="P228" s="106"/>
      <c r="Q228" s="106"/>
      <c r="R228" s="106"/>
    </row>
    <row r="229" spans="4:18" ht="15.75" customHeight="1" x14ac:dyDescent="0.25">
      <c r="D229" s="104"/>
      <c r="E229" s="104"/>
      <c r="F229" s="104"/>
      <c r="G229" s="104"/>
      <c r="H229" s="105"/>
      <c r="K229" s="33"/>
      <c r="L229" s="33"/>
      <c r="M229" s="33"/>
      <c r="O229" s="106"/>
      <c r="P229" s="106"/>
      <c r="Q229" s="106"/>
      <c r="R229" s="106"/>
    </row>
    <row r="230" spans="4:18" ht="15.75" customHeight="1" x14ac:dyDescent="0.25">
      <c r="D230" s="104"/>
      <c r="E230" s="104"/>
      <c r="F230" s="104"/>
      <c r="G230" s="104"/>
      <c r="H230" s="105"/>
      <c r="K230" s="33"/>
      <c r="L230" s="33"/>
      <c r="M230" s="33"/>
      <c r="O230" s="106"/>
      <c r="P230" s="106"/>
      <c r="Q230" s="106"/>
      <c r="R230" s="106"/>
    </row>
    <row r="231" spans="4:18" ht="15.75" customHeight="1" x14ac:dyDescent="0.25">
      <c r="D231" s="104"/>
      <c r="E231" s="104"/>
      <c r="F231" s="104"/>
      <c r="G231" s="104"/>
      <c r="H231" s="105"/>
      <c r="K231" s="33"/>
      <c r="L231" s="33"/>
      <c r="M231" s="33"/>
      <c r="O231" s="106"/>
      <c r="P231" s="106"/>
      <c r="Q231" s="106"/>
      <c r="R231" s="106"/>
    </row>
    <row r="232" spans="4:18" ht="15.75" customHeight="1" x14ac:dyDescent="0.25">
      <c r="D232" s="104"/>
      <c r="E232" s="104"/>
      <c r="F232" s="104"/>
      <c r="G232" s="104"/>
      <c r="H232" s="105"/>
      <c r="K232" s="33"/>
      <c r="L232" s="33"/>
      <c r="M232" s="33"/>
      <c r="O232" s="106"/>
      <c r="P232" s="106"/>
      <c r="Q232" s="106"/>
      <c r="R232" s="106"/>
    </row>
    <row r="233" spans="4:18" ht="15.75" customHeight="1" x14ac:dyDescent="0.25">
      <c r="D233" s="104"/>
      <c r="E233" s="104"/>
      <c r="F233" s="104"/>
      <c r="G233" s="104"/>
      <c r="H233" s="105"/>
      <c r="K233" s="33"/>
      <c r="L233" s="33"/>
      <c r="M233" s="33"/>
      <c r="O233" s="106"/>
      <c r="P233" s="106"/>
      <c r="Q233" s="106"/>
      <c r="R233" s="106"/>
    </row>
    <row r="234" spans="4:18" ht="15.75" customHeight="1" x14ac:dyDescent="0.25">
      <c r="D234" s="104"/>
      <c r="E234" s="104"/>
      <c r="F234" s="104"/>
      <c r="G234" s="104"/>
      <c r="H234" s="105"/>
      <c r="K234" s="33"/>
      <c r="L234" s="33"/>
      <c r="M234" s="33"/>
      <c r="O234" s="106"/>
      <c r="P234" s="106"/>
      <c r="Q234" s="106"/>
      <c r="R234" s="106"/>
    </row>
    <row r="235" spans="4:18" ht="15.75" customHeight="1" x14ac:dyDescent="0.25">
      <c r="D235" s="104"/>
      <c r="E235" s="104"/>
      <c r="F235" s="104"/>
      <c r="G235" s="104"/>
      <c r="H235" s="105"/>
      <c r="K235" s="33"/>
      <c r="L235" s="33"/>
      <c r="M235" s="33"/>
      <c r="O235" s="106"/>
      <c r="P235" s="106"/>
      <c r="Q235" s="106"/>
      <c r="R235" s="106"/>
    </row>
    <row r="236" spans="4:18" ht="15.75" customHeight="1" x14ac:dyDescent="0.25">
      <c r="D236" s="104"/>
      <c r="E236" s="104"/>
      <c r="F236" s="104"/>
      <c r="G236" s="104"/>
      <c r="H236" s="105"/>
      <c r="K236" s="33"/>
      <c r="L236" s="33"/>
      <c r="M236" s="33"/>
      <c r="O236" s="106"/>
      <c r="P236" s="106"/>
      <c r="Q236" s="106"/>
      <c r="R236" s="106"/>
    </row>
    <row r="237" spans="4:18" ht="15.75" customHeight="1" x14ac:dyDescent="0.25">
      <c r="D237" s="104"/>
      <c r="E237" s="104"/>
      <c r="F237" s="104"/>
      <c r="G237" s="104"/>
      <c r="H237" s="105"/>
      <c r="K237" s="33"/>
      <c r="L237" s="33"/>
      <c r="M237" s="33"/>
      <c r="O237" s="106"/>
      <c r="P237" s="106"/>
      <c r="Q237" s="106"/>
      <c r="R237" s="106"/>
    </row>
    <row r="238" spans="4:18" ht="15.75" customHeight="1" x14ac:dyDescent="0.25">
      <c r="D238" s="104"/>
      <c r="E238" s="104"/>
      <c r="F238" s="104"/>
      <c r="G238" s="104"/>
      <c r="H238" s="105"/>
      <c r="K238" s="33"/>
      <c r="L238" s="33"/>
      <c r="M238" s="33"/>
      <c r="O238" s="106"/>
      <c r="P238" s="106"/>
      <c r="Q238" s="106"/>
      <c r="R238" s="106"/>
    </row>
    <row r="239" spans="4:18" ht="15.75" customHeight="1" x14ac:dyDescent="0.25">
      <c r="D239" s="104"/>
      <c r="E239" s="104"/>
      <c r="F239" s="104"/>
      <c r="G239" s="104"/>
      <c r="H239" s="105"/>
      <c r="K239" s="33"/>
      <c r="L239" s="33"/>
      <c r="M239" s="33"/>
      <c r="O239" s="106"/>
      <c r="P239" s="106"/>
      <c r="Q239" s="106"/>
      <c r="R239" s="106"/>
    </row>
    <row r="240" spans="4:18" ht="15.75" customHeight="1" x14ac:dyDescent="0.25">
      <c r="D240" s="104"/>
      <c r="E240" s="104"/>
      <c r="F240" s="104"/>
      <c r="G240" s="104"/>
      <c r="H240" s="105"/>
      <c r="K240" s="33"/>
      <c r="L240" s="33"/>
      <c r="M240" s="33"/>
      <c r="O240" s="106"/>
      <c r="P240" s="106"/>
      <c r="Q240" s="106"/>
      <c r="R240" s="106"/>
    </row>
    <row r="241" spans="4:18" ht="15.75" customHeight="1" x14ac:dyDescent="0.25">
      <c r="D241" s="104"/>
      <c r="E241" s="104"/>
      <c r="F241" s="104"/>
      <c r="G241" s="104"/>
      <c r="H241" s="105"/>
      <c r="K241" s="33"/>
      <c r="L241" s="33"/>
      <c r="M241" s="33"/>
      <c r="O241" s="106"/>
      <c r="P241" s="106"/>
      <c r="Q241" s="106"/>
      <c r="R241" s="106"/>
    </row>
    <row r="242" spans="4:18" ht="15.75" customHeight="1" x14ac:dyDescent="0.25">
      <c r="D242" s="104"/>
      <c r="E242" s="104"/>
      <c r="F242" s="104"/>
      <c r="G242" s="104"/>
      <c r="H242" s="105"/>
      <c r="K242" s="33"/>
      <c r="L242" s="33"/>
      <c r="M242" s="33"/>
      <c r="O242" s="106"/>
      <c r="P242" s="106"/>
      <c r="Q242" s="106"/>
      <c r="R242" s="106"/>
    </row>
    <row r="243" spans="4:18" ht="15.75" customHeight="1" x14ac:dyDescent="0.25">
      <c r="D243" s="104"/>
      <c r="E243" s="104"/>
      <c r="F243" s="104"/>
      <c r="G243" s="104"/>
      <c r="H243" s="105"/>
      <c r="K243" s="33"/>
      <c r="L243" s="33"/>
      <c r="M243" s="33"/>
      <c r="O243" s="106"/>
      <c r="P243" s="106"/>
      <c r="Q243" s="106"/>
      <c r="R243" s="106"/>
    </row>
    <row r="244" spans="4:18" ht="15.75" customHeight="1" x14ac:dyDescent="0.25">
      <c r="D244" s="104"/>
      <c r="E244" s="104"/>
      <c r="F244" s="104"/>
      <c r="G244" s="104"/>
      <c r="H244" s="105"/>
      <c r="K244" s="33"/>
      <c r="L244" s="33"/>
      <c r="M244" s="33"/>
      <c r="O244" s="106"/>
      <c r="P244" s="106"/>
      <c r="Q244" s="106"/>
      <c r="R244" s="106"/>
    </row>
    <row r="245" spans="4:18" ht="15.75" customHeight="1" x14ac:dyDescent="0.25">
      <c r="D245" s="104"/>
      <c r="E245" s="104"/>
      <c r="F245" s="104"/>
      <c r="G245" s="104"/>
      <c r="H245" s="105"/>
      <c r="K245" s="33"/>
      <c r="L245" s="33"/>
      <c r="M245" s="33"/>
      <c r="O245" s="106"/>
      <c r="P245" s="106"/>
      <c r="Q245" s="106"/>
      <c r="R245" s="106"/>
    </row>
    <row r="246" spans="4:18" ht="15.75" customHeight="1" x14ac:dyDescent="0.25">
      <c r="D246" s="104"/>
      <c r="E246" s="104"/>
      <c r="F246" s="104"/>
      <c r="G246" s="104"/>
      <c r="H246" s="105"/>
      <c r="K246" s="33"/>
      <c r="L246" s="33"/>
      <c r="M246" s="33"/>
      <c r="O246" s="106"/>
      <c r="P246" s="106"/>
      <c r="Q246" s="106"/>
      <c r="R246" s="106"/>
    </row>
    <row r="247" spans="4:18" ht="15.75" customHeight="1" x14ac:dyDescent="0.25">
      <c r="D247" s="104"/>
      <c r="E247" s="104"/>
      <c r="F247" s="104"/>
      <c r="G247" s="104"/>
      <c r="H247" s="105"/>
      <c r="K247" s="33"/>
      <c r="L247" s="33"/>
      <c r="M247" s="33"/>
      <c r="O247" s="106"/>
      <c r="P247" s="106"/>
      <c r="Q247" s="106"/>
      <c r="R247" s="106"/>
    </row>
    <row r="248" spans="4:18" ht="15.75" customHeight="1" x14ac:dyDescent="0.25">
      <c r="D248" s="104"/>
      <c r="E248" s="104"/>
      <c r="F248" s="104"/>
      <c r="G248" s="104"/>
      <c r="H248" s="105"/>
      <c r="K248" s="33"/>
      <c r="L248" s="33"/>
      <c r="M248" s="33"/>
      <c r="O248" s="106"/>
      <c r="P248" s="106"/>
      <c r="Q248" s="106"/>
      <c r="R248" s="106"/>
    </row>
    <row r="249" spans="4:18" ht="15.75" customHeight="1" x14ac:dyDescent="0.25">
      <c r="D249" s="104"/>
      <c r="E249" s="104"/>
      <c r="F249" s="104"/>
      <c r="G249" s="104"/>
      <c r="H249" s="105"/>
      <c r="K249" s="33"/>
      <c r="L249" s="33"/>
      <c r="M249" s="33"/>
      <c r="O249" s="106"/>
      <c r="P249" s="106"/>
      <c r="Q249" s="106"/>
      <c r="R249" s="106"/>
    </row>
    <row r="250" spans="4:18" ht="15.75" customHeight="1" x14ac:dyDescent="0.25">
      <c r="D250" s="104"/>
      <c r="E250" s="104"/>
      <c r="F250" s="104"/>
      <c r="G250" s="104"/>
      <c r="H250" s="105"/>
      <c r="K250" s="33"/>
      <c r="L250" s="33"/>
      <c r="M250" s="33"/>
      <c r="O250" s="106"/>
      <c r="P250" s="106"/>
      <c r="Q250" s="106"/>
      <c r="R250" s="106"/>
    </row>
    <row r="251" spans="4:18" ht="15.75" customHeight="1" x14ac:dyDescent="0.25">
      <c r="D251" s="104"/>
      <c r="E251" s="104"/>
      <c r="F251" s="104"/>
      <c r="G251" s="104"/>
      <c r="H251" s="105"/>
      <c r="K251" s="33"/>
      <c r="L251" s="33"/>
      <c r="M251" s="33"/>
      <c r="O251" s="106"/>
      <c r="P251" s="106"/>
      <c r="Q251" s="106"/>
      <c r="R251" s="106"/>
    </row>
    <row r="252" spans="4:18" ht="15.75" customHeight="1" x14ac:dyDescent="0.25">
      <c r="D252" s="104"/>
      <c r="E252" s="104"/>
      <c r="F252" s="104"/>
      <c r="G252" s="104"/>
      <c r="H252" s="105"/>
      <c r="K252" s="33"/>
      <c r="L252" s="33"/>
      <c r="M252" s="33"/>
      <c r="O252" s="106"/>
      <c r="P252" s="106"/>
      <c r="Q252" s="106"/>
      <c r="R252" s="106"/>
    </row>
    <row r="253" spans="4:18" ht="15.75" customHeight="1" x14ac:dyDescent="0.25">
      <c r="D253" s="104"/>
      <c r="E253" s="104"/>
      <c r="F253" s="104"/>
      <c r="G253" s="104"/>
      <c r="H253" s="105"/>
      <c r="K253" s="33"/>
      <c r="L253" s="33"/>
      <c r="M253" s="33"/>
      <c r="O253" s="106"/>
      <c r="P253" s="106"/>
      <c r="Q253" s="106"/>
      <c r="R253" s="106"/>
    </row>
    <row r="254" spans="4:18" ht="15.75" customHeight="1" x14ac:dyDescent="0.25">
      <c r="D254" s="104"/>
      <c r="E254" s="104"/>
      <c r="F254" s="104"/>
      <c r="G254" s="104"/>
      <c r="H254" s="105"/>
      <c r="K254" s="33"/>
      <c r="L254" s="33"/>
      <c r="M254" s="33"/>
      <c r="O254" s="106"/>
      <c r="P254" s="106"/>
      <c r="Q254" s="106"/>
      <c r="R254" s="106"/>
    </row>
    <row r="255" spans="4:18" ht="15.75" customHeight="1" x14ac:dyDescent="0.25">
      <c r="D255" s="104"/>
      <c r="E255" s="104"/>
      <c r="F255" s="104"/>
      <c r="G255" s="104"/>
      <c r="H255" s="105"/>
      <c r="K255" s="33"/>
      <c r="L255" s="33"/>
      <c r="M255" s="33"/>
      <c r="O255" s="106"/>
      <c r="P255" s="106"/>
      <c r="Q255" s="106"/>
      <c r="R255" s="106"/>
    </row>
    <row r="256" spans="4:18" ht="15.75" customHeight="1" x14ac:dyDescent="0.25">
      <c r="D256" s="104"/>
      <c r="E256" s="104"/>
      <c r="F256" s="104"/>
      <c r="G256" s="104"/>
      <c r="H256" s="105"/>
      <c r="K256" s="33"/>
      <c r="L256" s="33"/>
      <c r="M256" s="33"/>
      <c r="O256" s="106"/>
      <c r="P256" s="106"/>
      <c r="Q256" s="106"/>
      <c r="R256" s="106"/>
    </row>
    <row r="257" spans="4:18" ht="15.75" customHeight="1" x14ac:dyDescent="0.25">
      <c r="D257" s="104"/>
      <c r="E257" s="104"/>
      <c r="F257" s="104"/>
      <c r="G257" s="104"/>
      <c r="H257" s="105"/>
      <c r="K257" s="33"/>
      <c r="L257" s="33"/>
      <c r="M257" s="33"/>
      <c r="O257" s="106"/>
      <c r="P257" s="106"/>
      <c r="Q257" s="106"/>
      <c r="R257" s="106"/>
    </row>
    <row r="258" spans="4:18" ht="15.75" customHeight="1" x14ac:dyDescent="0.25">
      <c r="D258" s="104"/>
      <c r="E258" s="104"/>
      <c r="F258" s="104"/>
      <c r="G258" s="104"/>
      <c r="H258" s="105"/>
      <c r="K258" s="33"/>
      <c r="L258" s="33"/>
      <c r="M258" s="33"/>
      <c r="O258" s="106"/>
      <c r="P258" s="106"/>
      <c r="Q258" s="106"/>
      <c r="R258" s="106"/>
    </row>
    <row r="259" spans="4:18" ht="15.75" customHeight="1" x14ac:dyDescent="0.25">
      <c r="D259" s="104"/>
      <c r="E259" s="104"/>
      <c r="F259" s="104"/>
      <c r="G259" s="104"/>
      <c r="H259" s="105"/>
      <c r="K259" s="33"/>
      <c r="L259" s="33"/>
      <c r="M259" s="33"/>
      <c r="O259" s="106"/>
      <c r="P259" s="106"/>
      <c r="Q259" s="106"/>
      <c r="R259" s="106"/>
    </row>
    <row r="260" spans="4:18" ht="15.75" customHeight="1" x14ac:dyDescent="0.25">
      <c r="D260" s="104"/>
      <c r="E260" s="104"/>
      <c r="F260" s="104"/>
      <c r="G260" s="104"/>
      <c r="H260" s="105"/>
      <c r="K260" s="33"/>
      <c r="L260" s="33"/>
      <c r="M260" s="33"/>
      <c r="O260" s="106"/>
      <c r="P260" s="106"/>
      <c r="Q260" s="106"/>
      <c r="R260" s="106"/>
    </row>
    <row r="261" spans="4:18" ht="15.75" customHeight="1" x14ac:dyDescent="0.25">
      <c r="D261" s="104"/>
      <c r="E261" s="104"/>
      <c r="F261" s="104"/>
      <c r="G261" s="104"/>
      <c r="H261" s="105"/>
      <c r="K261" s="33"/>
      <c r="L261" s="33"/>
      <c r="M261" s="33"/>
      <c r="O261" s="106"/>
      <c r="P261" s="106"/>
      <c r="Q261" s="106"/>
      <c r="R261" s="106"/>
    </row>
    <row r="262" spans="4:18" ht="15.75" customHeight="1" x14ac:dyDescent="0.25">
      <c r="D262" s="104"/>
      <c r="E262" s="104"/>
      <c r="F262" s="104"/>
      <c r="G262" s="104"/>
      <c r="H262" s="105"/>
      <c r="K262" s="33"/>
      <c r="L262" s="33"/>
      <c r="M262" s="33"/>
      <c r="O262" s="106"/>
      <c r="P262" s="106"/>
      <c r="Q262" s="106"/>
      <c r="R262" s="106"/>
    </row>
    <row r="263" spans="4:18" ht="15.75" customHeight="1" x14ac:dyDescent="0.25">
      <c r="D263" s="104"/>
      <c r="E263" s="104"/>
      <c r="F263" s="104"/>
      <c r="G263" s="104"/>
      <c r="H263" s="105"/>
      <c r="K263" s="33"/>
      <c r="L263" s="33"/>
      <c r="M263" s="33"/>
      <c r="O263" s="106"/>
      <c r="P263" s="106"/>
      <c r="Q263" s="106"/>
      <c r="R263" s="106"/>
    </row>
    <row r="264" spans="4:18" ht="15.75" customHeight="1" x14ac:dyDescent="0.25">
      <c r="D264" s="104"/>
      <c r="E264" s="104"/>
      <c r="F264" s="104"/>
      <c r="G264" s="104"/>
      <c r="H264" s="105"/>
      <c r="K264" s="33"/>
      <c r="L264" s="33"/>
      <c r="M264" s="33"/>
      <c r="O264" s="106"/>
      <c r="P264" s="106"/>
      <c r="Q264" s="106"/>
      <c r="R264" s="106"/>
    </row>
    <row r="265" spans="4:18" ht="15.75" customHeight="1" x14ac:dyDescent="0.25">
      <c r="D265" s="104"/>
      <c r="E265" s="104"/>
      <c r="F265" s="104"/>
      <c r="G265" s="104"/>
      <c r="H265" s="105"/>
      <c r="K265" s="33"/>
      <c r="L265" s="33"/>
      <c r="M265" s="33"/>
      <c r="O265" s="106"/>
      <c r="P265" s="106"/>
      <c r="Q265" s="106"/>
      <c r="R265" s="106"/>
    </row>
    <row r="266" spans="4:18" ht="15.75" customHeight="1" x14ac:dyDescent="0.25">
      <c r="D266" s="104"/>
      <c r="E266" s="104"/>
      <c r="F266" s="104"/>
      <c r="G266" s="104"/>
      <c r="H266" s="105"/>
      <c r="K266" s="33"/>
      <c r="L266" s="33"/>
      <c r="M266" s="33"/>
      <c r="O266" s="106"/>
      <c r="P266" s="106"/>
      <c r="Q266" s="106"/>
      <c r="R266" s="106"/>
    </row>
    <row r="267" spans="4:18" ht="15.75" customHeight="1" x14ac:dyDescent="0.25">
      <c r="D267" s="104"/>
      <c r="E267" s="104"/>
      <c r="F267" s="104"/>
      <c r="G267" s="104"/>
      <c r="H267" s="105"/>
      <c r="K267" s="33"/>
      <c r="L267" s="33"/>
      <c r="M267" s="33"/>
      <c r="O267" s="106"/>
      <c r="P267" s="106"/>
      <c r="Q267" s="106"/>
      <c r="R267" s="106"/>
    </row>
    <row r="268" spans="4:18" ht="15.75" customHeight="1" x14ac:dyDescent="0.25">
      <c r="D268" s="104"/>
      <c r="E268" s="104"/>
      <c r="F268" s="104"/>
      <c r="G268" s="104"/>
      <c r="H268" s="105"/>
      <c r="K268" s="33"/>
      <c r="L268" s="33"/>
      <c r="M268" s="33"/>
      <c r="O268" s="106"/>
      <c r="P268" s="106"/>
      <c r="Q268" s="106"/>
      <c r="R268" s="106"/>
    </row>
    <row r="269" spans="4:18" ht="15.75" customHeight="1" x14ac:dyDescent="0.25">
      <c r="D269" s="104"/>
      <c r="E269" s="104"/>
      <c r="F269" s="104"/>
      <c r="G269" s="104"/>
      <c r="H269" s="105"/>
      <c r="K269" s="33"/>
      <c r="L269" s="33"/>
      <c r="M269" s="33"/>
      <c r="O269" s="106"/>
      <c r="P269" s="106"/>
      <c r="Q269" s="106"/>
      <c r="R269" s="106"/>
    </row>
    <row r="270" spans="4:18" ht="15.75" customHeight="1" x14ac:dyDescent="0.25">
      <c r="D270" s="104"/>
      <c r="E270" s="104"/>
      <c r="F270" s="104"/>
      <c r="G270" s="104"/>
      <c r="H270" s="105"/>
      <c r="K270" s="33"/>
      <c r="L270" s="33"/>
      <c r="M270" s="33"/>
      <c r="O270" s="106"/>
      <c r="P270" s="106"/>
      <c r="Q270" s="106"/>
      <c r="R270" s="106"/>
    </row>
    <row r="271" spans="4:18" ht="15.75" customHeight="1" x14ac:dyDescent="0.25">
      <c r="D271" s="104"/>
      <c r="E271" s="104"/>
      <c r="F271" s="104"/>
      <c r="G271" s="104"/>
      <c r="H271" s="105"/>
      <c r="K271" s="33"/>
      <c r="L271" s="33"/>
      <c r="M271" s="33"/>
      <c r="O271" s="106"/>
      <c r="P271" s="106"/>
      <c r="Q271" s="106"/>
      <c r="R271" s="106"/>
    </row>
    <row r="272" spans="4:18" ht="15.75" customHeight="1" x14ac:dyDescent="0.25">
      <c r="D272" s="104"/>
      <c r="E272" s="104"/>
      <c r="F272" s="104"/>
      <c r="G272" s="104"/>
      <c r="H272" s="105"/>
      <c r="K272" s="33"/>
      <c r="L272" s="33"/>
      <c r="M272" s="33"/>
      <c r="O272" s="106"/>
      <c r="P272" s="106"/>
      <c r="Q272" s="106"/>
      <c r="R272" s="106"/>
    </row>
    <row r="273" spans="4:18" ht="15.75" customHeight="1" x14ac:dyDescent="0.25">
      <c r="D273" s="104"/>
      <c r="E273" s="104"/>
      <c r="F273" s="104"/>
      <c r="G273" s="104"/>
      <c r="H273" s="105"/>
      <c r="K273" s="33"/>
      <c r="L273" s="33"/>
      <c r="M273" s="33"/>
      <c r="O273" s="106"/>
      <c r="P273" s="106"/>
      <c r="Q273" s="106"/>
      <c r="R273" s="106"/>
    </row>
    <row r="274" spans="4:18" ht="15.75" customHeight="1" x14ac:dyDescent="0.25">
      <c r="D274" s="104"/>
      <c r="E274" s="104"/>
      <c r="F274" s="104"/>
      <c r="G274" s="104"/>
      <c r="H274" s="105"/>
      <c r="K274" s="33"/>
      <c r="L274" s="33"/>
      <c r="M274" s="33"/>
      <c r="O274" s="106"/>
      <c r="P274" s="106"/>
      <c r="Q274" s="106"/>
      <c r="R274" s="106"/>
    </row>
    <row r="275" spans="4:18" ht="15.75" customHeight="1" x14ac:dyDescent="0.25">
      <c r="D275" s="104"/>
      <c r="E275" s="104"/>
      <c r="F275" s="104"/>
      <c r="G275" s="104"/>
      <c r="H275" s="105"/>
      <c r="K275" s="33"/>
      <c r="L275" s="33"/>
      <c r="M275" s="33"/>
      <c r="O275" s="106"/>
      <c r="P275" s="106"/>
      <c r="Q275" s="106"/>
      <c r="R275" s="106"/>
    </row>
    <row r="276" spans="4:18" ht="15.75" customHeight="1" x14ac:dyDescent="0.25">
      <c r="D276" s="104"/>
      <c r="E276" s="104"/>
      <c r="F276" s="104"/>
      <c r="G276" s="104"/>
      <c r="H276" s="105"/>
      <c r="K276" s="33"/>
      <c r="L276" s="33"/>
      <c r="M276" s="33"/>
      <c r="O276" s="106"/>
      <c r="P276" s="106"/>
      <c r="Q276" s="106"/>
      <c r="R276" s="106"/>
    </row>
    <row r="277" spans="4:18" ht="15.75" customHeight="1" x14ac:dyDescent="0.25">
      <c r="D277" s="104"/>
      <c r="E277" s="104"/>
      <c r="F277" s="104"/>
      <c r="G277" s="104"/>
      <c r="H277" s="105"/>
      <c r="K277" s="33"/>
      <c r="L277" s="33"/>
      <c r="M277" s="33"/>
      <c r="O277" s="106"/>
      <c r="P277" s="106"/>
      <c r="Q277" s="106"/>
      <c r="R277" s="106"/>
    </row>
    <row r="278" spans="4:18" ht="15.75" customHeight="1" x14ac:dyDescent="0.25">
      <c r="D278" s="104"/>
      <c r="E278" s="104"/>
      <c r="F278" s="104"/>
      <c r="G278" s="104"/>
      <c r="H278" s="105"/>
      <c r="K278" s="33"/>
      <c r="L278" s="33"/>
      <c r="M278" s="33"/>
      <c r="O278" s="106"/>
      <c r="P278" s="106"/>
      <c r="Q278" s="106"/>
      <c r="R278" s="106"/>
    </row>
    <row r="279" spans="4:18" ht="15.75" customHeight="1" x14ac:dyDescent="0.25">
      <c r="D279" s="104"/>
      <c r="E279" s="104"/>
      <c r="F279" s="104"/>
      <c r="G279" s="104"/>
      <c r="H279" s="105"/>
      <c r="K279" s="33"/>
      <c r="L279" s="33"/>
      <c r="M279" s="33"/>
      <c r="O279" s="106"/>
      <c r="P279" s="106"/>
      <c r="Q279" s="106"/>
      <c r="R279" s="106"/>
    </row>
    <row r="280" spans="4:18" ht="15.75" customHeight="1" x14ac:dyDescent="0.25">
      <c r="D280" s="104"/>
      <c r="E280" s="104"/>
      <c r="F280" s="104"/>
      <c r="G280" s="104"/>
      <c r="H280" s="105"/>
      <c r="K280" s="33"/>
      <c r="L280" s="33"/>
      <c r="M280" s="33"/>
      <c r="O280" s="106"/>
      <c r="P280" s="106"/>
      <c r="Q280" s="106"/>
      <c r="R280" s="106"/>
    </row>
    <row r="281" spans="4:18" ht="15.75" customHeight="1" x14ac:dyDescent="0.25">
      <c r="D281" s="104"/>
      <c r="E281" s="104"/>
      <c r="F281" s="104"/>
      <c r="G281" s="104"/>
      <c r="H281" s="105"/>
      <c r="K281" s="33"/>
      <c r="L281" s="33"/>
      <c r="M281" s="33"/>
      <c r="O281" s="106"/>
      <c r="P281" s="106"/>
      <c r="Q281" s="106"/>
      <c r="R281" s="106"/>
    </row>
    <row r="282" spans="4:18" ht="15.75" customHeight="1" x14ac:dyDescent="0.25">
      <c r="D282" s="104"/>
      <c r="E282" s="104"/>
      <c r="F282" s="104"/>
      <c r="G282" s="104"/>
      <c r="H282" s="105"/>
      <c r="K282" s="33"/>
      <c r="L282" s="33"/>
      <c r="M282" s="33"/>
      <c r="O282" s="106"/>
      <c r="P282" s="106"/>
      <c r="Q282" s="106"/>
      <c r="R282" s="106"/>
    </row>
    <row r="283" spans="4:18" ht="15.75" customHeight="1" x14ac:dyDescent="0.25">
      <c r="D283" s="104"/>
      <c r="E283" s="104"/>
      <c r="F283" s="104"/>
      <c r="G283" s="104"/>
      <c r="H283" s="105"/>
      <c r="K283" s="33"/>
      <c r="L283" s="33"/>
      <c r="M283" s="33"/>
      <c r="O283" s="106"/>
      <c r="P283" s="106"/>
      <c r="Q283" s="106"/>
      <c r="R283" s="106"/>
    </row>
    <row r="284" spans="4:18" ht="15.75" customHeight="1" x14ac:dyDescent="0.25">
      <c r="D284" s="104"/>
      <c r="E284" s="104"/>
      <c r="F284" s="104"/>
      <c r="G284" s="104"/>
      <c r="H284" s="105"/>
      <c r="K284" s="33"/>
      <c r="L284" s="33"/>
      <c r="M284" s="33"/>
      <c r="O284" s="106"/>
      <c r="P284" s="106"/>
      <c r="Q284" s="106"/>
      <c r="R284" s="106"/>
    </row>
    <row r="285" spans="4:18" ht="15.75" customHeight="1" x14ac:dyDescent="0.25">
      <c r="D285" s="104"/>
      <c r="E285" s="104"/>
      <c r="F285" s="104"/>
      <c r="G285" s="104"/>
      <c r="H285" s="105"/>
      <c r="K285" s="33"/>
      <c r="L285" s="33"/>
      <c r="M285" s="33"/>
      <c r="O285" s="106"/>
      <c r="P285" s="106"/>
      <c r="Q285" s="106"/>
      <c r="R285" s="106"/>
    </row>
    <row r="286" spans="4:18" ht="15.75" customHeight="1" x14ac:dyDescent="0.25">
      <c r="D286" s="104"/>
      <c r="E286" s="104"/>
      <c r="F286" s="104"/>
      <c r="G286" s="104"/>
      <c r="H286" s="105"/>
      <c r="K286" s="33"/>
      <c r="L286" s="33"/>
      <c r="M286" s="33"/>
      <c r="O286" s="106"/>
      <c r="P286" s="106"/>
      <c r="Q286" s="106"/>
      <c r="R286" s="106"/>
    </row>
    <row r="287" spans="4:18" ht="15.75" customHeight="1" x14ac:dyDescent="0.25">
      <c r="D287" s="104"/>
      <c r="E287" s="104"/>
      <c r="F287" s="104"/>
      <c r="G287" s="104"/>
      <c r="H287" s="105"/>
      <c r="K287" s="33"/>
      <c r="L287" s="33"/>
      <c r="M287" s="33"/>
      <c r="O287" s="106"/>
      <c r="P287" s="106"/>
      <c r="Q287" s="106"/>
      <c r="R287" s="106"/>
    </row>
    <row r="288" spans="4:18" ht="15.75" customHeight="1" x14ac:dyDescent="0.25">
      <c r="D288" s="104"/>
      <c r="E288" s="104"/>
      <c r="F288" s="104"/>
      <c r="G288" s="104"/>
      <c r="H288" s="105"/>
      <c r="K288" s="33"/>
      <c r="L288" s="33"/>
      <c r="M288" s="33"/>
      <c r="O288" s="106"/>
      <c r="P288" s="106"/>
      <c r="Q288" s="106"/>
      <c r="R288" s="106"/>
    </row>
    <row r="289" spans="4:18" ht="15.75" customHeight="1" x14ac:dyDescent="0.25">
      <c r="D289" s="104"/>
      <c r="E289" s="104"/>
      <c r="F289" s="104"/>
      <c r="G289" s="104"/>
      <c r="H289" s="105"/>
      <c r="K289" s="33"/>
      <c r="L289" s="33"/>
      <c r="M289" s="33"/>
      <c r="O289" s="106"/>
      <c r="P289" s="106"/>
      <c r="Q289" s="106"/>
      <c r="R289" s="106"/>
    </row>
    <row r="290" spans="4:18" ht="15.75" customHeight="1" x14ac:dyDescent="0.25">
      <c r="D290" s="104"/>
      <c r="E290" s="104"/>
      <c r="F290" s="104"/>
      <c r="G290" s="104"/>
      <c r="H290" s="105"/>
      <c r="K290" s="33"/>
      <c r="L290" s="33"/>
      <c r="M290" s="33"/>
      <c r="O290" s="106"/>
      <c r="P290" s="106"/>
      <c r="Q290" s="106"/>
      <c r="R290" s="106"/>
    </row>
    <row r="291" spans="4:18" ht="15.75" customHeight="1" x14ac:dyDescent="0.25">
      <c r="D291" s="104"/>
      <c r="E291" s="104"/>
      <c r="F291" s="104"/>
      <c r="G291" s="104"/>
      <c r="H291" s="105"/>
      <c r="K291" s="33"/>
      <c r="L291" s="33"/>
      <c r="M291" s="33"/>
      <c r="O291" s="106"/>
      <c r="P291" s="106"/>
      <c r="Q291" s="106"/>
      <c r="R291" s="106"/>
    </row>
    <row r="292" spans="4:18" ht="15.75" customHeight="1" x14ac:dyDescent="0.25">
      <c r="D292" s="104"/>
      <c r="E292" s="104"/>
      <c r="F292" s="104"/>
      <c r="G292" s="104"/>
      <c r="H292" s="105"/>
      <c r="K292" s="33"/>
      <c r="L292" s="33"/>
      <c r="M292" s="33"/>
      <c r="O292" s="106"/>
      <c r="P292" s="106"/>
      <c r="Q292" s="106"/>
      <c r="R292" s="106"/>
    </row>
    <row r="293" spans="4:18" ht="15.75" customHeight="1" x14ac:dyDescent="0.25">
      <c r="D293" s="104"/>
      <c r="E293" s="104"/>
      <c r="F293" s="104"/>
      <c r="G293" s="104"/>
      <c r="H293" s="105"/>
      <c r="K293" s="33"/>
      <c r="L293" s="33"/>
      <c r="M293" s="33"/>
      <c r="O293" s="106"/>
      <c r="P293" s="106"/>
      <c r="Q293" s="106"/>
      <c r="R293" s="106"/>
    </row>
    <row r="294" spans="4:18" ht="15.75" customHeight="1" x14ac:dyDescent="0.25">
      <c r="D294" s="104"/>
      <c r="E294" s="104"/>
      <c r="F294" s="104"/>
      <c r="G294" s="104"/>
      <c r="H294" s="105"/>
      <c r="K294" s="33"/>
      <c r="L294" s="33"/>
      <c r="M294" s="33"/>
      <c r="O294" s="106"/>
      <c r="P294" s="106"/>
      <c r="Q294" s="106"/>
      <c r="R294" s="106"/>
    </row>
    <row r="295" spans="4:18" ht="15.75" customHeight="1" x14ac:dyDescent="0.25">
      <c r="D295" s="104"/>
      <c r="E295" s="104"/>
      <c r="F295" s="104"/>
      <c r="G295" s="104"/>
      <c r="H295" s="105"/>
      <c r="K295" s="33"/>
      <c r="L295" s="33"/>
      <c r="M295" s="33"/>
      <c r="O295" s="106"/>
      <c r="P295" s="106"/>
      <c r="Q295" s="106"/>
      <c r="R295" s="106"/>
    </row>
    <row r="296" spans="4:18" ht="15.75" customHeight="1" x14ac:dyDescent="0.25">
      <c r="D296" s="104"/>
      <c r="E296" s="104"/>
      <c r="F296" s="104"/>
      <c r="G296" s="104"/>
      <c r="H296" s="105"/>
      <c r="K296" s="33"/>
      <c r="L296" s="33"/>
      <c r="M296" s="33"/>
      <c r="O296" s="106"/>
      <c r="P296" s="106"/>
      <c r="Q296" s="106"/>
      <c r="R296" s="106"/>
    </row>
    <row r="297" spans="4:18" ht="15.75" customHeight="1" x14ac:dyDescent="0.25">
      <c r="D297" s="104"/>
      <c r="E297" s="104"/>
      <c r="F297" s="104"/>
      <c r="G297" s="104"/>
      <c r="H297" s="105"/>
      <c r="K297" s="33"/>
      <c r="L297" s="33"/>
      <c r="M297" s="33"/>
      <c r="O297" s="106"/>
      <c r="P297" s="106"/>
      <c r="Q297" s="106"/>
      <c r="R297" s="106"/>
    </row>
    <row r="298" spans="4:18" ht="15.75" customHeight="1" x14ac:dyDescent="0.25">
      <c r="D298" s="104"/>
      <c r="E298" s="104"/>
      <c r="F298" s="104"/>
      <c r="G298" s="104"/>
      <c r="H298" s="105"/>
      <c r="K298" s="33"/>
      <c r="L298" s="33"/>
      <c r="M298" s="33"/>
      <c r="O298" s="106"/>
      <c r="P298" s="106"/>
      <c r="Q298" s="106"/>
      <c r="R298" s="106"/>
    </row>
    <row r="299" spans="4:18" ht="15.75" customHeight="1" x14ac:dyDescent="0.25">
      <c r="D299" s="104"/>
      <c r="E299" s="104"/>
      <c r="F299" s="104"/>
      <c r="G299" s="104"/>
      <c r="H299" s="105"/>
      <c r="K299" s="33"/>
      <c r="L299" s="33"/>
      <c r="M299" s="33"/>
      <c r="O299" s="106"/>
      <c r="P299" s="106"/>
      <c r="Q299" s="106"/>
      <c r="R299" s="106"/>
    </row>
    <row r="300" spans="4:18" ht="15.75" customHeight="1" x14ac:dyDescent="0.25">
      <c r="D300" s="104"/>
      <c r="E300" s="104"/>
      <c r="F300" s="104"/>
      <c r="G300" s="104"/>
      <c r="H300" s="105"/>
      <c r="K300" s="33"/>
      <c r="L300" s="33"/>
      <c r="M300" s="33"/>
      <c r="O300" s="106"/>
      <c r="P300" s="106"/>
      <c r="Q300" s="106"/>
      <c r="R300" s="106"/>
    </row>
    <row r="301" spans="4:18" ht="15.75" customHeight="1" x14ac:dyDescent="0.25">
      <c r="D301" s="104"/>
      <c r="E301" s="104"/>
      <c r="F301" s="104"/>
      <c r="G301" s="104"/>
      <c r="H301" s="105"/>
      <c r="K301" s="33"/>
      <c r="L301" s="33"/>
      <c r="M301" s="33"/>
      <c r="O301" s="106"/>
      <c r="P301" s="106"/>
      <c r="Q301" s="106"/>
      <c r="R301" s="106"/>
    </row>
    <row r="302" spans="4:18" ht="15.75" customHeight="1" x14ac:dyDescent="0.25">
      <c r="D302" s="104"/>
      <c r="E302" s="104"/>
      <c r="F302" s="104"/>
      <c r="G302" s="104"/>
      <c r="H302" s="105"/>
      <c r="K302" s="33"/>
      <c r="L302" s="33"/>
      <c r="M302" s="33"/>
      <c r="O302" s="106"/>
      <c r="P302" s="106"/>
      <c r="Q302" s="106"/>
      <c r="R302" s="106"/>
    </row>
    <row r="303" spans="4:18" ht="15.75" customHeight="1" x14ac:dyDescent="0.25">
      <c r="D303" s="104"/>
      <c r="E303" s="104"/>
      <c r="F303" s="104"/>
      <c r="G303" s="104"/>
      <c r="H303" s="105"/>
      <c r="K303" s="33"/>
      <c r="L303" s="33"/>
      <c r="M303" s="33"/>
      <c r="O303" s="106"/>
      <c r="P303" s="106"/>
      <c r="Q303" s="106"/>
      <c r="R303" s="106"/>
    </row>
    <row r="304" spans="4:18" ht="15.75" customHeight="1" x14ac:dyDescent="0.25">
      <c r="D304" s="104"/>
      <c r="E304" s="104"/>
      <c r="F304" s="104"/>
      <c r="G304" s="104"/>
      <c r="H304" s="105"/>
      <c r="K304" s="33"/>
      <c r="L304" s="33"/>
      <c r="M304" s="33"/>
      <c r="O304" s="106"/>
      <c r="P304" s="106"/>
      <c r="Q304" s="106"/>
      <c r="R304" s="106"/>
    </row>
    <row r="305" spans="4:18" ht="15.75" customHeight="1" x14ac:dyDescent="0.25">
      <c r="D305" s="104"/>
      <c r="E305" s="104"/>
      <c r="F305" s="104"/>
      <c r="G305" s="104"/>
      <c r="H305" s="105"/>
      <c r="K305" s="33"/>
      <c r="L305" s="33"/>
      <c r="M305" s="33"/>
      <c r="O305" s="106"/>
      <c r="P305" s="106"/>
      <c r="Q305" s="106"/>
      <c r="R305" s="106"/>
    </row>
    <row r="306" spans="4:18" ht="15.75" customHeight="1" x14ac:dyDescent="0.25">
      <c r="D306" s="104"/>
      <c r="E306" s="104"/>
      <c r="F306" s="104"/>
      <c r="G306" s="104"/>
      <c r="H306" s="105"/>
      <c r="K306" s="33"/>
      <c r="L306" s="33"/>
      <c r="M306" s="33"/>
      <c r="O306" s="106"/>
      <c r="P306" s="106"/>
      <c r="Q306" s="106"/>
      <c r="R306" s="106"/>
    </row>
    <row r="307" spans="4:18" ht="15.75" customHeight="1" x14ac:dyDescent="0.25">
      <c r="D307" s="104"/>
      <c r="E307" s="104"/>
      <c r="F307" s="104"/>
      <c r="G307" s="104"/>
      <c r="H307" s="105"/>
      <c r="K307" s="33"/>
      <c r="L307" s="33"/>
      <c r="M307" s="33"/>
      <c r="O307" s="106"/>
      <c r="P307" s="106"/>
      <c r="Q307" s="106"/>
      <c r="R307" s="106"/>
    </row>
    <row r="308" spans="4:18" ht="15.75" customHeight="1" x14ac:dyDescent="0.25">
      <c r="D308" s="104"/>
      <c r="E308" s="104"/>
      <c r="F308" s="104"/>
      <c r="G308" s="104"/>
      <c r="H308" s="105"/>
      <c r="K308" s="33"/>
      <c r="L308" s="33"/>
      <c r="M308" s="33"/>
      <c r="O308" s="106"/>
      <c r="P308" s="106"/>
      <c r="Q308" s="106"/>
      <c r="R308" s="106"/>
    </row>
    <row r="309" spans="4:18" ht="15.75" customHeight="1" x14ac:dyDescent="0.25">
      <c r="D309" s="104"/>
      <c r="E309" s="104"/>
      <c r="F309" s="104"/>
      <c r="G309" s="104"/>
      <c r="H309" s="105"/>
      <c r="K309" s="33"/>
      <c r="L309" s="33"/>
      <c r="M309" s="33"/>
      <c r="O309" s="106"/>
      <c r="P309" s="106"/>
      <c r="Q309" s="106"/>
      <c r="R309" s="106"/>
    </row>
    <row r="310" spans="4:18" ht="15.75" customHeight="1" x14ac:dyDescent="0.25">
      <c r="D310" s="104"/>
      <c r="E310" s="104"/>
      <c r="F310" s="104"/>
      <c r="G310" s="104"/>
      <c r="H310" s="105"/>
      <c r="K310" s="33"/>
      <c r="L310" s="33"/>
      <c r="M310" s="33"/>
      <c r="O310" s="106"/>
      <c r="P310" s="106"/>
      <c r="Q310" s="106"/>
      <c r="R310" s="106"/>
    </row>
    <row r="311" spans="4:18" ht="15.75" customHeight="1" x14ac:dyDescent="0.25">
      <c r="D311" s="104"/>
      <c r="E311" s="104"/>
      <c r="F311" s="104"/>
      <c r="G311" s="104"/>
      <c r="H311" s="105"/>
      <c r="K311" s="33"/>
      <c r="L311" s="33"/>
      <c r="M311" s="33"/>
      <c r="O311" s="106"/>
      <c r="P311" s="106"/>
      <c r="Q311" s="106"/>
      <c r="R311" s="106"/>
    </row>
    <row r="312" spans="4:18" ht="15.75" customHeight="1" x14ac:dyDescent="0.25">
      <c r="D312" s="104"/>
      <c r="E312" s="104"/>
      <c r="F312" s="104"/>
      <c r="G312" s="104"/>
      <c r="H312" s="105"/>
      <c r="K312" s="33"/>
      <c r="L312" s="33"/>
      <c r="M312" s="33"/>
      <c r="O312" s="106"/>
      <c r="P312" s="106"/>
      <c r="Q312" s="106"/>
      <c r="R312" s="106"/>
    </row>
    <row r="313" spans="4:18" ht="15.75" customHeight="1" x14ac:dyDescent="0.25">
      <c r="D313" s="104"/>
      <c r="E313" s="104"/>
      <c r="F313" s="104"/>
      <c r="G313" s="104"/>
      <c r="H313" s="105"/>
      <c r="K313" s="33"/>
      <c r="L313" s="33"/>
      <c r="M313" s="33"/>
      <c r="O313" s="106"/>
      <c r="P313" s="106"/>
      <c r="Q313" s="106"/>
      <c r="R313" s="106"/>
    </row>
    <row r="314" spans="4:18" ht="15.75" customHeight="1" x14ac:dyDescent="0.25">
      <c r="D314" s="104"/>
      <c r="E314" s="104"/>
      <c r="F314" s="104"/>
      <c r="G314" s="104"/>
      <c r="H314" s="105"/>
      <c r="K314" s="33"/>
      <c r="L314" s="33"/>
      <c r="M314" s="33"/>
      <c r="O314" s="106"/>
      <c r="P314" s="106"/>
      <c r="Q314" s="106"/>
      <c r="R314" s="106"/>
    </row>
    <row r="315" spans="4:18" ht="15.75" customHeight="1" x14ac:dyDescent="0.25">
      <c r="D315" s="104"/>
      <c r="E315" s="104"/>
      <c r="F315" s="104"/>
      <c r="G315" s="104"/>
      <c r="H315" s="105"/>
      <c r="K315" s="33"/>
      <c r="L315" s="33"/>
      <c r="M315" s="33"/>
      <c r="O315" s="106"/>
      <c r="P315" s="106"/>
      <c r="Q315" s="106"/>
      <c r="R315" s="106"/>
    </row>
    <row r="316" spans="4:18" ht="15.75" customHeight="1" x14ac:dyDescent="0.25">
      <c r="D316" s="104"/>
      <c r="E316" s="104"/>
      <c r="F316" s="104"/>
      <c r="G316" s="104"/>
      <c r="H316" s="105"/>
      <c r="K316" s="33"/>
      <c r="L316" s="33"/>
      <c r="M316" s="33"/>
      <c r="O316" s="106"/>
      <c r="P316" s="106"/>
      <c r="Q316" s="106"/>
      <c r="R316" s="106"/>
    </row>
    <row r="317" spans="4:18" ht="15.75" customHeight="1" x14ac:dyDescent="0.25">
      <c r="D317" s="104"/>
      <c r="E317" s="104"/>
      <c r="F317" s="104"/>
      <c r="G317" s="104"/>
      <c r="H317" s="105"/>
      <c r="K317" s="33"/>
      <c r="L317" s="33"/>
      <c r="M317" s="33"/>
      <c r="O317" s="106"/>
      <c r="P317" s="106"/>
      <c r="Q317" s="106"/>
      <c r="R317" s="106"/>
    </row>
    <row r="318" spans="4:18" ht="15.75" customHeight="1" x14ac:dyDescent="0.25">
      <c r="D318" s="104"/>
      <c r="E318" s="104"/>
      <c r="F318" s="104"/>
      <c r="G318" s="104"/>
      <c r="H318" s="105"/>
      <c r="K318" s="33"/>
      <c r="L318" s="33"/>
      <c r="M318" s="33"/>
      <c r="O318" s="106"/>
      <c r="P318" s="106"/>
      <c r="Q318" s="106"/>
      <c r="R318" s="106"/>
    </row>
    <row r="319" spans="4:18" ht="15.75" customHeight="1" x14ac:dyDescent="0.25">
      <c r="D319" s="104"/>
      <c r="E319" s="104"/>
      <c r="F319" s="104"/>
      <c r="G319" s="104"/>
      <c r="H319" s="105"/>
      <c r="K319" s="33"/>
      <c r="L319" s="33"/>
      <c r="M319" s="33"/>
      <c r="O319" s="106"/>
      <c r="P319" s="106"/>
      <c r="Q319" s="106"/>
      <c r="R319" s="106"/>
    </row>
    <row r="320" spans="4:18" ht="15.75" customHeight="1" x14ac:dyDescent="0.25">
      <c r="D320" s="104"/>
      <c r="E320" s="104"/>
      <c r="F320" s="104"/>
      <c r="G320" s="104"/>
      <c r="H320" s="105"/>
      <c r="K320" s="33"/>
      <c r="L320" s="33"/>
      <c r="M320" s="33"/>
      <c r="O320" s="106"/>
      <c r="P320" s="106"/>
      <c r="Q320" s="106"/>
      <c r="R320" s="106"/>
    </row>
    <row r="321" spans="4:18" ht="15.75" customHeight="1" x14ac:dyDescent="0.25">
      <c r="D321" s="104"/>
      <c r="E321" s="104"/>
      <c r="F321" s="104"/>
      <c r="G321" s="104"/>
      <c r="H321" s="105"/>
      <c r="K321" s="33"/>
      <c r="L321" s="33"/>
      <c r="M321" s="33"/>
      <c r="O321" s="106"/>
      <c r="P321" s="106"/>
      <c r="Q321" s="106"/>
      <c r="R321" s="106"/>
    </row>
    <row r="322" spans="4:18" ht="15.75" customHeight="1" x14ac:dyDescent="0.25">
      <c r="D322" s="104"/>
      <c r="E322" s="104"/>
      <c r="F322" s="104"/>
      <c r="G322" s="104"/>
      <c r="H322" s="105"/>
      <c r="K322" s="33"/>
      <c r="L322" s="33"/>
      <c r="M322" s="33"/>
      <c r="O322" s="106"/>
      <c r="P322" s="106"/>
      <c r="Q322" s="106"/>
      <c r="R322" s="106"/>
    </row>
    <row r="323" spans="4:18" ht="15.75" customHeight="1" x14ac:dyDescent="0.25">
      <c r="D323" s="104"/>
      <c r="E323" s="104"/>
      <c r="F323" s="104"/>
      <c r="G323" s="104"/>
      <c r="H323" s="105"/>
      <c r="K323" s="33"/>
      <c r="L323" s="33"/>
      <c r="M323" s="33"/>
      <c r="O323" s="106"/>
      <c r="P323" s="106"/>
      <c r="Q323" s="106"/>
      <c r="R323" s="106"/>
    </row>
    <row r="324" spans="4:18" ht="15.75" customHeight="1" x14ac:dyDescent="0.25">
      <c r="D324" s="104"/>
      <c r="E324" s="104"/>
      <c r="F324" s="104"/>
      <c r="G324" s="104"/>
      <c r="H324" s="105"/>
      <c r="K324" s="33"/>
      <c r="L324" s="33"/>
      <c r="M324" s="33"/>
      <c r="O324" s="106"/>
      <c r="P324" s="106"/>
      <c r="Q324" s="106"/>
      <c r="R324" s="106"/>
    </row>
    <row r="325" spans="4:18" ht="15.75" customHeight="1" x14ac:dyDescent="0.25">
      <c r="D325" s="104"/>
      <c r="E325" s="104"/>
      <c r="F325" s="104"/>
      <c r="G325" s="104"/>
      <c r="H325" s="105"/>
      <c r="K325" s="33"/>
      <c r="L325" s="33"/>
      <c r="M325" s="33"/>
      <c r="O325" s="106"/>
      <c r="P325" s="106"/>
      <c r="Q325" s="106"/>
      <c r="R325" s="106"/>
    </row>
    <row r="326" spans="4:18" ht="15.75" customHeight="1" x14ac:dyDescent="0.25">
      <c r="D326" s="104"/>
      <c r="E326" s="104"/>
      <c r="F326" s="104"/>
      <c r="G326" s="104"/>
      <c r="H326" s="105"/>
      <c r="K326" s="33"/>
      <c r="L326" s="33"/>
      <c r="M326" s="33"/>
      <c r="O326" s="106"/>
      <c r="P326" s="106"/>
      <c r="Q326" s="106"/>
      <c r="R326" s="106"/>
    </row>
    <row r="327" spans="4:18" ht="15.75" customHeight="1" x14ac:dyDescent="0.25">
      <c r="D327" s="104"/>
      <c r="E327" s="104"/>
      <c r="F327" s="104"/>
      <c r="G327" s="104"/>
      <c r="H327" s="105"/>
      <c r="K327" s="33"/>
      <c r="L327" s="33"/>
      <c r="M327" s="33"/>
      <c r="O327" s="106"/>
      <c r="P327" s="106"/>
      <c r="Q327" s="106"/>
      <c r="R327" s="106"/>
    </row>
    <row r="328" spans="4:18" ht="15.75" customHeight="1" x14ac:dyDescent="0.25">
      <c r="D328" s="104"/>
      <c r="E328" s="104"/>
      <c r="F328" s="104"/>
      <c r="G328" s="104"/>
      <c r="H328" s="105"/>
      <c r="K328" s="33"/>
      <c r="L328" s="33"/>
      <c r="M328" s="33"/>
      <c r="O328" s="106"/>
      <c r="P328" s="106"/>
      <c r="Q328" s="106"/>
      <c r="R328" s="106"/>
    </row>
    <row r="329" spans="4:18" ht="15.75" customHeight="1" x14ac:dyDescent="0.25">
      <c r="D329" s="104"/>
      <c r="E329" s="104"/>
      <c r="F329" s="104"/>
      <c r="G329" s="104"/>
      <c r="H329" s="105"/>
      <c r="K329" s="33"/>
      <c r="L329" s="33"/>
      <c r="M329" s="33"/>
      <c r="O329" s="106"/>
      <c r="P329" s="106"/>
      <c r="Q329" s="106"/>
      <c r="R329" s="106"/>
    </row>
    <row r="330" spans="4:18" ht="15.75" customHeight="1" x14ac:dyDescent="0.25">
      <c r="D330" s="104"/>
      <c r="E330" s="104"/>
      <c r="F330" s="104"/>
      <c r="G330" s="104"/>
      <c r="H330" s="105"/>
      <c r="K330" s="33"/>
      <c r="L330" s="33"/>
      <c r="M330" s="33"/>
      <c r="O330" s="106"/>
      <c r="P330" s="106"/>
      <c r="Q330" s="106"/>
      <c r="R330" s="106"/>
    </row>
    <row r="331" spans="4:18" ht="15.75" customHeight="1" x14ac:dyDescent="0.25">
      <c r="D331" s="104"/>
      <c r="E331" s="104"/>
      <c r="F331" s="104"/>
      <c r="G331" s="104"/>
      <c r="H331" s="105"/>
      <c r="K331" s="33"/>
      <c r="L331" s="33"/>
      <c r="M331" s="33"/>
      <c r="O331" s="106"/>
      <c r="P331" s="106"/>
      <c r="Q331" s="106"/>
      <c r="R331" s="106"/>
    </row>
    <row r="332" spans="4:18" ht="15.75" customHeight="1" x14ac:dyDescent="0.25">
      <c r="D332" s="104"/>
      <c r="E332" s="104"/>
      <c r="F332" s="104"/>
      <c r="G332" s="104"/>
      <c r="H332" s="105"/>
      <c r="K332" s="33"/>
      <c r="L332" s="33"/>
      <c r="M332" s="33"/>
      <c r="O332" s="106"/>
      <c r="P332" s="106"/>
      <c r="Q332" s="106"/>
      <c r="R332" s="106"/>
    </row>
    <row r="333" spans="4:18" ht="15.75" customHeight="1" x14ac:dyDescent="0.25">
      <c r="D333" s="104"/>
      <c r="E333" s="104"/>
      <c r="F333" s="104"/>
      <c r="G333" s="104"/>
      <c r="H333" s="105"/>
      <c r="K333" s="33"/>
      <c r="L333" s="33"/>
      <c r="M333" s="33"/>
      <c r="O333" s="106"/>
      <c r="P333" s="106"/>
      <c r="Q333" s="106"/>
      <c r="R333" s="106"/>
    </row>
    <row r="334" spans="4:18" ht="15.75" customHeight="1" x14ac:dyDescent="0.25">
      <c r="D334" s="104"/>
      <c r="E334" s="104"/>
      <c r="F334" s="104"/>
      <c r="G334" s="104"/>
      <c r="H334" s="105"/>
      <c r="K334" s="33"/>
      <c r="L334" s="33"/>
      <c r="M334" s="33"/>
      <c r="O334" s="106"/>
      <c r="P334" s="106"/>
      <c r="Q334" s="106"/>
      <c r="R334" s="106"/>
    </row>
    <row r="335" spans="4:18" ht="15.75" customHeight="1" x14ac:dyDescent="0.25">
      <c r="D335" s="104"/>
      <c r="E335" s="104"/>
      <c r="F335" s="104"/>
      <c r="G335" s="104"/>
      <c r="H335" s="105"/>
      <c r="K335" s="33"/>
      <c r="L335" s="33"/>
      <c r="M335" s="33"/>
      <c r="O335" s="106"/>
      <c r="P335" s="106"/>
      <c r="Q335" s="106"/>
      <c r="R335" s="106"/>
    </row>
    <row r="336" spans="4:18" ht="15.75" customHeight="1" x14ac:dyDescent="0.25">
      <c r="D336" s="104"/>
      <c r="E336" s="104"/>
      <c r="F336" s="104"/>
      <c r="G336" s="104"/>
      <c r="H336" s="105"/>
      <c r="K336" s="33"/>
      <c r="L336" s="33"/>
      <c r="M336" s="33"/>
      <c r="O336" s="106"/>
      <c r="P336" s="106"/>
      <c r="Q336" s="106"/>
      <c r="R336" s="106"/>
    </row>
    <row r="337" spans="4:18" ht="15.75" customHeight="1" x14ac:dyDescent="0.25">
      <c r="D337" s="104"/>
      <c r="E337" s="104"/>
      <c r="F337" s="104"/>
      <c r="G337" s="104"/>
      <c r="H337" s="105"/>
      <c r="K337" s="33"/>
      <c r="L337" s="33"/>
      <c r="M337" s="33"/>
      <c r="O337" s="106"/>
      <c r="P337" s="106"/>
      <c r="Q337" s="106"/>
      <c r="R337" s="106"/>
    </row>
    <row r="338" spans="4:18" ht="15.75" customHeight="1" x14ac:dyDescent="0.25">
      <c r="D338" s="104"/>
      <c r="E338" s="104"/>
      <c r="F338" s="104"/>
      <c r="G338" s="104"/>
      <c r="H338" s="105"/>
      <c r="K338" s="33"/>
      <c r="L338" s="33"/>
      <c r="M338" s="33"/>
      <c r="O338" s="106"/>
      <c r="P338" s="106"/>
      <c r="Q338" s="106"/>
      <c r="R338" s="106"/>
    </row>
    <row r="339" spans="4:18" ht="15.75" customHeight="1" x14ac:dyDescent="0.25">
      <c r="D339" s="104"/>
      <c r="E339" s="104"/>
      <c r="F339" s="104"/>
      <c r="G339" s="104"/>
      <c r="H339" s="105"/>
      <c r="K339" s="33"/>
      <c r="L339" s="33"/>
      <c r="M339" s="33"/>
      <c r="O339" s="106"/>
      <c r="P339" s="106"/>
      <c r="Q339" s="106"/>
      <c r="R339" s="106"/>
    </row>
    <row r="340" spans="4:18" ht="15.75" customHeight="1" x14ac:dyDescent="0.25">
      <c r="D340" s="104"/>
      <c r="E340" s="104"/>
      <c r="F340" s="104"/>
      <c r="G340" s="104"/>
      <c r="H340" s="105"/>
      <c r="K340" s="33"/>
      <c r="L340" s="33"/>
      <c r="M340" s="33"/>
      <c r="O340" s="106"/>
      <c r="P340" s="106"/>
      <c r="Q340" s="106"/>
      <c r="R340" s="106"/>
    </row>
    <row r="341" spans="4:18" ht="15.75" customHeight="1" x14ac:dyDescent="0.25">
      <c r="D341" s="104"/>
      <c r="E341" s="104"/>
      <c r="F341" s="104"/>
      <c r="G341" s="104"/>
      <c r="H341" s="105"/>
      <c r="K341" s="33"/>
      <c r="L341" s="33"/>
      <c r="M341" s="33"/>
      <c r="O341" s="106"/>
      <c r="P341" s="106"/>
      <c r="Q341" s="106"/>
      <c r="R341" s="106"/>
    </row>
    <row r="342" spans="4:18" ht="15.75" customHeight="1" x14ac:dyDescent="0.25">
      <c r="D342" s="104"/>
      <c r="E342" s="104"/>
      <c r="F342" s="104"/>
      <c r="G342" s="104"/>
      <c r="H342" s="105"/>
      <c r="K342" s="33"/>
      <c r="L342" s="33"/>
      <c r="M342" s="33"/>
      <c r="O342" s="106"/>
      <c r="P342" s="106"/>
      <c r="Q342" s="106"/>
      <c r="R342" s="106"/>
    </row>
    <row r="343" spans="4:18" ht="15.75" customHeight="1" x14ac:dyDescent="0.25">
      <c r="D343" s="104"/>
      <c r="E343" s="104"/>
      <c r="F343" s="104"/>
      <c r="G343" s="104"/>
      <c r="H343" s="105"/>
      <c r="K343" s="33"/>
      <c r="L343" s="33"/>
      <c r="M343" s="33"/>
      <c r="O343" s="106"/>
      <c r="P343" s="106"/>
      <c r="Q343" s="106"/>
      <c r="R343" s="106"/>
    </row>
    <row r="344" spans="4:18" ht="15.75" customHeight="1" x14ac:dyDescent="0.25">
      <c r="D344" s="104"/>
      <c r="E344" s="104"/>
      <c r="F344" s="104"/>
      <c r="G344" s="104"/>
      <c r="H344" s="105"/>
      <c r="K344" s="33"/>
      <c r="L344" s="33"/>
      <c r="M344" s="33"/>
      <c r="O344" s="106"/>
      <c r="P344" s="106"/>
      <c r="Q344" s="106"/>
      <c r="R344" s="106"/>
    </row>
    <row r="345" spans="4:18" ht="15.75" customHeight="1" x14ac:dyDescent="0.25">
      <c r="D345" s="104"/>
      <c r="E345" s="104"/>
      <c r="F345" s="104"/>
      <c r="G345" s="104"/>
      <c r="H345" s="105"/>
      <c r="K345" s="33"/>
      <c r="L345" s="33"/>
      <c r="M345" s="33"/>
      <c r="O345" s="106"/>
      <c r="P345" s="106"/>
      <c r="Q345" s="106"/>
      <c r="R345" s="106"/>
    </row>
    <row r="346" spans="4:18" ht="15.75" customHeight="1" x14ac:dyDescent="0.25">
      <c r="D346" s="104"/>
      <c r="E346" s="104"/>
      <c r="F346" s="104"/>
      <c r="G346" s="104"/>
      <c r="H346" s="105"/>
      <c r="K346" s="33"/>
      <c r="L346" s="33"/>
      <c r="M346" s="33"/>
      <c r="O346" s="106"/>
      <c r="P346" s="106"/>
      <c r="Q346" s="106"/>
      <c r="R346" s="106"/>
    </row>
    <row r="347" spans="4:18" ht="15.75" customHeight="1" x14ac:dyDescent="0.25">
      <c r="D347" s="104"/>
      <c r="E347" s="104"/>
      <c r="F347" s="104"/>
      <c r="G347" s="104"/>
      <c r="H347" s="105"/>
      <c r="K347" s="33"/>
      <c r="L347" s="33"/>
      <c r="M347" s="33"/>
      <c r="O347" s="106"/>
      <c r="P347" s="106"/>
      <c r="Q347" s="106"/>
      <c r="R347" s="106"/>
    </row>
    <row r="348" spans="4:18" ht="15.75" customHeight="1" x14ac:dyDescent="0.25">
      <c r="D348" s="104"/>
      <c r="E348" s="104"/>
      <c r="F348" s="104"/>
      <c r="G348" s="104"/>
      <c r="H348" s="105"/>
      <c r="K348" s="33"/>
      <c r="L348" s="33"/>
      <c r="M348" s="33"/>
      <c r="O348" s="106"/>
      <c r="P348" s="106"/>
      <c r="Q348" s="106"/>
      <c r="R348" s="106"/>
    </row>
    <row r="349" spans="4:18" ht="15.75" customHeight="1" x14ac:dyDescent="0.25">
      <c r="D349" s="104"/>
      <c r="E349" s="104"/>
      <c r="F349" s="104"/>
      <c r="G349" s="104"/>
      <c r="H349" s="105"/>
      <c r="K349" s="33"/>
      <c r="L349" s="33"/>
      <c r="M349" s="33"/>
      <c r="O349" s="106"/>
      <c r="P349" s="106"/>
      <c r="Q349" s="106"/>
      <c r="R349" s="106"/>
    </row>
    <row r="350" spans="4:18" ht="15.75" customHeight="1" x14ac:dyDescent="0.25">
      <c r="D350" s="104"/>
      <c r="E350" s="104"/>
      <c r="F350" s="104"/>
      <c r="G350" s="104"/>
      <c r="H350" s="105"/>
      <c r="K350" s="33"/>
      <c r="L350" s="33"/>
      <c r="M350" s="33"/>
      <c r="O350" s="106"/>
      <c r="P350" s="106"/>
      <c r="Q350" s="106"/>
      <c r="R350" s="106"/>
    </row>
    <row r="351" spans="4:18" ht="15.75" customHeight="1" x14ac:dyDescent="0.25">
      <c r="D351" s="104"/>
      <c r="E351" s="104"/>
      <c r="F351" s="104"/>
      <c r="G351" s="104"/>
      <c r="H351" s="105"/>
      <c r="K351" s="33"/>
      <c r="L351" s="33"/>
      <c r="M351" s="33"/>
      <c r="O351" s="106"/>
      <c r="P351" s="106"/>
      <c r="Q351" s="106"/>
      <c r="R351" s="106"/>
    </row>
    <row r="352" spans="4:18" ht="15.75" customHeight="1" x14ac:dyDescent="0.25">
      <c r="D352" s="104"/>
      <c r="E352" s="104"/>
      <c r="F352" s="104"/>
      <c r="G352" s="104"/>
      <c r="H352" s="105"/>
      <c r="K352" s="33"/>
      <c r="L352" s="33"/>
      <c r="M352" s="33"/>
      <c r="O352" s="106"/>
      <c r="P352" s="106"/>
      <c r="Q352" s="106"/>
      <c r="R352" s="106"/>
    </row>
    <row r="353" spans="4:18" ht="15.75" customHeight="1" x14ac:dyDescent="0.25">
      <c r="D353" s="104"/>
      <c r="E353" s="104"/>
      <c r="F353" s="104"/>
      <c r="G353" s="104"/>
      <c r="H353" s="105"/>
      <c r="K353" s="33"/>
      <c r="L353" s="33"/>
      <c r="M353" s="33"/>
      <c r="O353" s="106"/>
      <c r="P353" s="106"/>
      <c r="Q353" s="106"/>
      <c r="R353" s="106"/>
    </row>
    <row r="354" spans="4:18" ht="15.75" customHeight="1" x14ac:dyDescent="0.25">
      <c r="D354" s="104"/>
      <c r="E354" s="104"/>
      <c r="F354" s="104"/>
      <c r="G354" s="104"/>
      <c r="H354" s="105"/>
      <c r="K354" s="33"/>
      <c r="L354" s="33"/>
      <c r="M354" s="33"/>
      <c r="O354" s="106"/>
      <c r="P354" s="106"/>
      <c r="Q354" s="106"/>
      <c r="R354" s="106"/>
    </row>
    <row r="355" spans="4:18" ht="15.75" customHeight="1" x14ac:dyDescent="0.25">
      <c r="D355" s="104"/>
      <c r="E355" s="104"/>
      <c r="F355" s="104"/>
      <c r="G355" s="104"/>
      <c r="H355" s="105"/>
      <c r="K355" s="33"/>
      <c r="L355" s="33"/>
      <c r="M355" s="33"/>
      <c r="O355" s="106"/>
      <c r="P355" s="106"/>
      <c r="Q355" s="106"/>
      <c r="R355" s="106"/>
    </row>
    <row r="356" spans="4:18" ht="15.75" customHeight="1" x14ac:dyDescent="0.25">
      <c r="D356" s="104"/>
      <c r="E356" s="104"/>
      <c r="F356" s="104"/>
      <c r="G356" s="104"/>
      <c r="H356" s="105"/>
      <c r="K356" s="33"/>
      <c r="L356" s="33"/>
      <c r="M356" s="33"/>
      <c r="O356" s="106"/>
      <c r="P356" s="106"/>
      <c r="Q356" s="106"/>
      <c r="R356" s="106"/>
    </row>
    <row r="357" spans="4:18" ht="15.75" customHeight="1" x14ac:dyDescent="0.25">
      <c r="D357" s="104"/>
      <c r="E357" s="104"/>
      <c r="F357" s="104"/>
      <c r="G357" s="104"/>
      <c r="H357" s="105"/>
      <c r="K357" s="33"/>
      <c r="L357" s="33"/>
      <c r="M357" s="33"/>
      <c r="O357" s="106"/>
      <c r="P357" s="106"/>
      <c r="Q357" s="106"/>
      <c r="R357" s="106"/>
    </row>
    <row r="358" spans="4:18" ht="15.75" customHeight="1" x14ac:dyDescent="0.25">
      <c r="D358" s="104"/>
      <c r="E358" s="104"/>
      <c r="F358" s="104"/>
      <c r="G358" s="104"/>
      <c r="H358" s="105"/>
      <c r="K358" s="33"/>
      <c r="L358" s="33"/>
      <c r="M358" s="33"/>
      <c r="O358" s="106"/>
      <c r="P358" s="106"/>
      <c r="Q358" s="106"/>
      <c r="R358" s="106"/>
    </row>
    <row r="359" spans="4:18" ht="15.75" customHeight="1" x14ac:dyDescent="0.25">
      <c r="D359" s="104"/>
      <c r="E359" s="104"/>
      <c r="F359" s="104"/>
      <c r="G359" s="104"/>
      <c r="H359" s="105"/>
      <c r="K359" s="33"/>
      <c r="L359" s="33"/>
      <c r="M359" s="33"/>
      <c r="O359" s="106"/>
      <c r="P359" s="106"/>
      <c r="Q359" s="106"/>
      <c r="R359" s="106"/>
    </row>
    <row r="360" spans="4:18" ht="15.75" customHeight="1" x14ac:dyDescent="0.25">
      <c r="D360" s="104"/>
      <c r="E360" s="104"/>
      <c r="F360" s="104"/>
      <c r="G360" s="104"/>
      <c r="H360" s="105"/>
      <c r="K360" s="33"/>
      <c r="L360" s="33"/>
      <c r="M360" s="33"/>
      <c r="O360" s="106"/>
      <c r="P360" s="106"/>
      <c r="Q360" s="106"/>
      <c r="R360" s="106"/>
    </row>
    <row r="361" spans="4:18" ht="15.75" customHeight="1" x14ac:dyDescent="0.25">
      <c r="D361" s="104"/>
      <c r="E361" s="104"/>
      <c r="F361" s="104"/>
      <c r="G361" s="104"/>
      <c r="H361" s="105"/>
      <c r="K361" s="33"/>
      <c r="L361" s="33"/>
      <c r="M361" s="33"/>
      <c r="O361" s="106"/>
      <c r="P361" s="106"/>
      <c r="Q361" s="106"/>
      <c r="R361" s="106"/>
    </row>
    <row r="362" spans="4:18" ht="15.75" customHeight="1" x14ac:dyDescent="0.25">
      <c r="D362" s="104"/>
      <c r="E362" s="104"/>
      <c r="F362" s="104"/>
      <c r="G362" s="104"/>
      <c r="H362" s="105"/>
      <c r="K362" s="33"/>
      <c r="L362" s="33"/>
      <c r="M362" s="33"/>
      <c r="O362" s="106"/>
      <c r="P362" s="106"/>
      <c r="Q362" s="106"/>
      <c r="R362" s="106"/>
    </row>
    <row r="363" spans="4:18" ht="15.75" customHeight="1" x14ac:dyDescent="0.25">
      <c r="D363" s="104"/>
      <c r="E363" s="104"/>
      <c r="F363" s="104"/>
      <c r="G363" s="104"/>
      <c r="H363" s="105"/>
      <c r="K363" s="33"/>
      <c r="L363" s="33"/>
      <c r="M363" s="33"/>
      <c r="O363" s="106"/>
      <c r="P363" s="106"/>
      <c r="Q363" s="106"/>
      <c r="R363" s="106"/>
    </row>
    <row r="364" spans="4:18" ht="15.75" customHeight="1" x14ac:dyDescent="0.25">
      <c r="D364" s="104"/>
      <c r="E364" s="104"/>
      <c r="F364" s="104"/>
      <c r="G364" s="104"/>
      <c r="H364" s="105"/>
      <c r="K364" s="33"/>
      <c r="L364" s="33"/>
      <c r="M364" s="33"/>
      <c r="O364" s="106"/>
      <c r="P364" s="106"/>
      <c r="Q364" s="106"/>
      <c r="R364" s="106"/>
    </row>
    <row r="365" spans="4:18" ht="15.75" customHeight="1" x14ac:dyDescent="0.25">
      <c r="D365" s="104"/>
      <c r="E365" s="104"/>
      <c r="F365" s="104"/>
      <c r="G365" s="104"/>
      <c r="H365" s="105"/>
      <c r="K365" s="33"/>
      <c r="L365" s="33"/>
      <c r="M365" s="33"/>
      <c r="O365" s="106"/>
      <c r="P365" s="106"/>
      <c r="Q365" s="106"/>
      <c r="R365" s="106"/>
    </row>
    <row r="366" spans="4:18" ht="15.75" customHeight="1" x14ac:dyDescent="0.25">
      <c r="D366" s="104"/>
      <c r="E366" s="104"/>
      <c r="F366" s="104"/>
      <c r="G366" s="104"/>
      <c r="H366" s="105"/>
      <c r="K366" s="33"/>
      <c r="L366" s="33"/>
      <c r="M366" s="33"/>
      <c r="O366" s="106"/>
      <c r="P366" s="106"/>
      <c r="Q366" s="106"/>
      <c r="R366" s="106"/>
    </row>
    <row r="367" spans="4:18" ht="15.75" customHeight="1" x14ac:dyDescent="0.25">
      <c r="D367" s="104"/>
      <c r="E367" s="104"/>
      <c r="F367" s="104"/>
      <c r="G367" s="104"/>
      <c r="H367" s="105"/>
      <c r="K367" s="33"/>
      <c r="L367" s="33"/>
      <c r="M367" s="33"/>
      <c r="O367" s="106"/>
      <c r="P367" s="106"/>
      <c r="Q367" s="106"/>
      <c r="R367" s="106"/>
    </row>
    <row r="368" spans="4:18" ht="15.75" customHeight="1" x14ac:dyDescent="0.25">
      <c r="D368" s="104"/>
      <c r="E368" s="104"/>
      <c r="F368" s="104"/>
      <c r="G368" s="104"/>
      <c r="H368" s="105"/>
      <c r="K368" s="33"/>
      <c r="L368" s="33"/>
      <c r="M368" s="33"/>
      <c r="O368" s="106"/>
      <c r="P368" s="106"/>
      <c r="Q368" s="106"/>
      <c r="R368" s="106"/>
    </row>
    <row r="369" spans="4:18" ht="15.75" customHeight="1" x14ac:dyDescent="0.25">
      <c r="D369" s="104"/>
      <c r="E369" s="104"/>
      <c r="F369" s="104"/>
      <c r="G369" s="104"/>
      <c r="H369" s="105"/>
      <c r="K369" s="33"/>
      <c r="L369" s="33"/>
      <c r="M369" s="33"/>
      <c r="O369" s="106"/>
      <c r="P369" s="106"/>
      <c r="Q369" s="106"/>
      <c r="R369" s="106"/>
    </row>
    <row r="370" spans="4:18" ht="15.75" customHeight="1" x14ac:dyDescent="0.25">
      <c r="D370" s="104"/>
      <c r="E370" s="104"/>
      <c r="F370" s="104"/>
      <c r="G370" s="104"/>
      <c r="H370" s="105"/>
      <c r="K370" s="33"/>
      <c r="L370" s="33"/>
      <c r="M370" s="33"/>
      <c r="O370" s="106"/>
      <c r="P370" s="106"/>
      <c r="Q370" s="106"/>
      <c r="R370" s="106"/>
    </row>
    <row r="371" spans="4:18" ht="15.75" customHeight="1" x14ac:dyDescent="0.25">
      <c r="D371" s="104"/>
      <c r="E371" s="104"/>
      <c r="F371" s="104"/>
      <c r="G371" s="104"/>
      <c r="H371" s="105"/>
      <c r="K371" s="33"/>
      <c r="L371" s="33"/>
      <c r="M371" s="33"/>
      <c r="O371" s="106"/>
      <c r="P371" s="106"/>
      <c r="Q371" s="106"/>
      <c r="R371" s="106"/>
    </row>
    <row r="372" spans="4:18" ht="15.75" customHeight="1" x14ac:dyDescent="0.25">
      <c r="D372" s="104"/>
      <c r="E372" s="104"/>
      <c r="F372" s="104"/>
      <c r="G372" s="104"/>
      <c r="H372" s="105"/>
      <c r="K372" s="33"/>
      <c r="L372" s="33"/>
      <c r="M372" s="33"/>
      <c r="O372" s="106"/>
      <c r="P372" s="106"/>
      <c r="Q372" s="106"/>
      <c r="R372" s="106"/>
    </row>
    <row r="373" spans="4:18" ht="15.75" customHeight="1" x14ac:dyDescent="0.25">
      <c r="D373" s="104"/>
      <c r="E373" s="104"/>
      <c r="F373" s="104"/>
      <c r="G373" s="104"/>
      <c r="H373" s="105"/>
      <c r="K373" s="33"/>
      <c r="L373" s="33"/>
      <c r="M373" s="33"/>
      <c r="O373" s="106"/>
      <c r="P373" s="106"/>
      <c r="Q373" s="106"/>
      <c r="R373" s="106"/>
    </row>
    <row r="374" spans="4:18" ht="15.75" customHeight="1" x14ac:dyDescent="0.25">
      <c r="D374" s="104"/>
      <c r="E374" s="104"/>
      <c r="F374" s="104"/>
      <c r="G374" s="104"/>
      <c r="H374" s="105"/>
      <c r="K374" s="33"/>
      <c r="L374" s="33"/>
      <c r="M374" s="33"/>
      <c r="O374" s="106"/>
      <c r="P374" s="106"/>
      <c r="Q374" s="106"/>
      <c r="R374" s="106"/>
    </row>
    <row r="375" spans="4:18" ht="15.75" customHeight="1" x14ac:dyDescent="0.25">
      <c r="D375" s="104"/>
      <c r="E375" s="104"/>
      <c r="F375" s="104"/>
      <c r="G375" s="104"/>
      <c r="H375" s="105"/>
      <c r="K375" s="33"/>
      <c r="L375" s="33"/>
      <c r="M375" s="33"/>
      <c r="O375" s="106"/>
      <c r="P375" s="106"/>
      <c r="Q375" s="106"/>
      <c r="R375" s="106"/>
    </row>
    <row r="376" spans="4:18" ht="15.75" customHeight="1" x14ac:dyDescent="0.25">
      <c r="D376" s="104"/>
      <c r="E376" s="104"/>
      <c r="F376" s="104"/>
      <c r="G376" s="104"/>
      <c r="H376" s="105"/>
      <c r="K376" s="33"/>
      <c r="L376" s="33"/>
      <c r="M376" s="33"/>
      <c r="O376" s="106"/>
      <c r="P376" s="106"/>
      <c r="Q376" s="106"/>
      <c r="R376" s="106"/>
    </row>
    <row r="377" spans="4:18" ht="15.75" customHeight="1" x14ac:dyDescent="0.25">
      <c r="D377" s="104"/>
      <c r="E377" s="104"/>
      <c r="F377" s="104"/>
      <c r="G377" s="104"/>
      <c r="H377" s="105"/>
      <c r="K377" s="33"/>
      <c r="L377" s="33"/>
      <c r="M377" s="33"/>
      <c r="O377" s="106"/>
      <c r="P377" s="106"/>
      <c r="Q377" s="106"/>
      <c r="R377" s="106"/>
    </row>
    <row r="378" spans="4:18" ht="15.75" customHeight="1" x14ac:dyDescent="0.25">
      <c r="D378" s="104"/>
      <c r="E378" s="104"/>
      <c r="F378" s="104"/>
      <c r="G378" s="104"/>
      <c r="H378" s="105"/>
      <c r="K378" s="33"/>
      <c r="L378" s="33"/>
      <c r="M378" s="33"/>
      <c r="O378" s="106"/>
      <c r="P378" s="106"/>
      <c r="Q378" s="106"/>
      <c r="R378" s="106"/>
    </row>
    <row r="379" spans="4:18" ht="15.75" customHeight="1" x14ac:dyDescent="0.25">
      <c r="D379" s="104"/>
      <c r="E379" s="104"/>
      <c r="F379" s="104"/>
      <c r="G379" s="104"/>
      <c r="H379" s="105"/>
      <c r="K379" s="33"/>
      <c r="L379" s="33"/>
      <c r="M379" s="33"/>
      <c r="O379" s="106"/>
      <c r="P379" s="106"/>
      <c r="Q379" s="106"/>
      <c r="R379" s="106"/>
    </row>
    <row r="380" spans="4:18" ht="15.75" customHeight="1" x14ac:dyDescent="0.25">
      <c r="D380" s="104"/>
      <c r="E380" s="104"/>
      <c r="F380" s="104"/>
      <c r="G380" s="104"/>
      <c r="H380" s="105"/>
      <c r="K380" s="33"/>
      <c r="L380" s="33"/>
      <c r="M380" s="33"/>
      <c r="O380" s="106"/>
      <c r="P380" s="106"/>
      <c r="Q380" s="106"/>
      <c r="R380" s="106"/>
    </row>
    <row r="381" spans="4:18" ht="15.75" customHeight="1" x14ac:dyDescent="0.25">
      <c r="D381" s="104"/>
      <c r="E381" s="104"/>
      <c r="F381" s="104"/>
      <c r="G381" s="104"/>
      <c r="H381" s="105"/>
      <c r="K381" s="33"/>
      <c r="L381" s="33"/>
      <c r="M381" s="33"/>
      <c r="O381" s="106"/>
      <c r="P381" s="106"/>
      <c r="Q381" s="106"/>
      <c r="R381" s="106"/>
    </row>
    <row r="382" spans="4:18" ht="15.75" customHeight="1" x14ac:dyDescent="0.25">
      <c r="D382" s="104"/>
      <c r="E382" s="104"/>
      <c r="F382" s="104"/>
      <c r="G382" s="104"/>
      <c r="H382" s="105"/>
      <c r="K382" s="33"/>
      <c r="L382" s="33"/>
      <c r="M382" s="33"/>
      <c r="O382" s="106"/>
      <c r="P382" s="106"/>
      <c r="Q382" s="106"/>
      <c r="R382" s="106"/>
    </row>
    <row r="383" spans="4:18" ht="15.75" customHeight="1" x14ac:dyDescent="0.25">
      <c r="D383" s="104"/>
      <c r="E383" s="104"/>
      <c r="F383" s="104"/>
      <c r="G383" s="104"/>
      <c r="H383" s="105"/>
      <c r="K383" s="33"/>
      <c r="L383" s="33"/>
      <c r="M383" s="33"/>
      <c r="O383" s="106"/>
      <c r="P383" s="106"/>
      <c r="Q383" s="106"/>
      <c r="R383" s="106"/>
    </row>
    <row r="384" spans="4:18" ht="15.75" customHeight="1" x14ac:dyDescent="0.25">
      <c r="D384" s="104"/>
      <c r="E384" s="104"/>
      <c r="F384" s="104"/>
      <c r="G384" s="104"/>
      <c r="H384" s="105"/>
      <c r="K384" s="33"/>
      <c r="L384" s="33"/>
      <c r="M384" s="33"/>
      <c r="O384" s="106"/>
      <c r="P384" s="106"/>
      <c r="Q384" s="106"/>
      <c r="R384" s="106"/>
    </row>
    <row r="385" spans="4:18" ht="15.75" customHeight="1" x14ac:dyDescent="0.25">
      <c r="D385" s="104"/>
      <c r="E385" s="104"/>
      <c r="F385" s="104"/>
      <c r="G385" s="104"/>
      <c r="H385" s="105"/>
      <c r="K385" s="33"/>
      <c r="L385" s="33"/>
      <c r="M385" s="33"/>
      <c r="O385" s="106"/>
      <c r="P385" s="106"/>
      <c r="Q385" s="106"/>
      <c r="R385" s="106"/>
    </row>
    <row r="386" spans="4:18" ht="15.75" customHeight="1" x14ac:dyDescent="0.25">
      <c r="D386" s="104"/>
      <c r="E386" s="104"/>
      <c r="F386" s="104"/>
      <c r="G386" s="104"/>
      <c r="H386" s="105"/>
      <c r="K386" s="33"/>
      <c r="L386" s="33"/>
      <c r="M386" s="33"/>
      <c r="O386" s="106"/>
      <c r="P386" s="106"/>
      <c r="Q386" s="106"/>
      <c r="R386" s="106"/>
    </row>
    <row r="387" spans="4:18" ht="15.75" customHeight="1" x14ac:dyDescent="0.25">
      <c r="D387" s="104"/>
      <c r="E387" s="104"/>
      <c r="F387" s="104"/>
      <c r="G387" s="104"/>
      <c r="H387" s="105"/>
      <c r="K387" s="33"/>
      <c r="L387" s="33"/>
      <c r="M387" s="33"/>
      <c r="O387" s="106"/>
      <c r="P387" s="106"/>
      <c r="Q387" s="106"/>
      <c r="R387" s="106"/>
    </row>
    <row r="388" spans="4:18" ht="15.75" customHeight="1" x14ac:dyDescent="0.25">
      <c r="D388" s="104"/>
      <c r="E388" s="104"/>
      <c r="F388" s="104"/>
      <c r="G388" s="104"/>
      <c r="H388" s="105"/>
      <c r="K388" s="33"/>
      <c r="L388" s="33"/>
      <c r="M388" s="33"/>
      <c r="O388" s="106"/>
      <c r="P388" s="106"/>
      <c r="Q388" s="106"/>
      <c r="R388" s="106"/>
    </row>
    <row r="389" spans="4:18" ht="15.75" customHeight="1" x14ac:dyDescent="0.25">
      <c r="D389" s="104"/>
      <c r="E389" s="104"/>
      <c r="F389" s="104"/>
      <c r="G389" s="104"/>
      <c r="H389" s="105"/>
      <c r="K389" s="33"/>
      <c r="L389" s="33"/>
      <c r="M389" s="33"/>
      <c r="O389" s="106"/>
      <c r="P389" s="106"/>
      <c r="Q389" s="106"/>
      <c r="R389" s="106"/>
    </row>
    <row r="390" spans="4:18" ht="15.75" customHeight="1" x14ac:dyDescent="0.25">
      <c r="D390" s="104"/>
      <c r="E390" s="104"/>
      <c r="F390" s="104"/>
      <c r="G390" s="104"/>
      <c r="H390" s="105"/>
      <c r="K390" s="33"/>
      <c r="L390" s="33"/>
      <c r="M390" s="33"/>
      <c r="O390" s="106"/>
      <c r="P390" s="106"/>
      <c r="Q390" s="106"/>
      <c r="R390" s="106"/>
    </row>
    <row r="391" spans="4:18" ht="15.75" customHeight="1" x14ac:dyDescent="0.25">
      <c r="D391" s="104"/>
      <c r="E391" s="104"/>
      <c r="F391" s="104"/>
      <c r="G391" s="104"/>
      <c r="H391" s="105"/>
      <c r="K391" s="33"/>
      <c r="L391" s="33"/>
      <c r="M391" s="33"/>
      <c r="O391" s="106"/>
      <c r="P391" s="106"/>
      <c r="Q391" s="106"/>
      <c r="R391" s="106"/>
    </row>
    <row r="392" spans="4:18" ht="15.75" customHeight="1" x14ac:dyDescent="0.25">
      <c r="D392" s="104"/>
      <c r="E392" s="104"/>
      <c r="F392" s="104"/>
      <c r="G392" s="104"/>
      <c r="H392" s="105"/>
      <c r="K392" s="33"/>
      <c r="L392" s="33"/>
      <c r="M392" s="33"/>
      <c r="O392" s="106"/>
      <c r="P392" s="106"/>
      <c r="Q392" s="106"/>
      <c r="R392" s="106"/>
    </row>
    <row r="393" spans="4:18" ht="15.75" customHeight="1" x14ac:dyDescent="0.25">
      <c r="D393" s="104"/>
      <c r="E393" s="104"/>
      <c r="F393" s="104"/>
      <c r="G393" s="104"/>
      <c r="H393" s="105"/>
      <c r="K393" s="33"/>
      <c r="L393" s="33"/>
      <c r="M393" s="33"/>
      <c r="O393" s="106"/>
      <c r="P393" s="106"/>
      <c r="Q393" s="106"/>
      <c r="R393" s="106"/>
    </row>
    <row r="394" spans="4:18" ht="15.75" customHeight="1" x14ac:dyDescent="0.25">
      <c r="D394" s="104"/>
      <c r="E394" s="104"/>
      <c r="F394" s="104"/>
      <c r="G394" s="104"/>
      <c r="H394" s="105"/>
      <c r="K394" s="33"/>
      <c r="L394" s="33"/>
      <c r="M394" s="33"/>
      <c r="O394" s="106"/>
      <c r="P394" s="106"/>
      <c r="Q394" s="106"/>
      <c r="R394" s="106"/>
    </row>
    <row r="395" spans="4:18" ht="15.75" customHeight="1" x14ac:dyDescent="0.25">
      <c r="D395" s="104"/>
      <c r="E395" s="104"/>
      <c r="F395" s="104"/>
      <c r="G395" s="104"/>
      <c r="H395" s="105"/>
      <c r="K395" s="33"/>
      <c r="L395" s="33"/>
      <c r="M395" s="33"/>
      <c r="O395" s="106"/>
      <c r="P395" s="106"/>
      <c r="Q395" s="106"/>
      <c r="R395" s="106"/>
    </row>
    <row r="396" spans="4:18" ht="15.75" customHeight="1" x14ac:dyDescent="0.25">
      <c r="D396" s="104"/>
      <c r="E396" s="104"/>
      <c r="F396" s="104"/>
      <c r="G396" s="104"/>
      <c r="H396" s="105"/>
      <c r="K396" s="33"/>
      <c r="L396" s="33"/>
      <c r="M396" s="33"/>
      <c r="O396" s="106"/>
      <c r="P396" s="106"/>
      <c r="Q396" s="106"/>
      <c r="R396" s="106"/>
    </row>
    <row r="397" spans="4:18" ht="15.75" customHeight="1" x14ac:dyDescent="0.25">
      <c r="D397" s="104"/>
      <c r="E397" s="104"/>
      <c r="F397" s="104"/>
      <c r="G397" s="104"/>
      <c r="H397" s="105"/>
      <c r="K397" s="33"/>
      <c r="L397" s="33"/>
      <c r="M397" s="33"/>
      <c r="O397" s="106"/>
      <c r="P397" s="106"/>
      <c r="Q397" s="106"/>
      <c r="R397" s="106"/>
    </row>
    <row r="398" spans="4:18" ht="15.75" customHeight="1" x14ac:dyDescent="0.25">
      <c r="D398" s="104"/>
      <c r="E398" s="104"/>
      <c r="F398" s="104"/>
      <c r="G398" s="104"/>
      <c r="H398" s="105"/>
      <c r="K398" s="33"/>
      <c r="L398" s="33"/>
      <c r="M398" s="33"/>
      <c r="O398" s="106"/>
      <c r="P398" s="106"/>
      <c r="Q398" s="106"/>
      <c r="R398" s="106"/>
    </row>
    <row r="399" spans="4:18" ht="15.75" customHeight="1" x14ac:dyDescent="0.25">
      <c r="D399" s="104"/>
      <c r="E399" s="104"/>
      <c r="F399" s="104"/>
      <c r="G399" s="104"/>
      <c r="H399" s="105"/>
      <c r="K399" s="33"/>
      <c r="L399" s="33"/>
      <c r="M399" s="33"/>
      <c r="O399" s="106"/>
      <c r="P399" s="106"/>
      <c r="Q399" s="106"/>
      <c r="R399" s="106"/>
    </row>
    <row r="400" spans="4:18" ht="15.75" customHeight="1" x14ac:dyDescent="0.25">
      <c r="D400" s="104"/>
      <c r="E400" s="104"/>
      <c r="F400" s="104"/>
      <c r="G400" s="104"/>
      <c r="H400" s="105"/>
      <c r="K400" s="33"/>
      <c r="L400" s="33"/>
      <c r="M400" s="33"/>
      <c r="O400" s="106"/>
      <c r="P400" s="106"/>
      <c r="Q400" s="106"/>
      <c r="R400" s="106"/>
    </row>
    <row r="401" spans="4:18" ht="15.75" customHeight="1" x14ac:dyDescent="0.25">
      <c r="D401" s="104"/>
      <c r="E401" s="104"/>
      <c r="F401" s="104"/>
      <c r="G401" s="104"/>
      <c r="H401" s="105"/>
      <c r="K401" s="33"/>
      <c r="L401" s="33"/>
      <c r="M401" s="33"/>
      <c r="O401" s="106"/>
      <c r="P401" s="106"/>
      <c r="Q401" s="106"/>
      <c r="R401" s="106"/>
    </row>
    <row r="402" spans="4:18" ht="15.75" customHeight="1" x14ac:dyDescent="0.25">
      <c r="D402" s="104"/>
      <c r="E402" s="104"/>
      <c r="F402" s="104"/>
      <c r="G402" s="104"/>
      <c r="H402" s="105"/>
      <c r="K402" s="33"/>
      <c r="L402" s="33"/>
      <c r="M402" s="33"/>
      <c r="O402" s="106"/>
      <c r="P402" s="106"/>
      <c r="Q402" s="106"/>
      <c r="R402" s="106"/>
    </row>
    <row r="403" spans="4:18" ht="15.75" customHeight="1" x14ac:dyDescent="0.25">
      <c r="D403" s="104"/>
      <c r="E403" s="104"/>
      <c r="F403" s="104"/>
      <c r="G403" s="104"/>
      <c r="H403" s="105"/>
      <c r="K403" s="33"/>
      <c r="L403" s="33"/>
      <c r="M403" s="33"/>
      <c r="O403" s="106"/>
      <c r="P403" s="106"/>
      <c r="Q403" s="106"/>
      <c r="R403" s="106"/>
    </row>
    <row r="404" spans="4:18" ht="15.75" customHeight="1" x14ac:dyDescent="0.25">
      <c r="D404" s="104"/>
      <c r="E404" s="104"/>
      <c r="F404" s="104"/>
      <c r="G404" s="104"/>
      <c r="H404" s="105"/>
      <c r="K404" s="33"/>
      <c r="L404" s="33"/>
      <c r="M404" s="33"/>
      <c r="O404" s="106"/>
      <c r="P404" s="106"/>
      <c r="Q404" s="106"/>
      <c r="R404" s="106"/>
    </row>
    <row r="405" spans="4:18" ht="15.75" customHeight="1" x14ac:dyDescent="0.25">
      <c r="D405" s="104"/>
      <c r="E405" s="104"/>
      <c r="F405" s="104"/>
      <c r="G405" s="104"/>
      <c r="H405" s="105"/>
      <c r="K405" s="33"/>
      <c r="L405" s="33"/>
      <c r="M405" s="33"/>
      <c r="O405" s="106"/>
      <c r="P405" s="106"/>
      <c r="Q405" s="106"/>
      <c r="R405" s="106"/>
    </row>
    <row r="406" spans="4:18" ht="15.75" customHeight="1" x14ac:dyDescent="0.25">
      <c r="D406" s="104"/>
      <c r="E406" s="104"/>
      <c r="F406" s="104"/>
      <c r="G406" s="104"/>
      <c r="H406" s="105"/>
      <c r="K406" s="33"/>
      <c r="L406" s="33"/>
      <c r="M406" s="33"/>
      <c r="O406" s="106"/>
      <c r="P406" s="106"/>
      <c r="Q406" s="106"/>
      <c r="R406" s="106"/>
    </row>
    <row r="407" spans="4:18" ht="15.75" customHeight="1" x14ac:dyDescent="0.25">
      <c r="D407" s="104"/>
      <c r="E407" s="104"/>
      <c r="F407" s="104"/>
      <c r="G407" s="104"/>
      <c r="H407" s="105"/>
      <c r="K407" s="33"/>
      <c r="L407" s="33"/>
      <c r="M407" s="33"/>
      <c r="O407" s="106"/>
      <c r="P407" s="106"/>
      <c r="Q407" s="106"/>
      <c r="R407" s="106"/>
    </row>
    <row r="408" spans="4:18" ht="15.75" customHeight="1" x14ac:dyDescent="0.25">
      <c r="D408" s="104"/>
      <c r="E408" s="104"/>
      <c r="F408" s="104"/>
      <c r="G408" s="104"/>
      <c r="H408" s="105"/>
      <c r="K408" s="33"/>
      <c r="L408" s="33"/>
      <c r="M408" s="33"/>
      <c r="O408" s="106"/>
      <c r="P408" s="106"/>
      <c r="Q408" s="106"/>
      <c r="R408" s="106"/>
    </row>
    <row r="409" spans="4:18" ht="15.75" customHeight="1" x14ac:dyDescent="0.25">
      <c r="D409" s="104"/>
      <c r="E409" s="104"/>
      <c r="F409" s="104"/>
      <c r="G409" s="104"/>
      <c r="H409" s="105"/>
      <c r="K409" s="33"/>
      <c r="L409" s="33"/>
      <c r="M409" s="33"/>
      <c r="O409" s="106"/>
      <c r="P409" s="106"/>
      <c r="Q409" s="106"/>
      <c r="R409" s="106"/>
    </row>
    <row r="410" spans="4:18" ht="15.75" customHeight="1" x14ac:dyDescent="0.25">
      <c r="D410" s="104"/>
      <c r="E410" s="104"/>
      <c r="F410" s="104"/>
      <c r="G410" s="104"/>
      <c r="H410" s="105"/>
      <c r="K410" s="33"/>
      <c r="L410" s="33"/>
      <c r="M410" s="33"/>
      <c r="O410" s="106"/>
      <c r="P410" s="106"/>
      <c r="Q410" s="106"/>
      <c r="R410" s="106"/>
    </row>
    <row r="411" spans="4:18" ht="15.75" customHeight="1" x14ac:dyDescent="0.25">
      <c r="D411" s="104"/>
      <c r="E411" s="104"/>
      <c r="F411" s="104"/>
      <c r="G411" s="104"/>
      <c r="H411" s="105"/>
      <c r="K411" s="33"/>
      <c r="L411" s="33"/>
      <c r="M411" s="33"/>
      <c r="O411" s="106"/>
      <c r="P411" s="106"/>
      <c r="Q411" s="106"/>
      <c r="R411" s="106"/>
    </row>
    <row r="412" spans="4:18" ht="15.75" customHeight="1" x14ac:dyDescent="0.25">
      <c r="D412" s="104"/>
      <c r="E412" s="104"/>
      <c r="F412" s="104"/>
      <c r="G412" s="104"/>
      <c r="H412" s="105"/>
      <c r="K412" s="33"/>
      <c r="L412" s="33"/>
      <c r="M412" s="33"/>
      <c r="O412" s="106"/>
      <c r="P412" s="106"/>
      <c r="Q412" s="106"/>
      <c r="R412" s="106"/>
    </row>
    <row r="413" spans="4:18" ht="15.75" customHeight="1" x14ac:dyDescent="0.25">
      <c r="D413" s="104"/>
      <c r="E413" s="104"/>
      <c r="F413" s="104"/>
      <c r="G413" s="104"/>
      <c r="H413" s="105"/>
      <c r="K413" s="33"/>
      <c r="L413" s="33"/>
      <c r="M413" s="33"/>
      <c r="O413" s="106"/>
      <c r="P413" s="106"/>
      <c r="Q413" s="106"/>
      <c r="R413" s="106"/>
    </row>
    <row r="414" spans="4:18" ht="15.75" customHeight="1" x14ac:dyDescent="0.25">
      <c r="D414" s="104"/>
      <c r="E414" s="104"/>
      <c r="F414" s="104"/>
      <c r="G414" s="104"/>
      <c r="H414" s="105"/>
      <c r="K414" s="33"/>
      <c r="L414" s="33"/>
      <c r="M414" s="33"/>
      <c r="O414" s="106"/>
      <c r="P414" s="106"/>
      <c r="Q414" s="106"/>
      <c r="R414" s="106"/>
    </row>
    <row r="415" spans="4:18" ht="15.75" customHeight="1" x14ac:dyDescent="0.25">
      <c r="D415" s="104"/>
      <c r="E415" s="104"/>
      <c r="F415" s="104"/>
      <c r="G415" s="104"/>
      <c r="H415" s="105"/>
      <c r="K415" s="33"/>
      <c r="L415" s="33"/>
      <c r="M415" s="33"/>
      <c r="O415" s="106"/>
      <c r="P415" s="106"/>
      <c r="Q415" s="106"/>
      <c r="R415" s="106"/>
    </row>
    <row r="416" spans="4:18" ht="15.75" customHeight="1" x14ac:dyDescent="0.25">
      <c r="D416" s="104"/>
      <c r="E416" s="104"/>
      <c r="F416" s="104"/>
      <c r="G416" s="104"/>
      <c r="H416" s="105"/>
      <c r="K416" s="33"/>
      <c r="L416" s="33"/>
      <c r="M416" s="33"/>
      <c r="O416" s="106"/>
      <c r="P416" s="106"/>
      <c r="Q416" s="106"/>
      <c r="R416" s="106"/>
    </row>
    <row r="417" spans="4:18" ht="15.75" customHeight="1" x14ac:dyDescent="0.25">
      <c r="D417" s="104"/>
      <c r="E417" s="104"/>
      <c r="F417" s="104"/>
      <c r="G417" s="104"/>
      <c r="H417" s="105"/>
      <c r="K417" s="33"/>
      <c r="L417" s="33"/>
      <c r="M417" s="33"/>
      <c r="O417" s="106"/>
      <c r="P417" s="106"/>
      <c r="Q417" s="106"/>
      <c r="R417" s="106"/>
    </row>
    <row r="418" spans="4:18" ht="15.75" customHeight="1" x14ac:dyDescent="0.25">
      <c r="D418" s="104"/>
      <c r="E418" s="104"/>
      <c r="F418" s="104"/>
      <c r="G418" s="104"/>
      <c r="H418" s="105"/>
      <c r="K418" s="33"/>
      <c r="L418" s="33"/>
      <c r="M418" s="33"/>
      <c r="O418" s="106"/>
      <c r="P418" s="106"/>
      <c r="Q418" s="106"/>
      <c r="R418" s="106"/>
    </row>
    <row r="419" spans="4:18" ht="15.75" customHeight="1" x14ac:dyDescent="0.25">
      <c r="D419" s="104"/>
      <c r="E419" s="104"/>
      <c r="F419" s="104"/>
      <c r="G419" s="104"/>
      <c r="H419" s="105"/>
      <c r="K419" s="33"/>
      <c r="L419" s="33"/>
      <c r="M419" s="33"/>
      <c r="O419" s="106"/>
      <c r="P419" s="106"/>
      <c r="Q419" s="106"/>
      <c r="R419" s="106"/>
    </row>
    <row r="420" spans="4:18" ht="15.75" customHeight="1" x14ac:dyDescent="0.25">
      <c r="D420" s="104"/>
      <c r="E420" s="104"/>
      <c r="F420" s="104"/>
      <c r="G420" s="104"/>
      <c r="H420" s="105"/>
      <c r="K420" s="33"/>
      <c r="L420" s="33"/>
      <c r="M420" s="33"/>
      <c r="O420" s="106"/>
      <c r="P420" s="106"/>
      <c r="Q420" s="106"/>
      <c r="R420" s="106"/>
    </row>
    <row r="421" spans="4:18" ht="15.75" customHeight="1" x14ac:dyDescent="0.25">
      <c r="D421" s="104"/>
      <c r="E421" s="104"/>
      <c r="F421" s="104"/>
      <c r="G421" s="104"/>
      <c r="H421" s="105"/>
      <c r="K421" s="33"/>
      <c r="L421" s="33"/>
      <c r="M421" s="33"/>
      <c r="O421" s="106"/>
      <c r="P421" s="106"/>
      <c r="Q421" s="106"/>
      <c r="R421" s="106"/>
    </row>
    <row r="422" spans="4:18" ht="15.75" customHeight="1" x14ac:dyDescent="0.25">
      <c r="D422" s="104"/>
      <c r="E422" s="104"/>
      <c r="F422" s="104"/>
      <c r="G422" s="104"/>
      <c r="H422" s="105"/>
      <c r="K422" s="33"/>
      <c r="L422" s="33"/>
      <c r="M422" s="33"/>
      <c r="O422" s="106"/>
      <c r="P422" s="106"/>
      <c r="Q422" s="106"/>
      <c r="R422" s="106"/>
    </row>
    <row r="423" spans="4:18" ht="15.75" customHeight="1" x14ac:dyDescent="0.25">
      <c r="D423" s="104"/>
      <c r="E423" s="104"/>
      <c r="F423" s="104"/>
      <c r="G423" s="104"/>
      <c r="H423" s="105"/>
      <c r="K423" s="33"/>
      <c r="L423" s="33"/>
      <c r="M423" s="33"/>
      <c r="O423" s="106"/>
      <c r="P423" s="106"/>
      <c r="Q423" s="106"/>
      <c r="R423" s="106"/>
    </row>
    <row r="424" spans="4:18" ht="15.75" customHeight="1" x14ac:dyDescent="0.25">
      <c r="D424" s="104"/>
      <c r="E424" s="104"/>
      <c r="F424" s="104"/>
      <c r="G424" s="104"/>
      <c r="H424" s="105"/>
      <c r="K424" s="33"/>
      <c r="L424" s="33"/>
      <c r="M424" s="33"/>
      <c r="O424" s="106"/>
      <c r="P424" s="106"/>
      <c r="Q424" s="106"/>
      <c r="R424" s="106"/>
    </row>
    <row r="425" spans="4:18" ht="15.75" customHeight="1" x14ac:dyDescent="0.25">
      <c r="D425" s="104"/>
      <c r="E425" s="104"/>
      <c r="F425" s="104"/>
      <c r="G425" s="104"/>
      <c r="H425" s="105"/>
      <c r="K425" s="33"/>
      <c r="L425" s="33"/>
      <c r="M425" s="33"/>
      <c r="O425" s="106"/>
      <c r="P425" s="106"/>
      <c r="Q425" s="106"/>
      <c r="R425" s="106"/>
    </row>
    <row r="426" spans="4:18" ht="15.75" customHeight="1" x14ac:dyDescent="0.25">
      <c r="D426" s="104"/>
      <c r="E426" s="104"/>
      <c r="F426" s="104"/>
      <c r="G426" s="104"/>
      <c r="H426" s="105"/>
      <c r="K426" s="33"/>
      <c r="L426" s="33"/>
      <c r="M426" s="33"/>
      <c r="O426" s="106"/>
      <c r="P426" s="106"/>
      <c r="Q426" s="106"/>
      <c r="R426" s="106"/>
    </row>
    <row r="427" spans="4:18" ht="15.75" customHeight="1" x14ac:dyDescent="0.25">
      <c r="D427" s="104"/>
      <c r="E427" s="104"/>
      <c r="F427" s="104"/>
      <c r="G427" s="104"/>
      <c r="H427" s="105"/>
      <c r="K427" s="33"/>
      <c r="L427" s="33"/>
      <c r="M427" s="33"/>
      <c r="O427" s="106"/>
      <c r="P427" s="106"/>
      <c r="Q427" s="106"/>
      <c r="R427" s="106"/>
    </row>
    <row r="428" spans="4:18" ht="15.75" customHeight="1" x14ac:dyDescent="0.25">
      <c r="D428" s="104"/>
      <c r="E428" s="104"/>
      <c r="F428" s="104"/>
      <c r="G428" s="104"/>
      <c r="H428" s="105"/>
      <c r="K428" s="33"/>
      <c r="L428" s="33"/>
      <c r="M428" s="33"/>
      <c r="O428" s="106"/>
      <c r="P428" s="106"/>
      <c r="Q428" s="106"/>
      <c r="R428" s="106"/>
    </row>
    <row r="429" spans="4:18" ht="15.75" customHeight="1" x14ac:dyDescent="0.25">
      <c r="D429" s="104"/>
      <c r="E429" s="104"/>
      <c r="F429" s="104"/>
      <c r="G429" s="104"/>
      <c r="H429" s="105"/>
      <c r="K429" s="33"/>
      <c r="L429" s="33"/>
      <c r="M429" s="33"/>
      <c r="O429" s="106"/>
      <c r="P429" s="106"/>
      <c r="Q429" s="106"/>
      <c r="R429" s="106"/>
    </row>
    <row r="430" spans="4:18" ht="15.75" customHeight="1" x14ac:dyDescent="0.25">
      <c r="D430" s="104"/>
      <c r="E430" s="104"/>
      <c r="F430" s="104"/>
      <c r="G430" s="104"/>
      <c r="H430" s="105"/>
      <c r="K430" s="33"/>
      <c r="L430" s="33"/>
      <c r="M430" s="33"/>
      <c r="O430" s="106"/>
      <c r="P430" s="106"/>
      <c r="Q430" s="106"/>
      <c r="R430" s="106"/>
    </row>
    <row r="431" spans="4:18" ht="15.75" customHeight="1" x14ac:dyDescent="0.25">
      <c r="D431" s="104"/>
      <c r="E431" s="104"/>
      <c r="F431" s="104"/>
      <c r="G431" s="104"/>
      <c r="H431" s="105"/>
      <c r="K431" s="33"/>
      <c r="L431" s="33"/>
      <c r="M431" s="33"/>
      <c r="O431" s="106"/>
      <c r="P431" s="106"/>
      <c r="Q431" s="106"/>
      <c r="R431" s="106"/>
    </row>
    <row r="432" spans="4:18" ht="15.75" customHeight="1" x14ac:dyDescent="0.25">
      <c r="D432" s="104"/>
      <c r="E432" s="104"/>
      <c r="F432" s="104"/>
      <c r="G432" s="104"/>
      <c r="H432" s="105"/>
      <c r="K432" s="33"/>
      <c r="L432" s="33"/>
      <c r="M432" s="33"/>
      <c r="O432" s="106"/>
      <c r="P432" s="106"/>
      <c r="Q432" s="106"/>
      <c r="R432" s="106"/>
    </row>
    <row r="433" spans="4:18" ht="15.75" customHeight="1" x14ac:dyDescent="0.25">
      <c r="D433" s="104"/>
      <c r="E433" s="104"/>
      <c r="F433" s="104"/>
      <c r="G433" s="104"/>
      <c r="H433" s="105"/>
      <c r="K433" s="33"/>
      <c r="L433" s="33"/>
      <c r="M433" s="33"/>
      <c r="O433" s="106"/>
      <c r="P433" s="106"/>
      <c r="Q433" s="106"/>
      <c r="R433" s="106"/>
    </row>
    <row r="434" spans="4:18" ht="15.75" customHeight="1" x14ac:dyDescent="0.25">
      <c r="D434" s="104"/>
      <c r="E434" s="104"/>
      <c r="F434" s="104"/>
      <c r="G434" s="104"/>
      <c r="H434" s="105"/>
      <c r="K434" s="33"/>
      <c r="L434" s="33"/>
      <c r="M434" s="33"/>
      <c r="O434" s="106"/>
      <c r="P434" s="106"/>
      <c r="Q434" s="106"/>
      <c r="R434" s="106"/>
    </row>
    <row r="435" spans="4:18" ht="15.75" customHeight="1" x14ac:dyDescent="0.25">
      <c r="D435" s="104"/>
      <c r="E435" s="104"/>
      <c r="F435" s="104"/>
      <c r="G435" s="104"/>
      <c r="H435" s="105"/>
      <c r="K435" s="33"/>
      <c r="L435" s="33"/>
      <c r="M435" s="33"/>
      <c r="O435" s="106"/>
      <c r="P435" s="106"/>
      <c r="Q435" s="106"/>
      <c r="R435" s="106"/>
    </row>
    <row r="436" spans="4:18" ht="15.75" customHeight="1" x14ac:dyDescent="0.25">
      <c r="D436" s="104"/>
      <c r="E436" s="104"/>
      <c r="F436" s="104"/>
      <c r="G436" s="104"/>
      <c r="H436" s="105"/>
      <c r="K436" s="33"/>
      <c r="L436" s="33"/>
      <c r="M436" s="33"/>
      <c r="O436" s="106"/>
      <c r="P436" s="106"/>
      <c r="Q436" s="106"/>
      <c r="R436" s="106"/>
    </row>
    <row r="437" spans="4:18" ht="15.75" customHeight="1" x14ac:dyDescent="0.25">
      <c r="D437" s="104"/>
      <c r="E437" s="104"/>
      <c r="F437" s="104"/>
      <c r="G437" s="104"/>
      <c r="H437" s="105"/>
      <c r="K437" s="33"/>
      <c r="L437" s="33"/>
      <c r="M437" s="33"/>
      <c r="O437" s="106"/>
      <c r="P437" s="106"/>
      <c r="Q437" s="106"/>
      <c r="R437" s="106"/>
    </row>
    <row r="438" spans="4:18" ht="15.75" customHeight="1" x14ac:dyDescent="0.25">
      <c r="D438" s="104"/>
      <c r="E438" s="104"/>
      <c r="F438" s="104"/>
      <c r="G438" s="104"/>
      <c r="H438" s="105"/>
      <c r="K438" s="33"/>
      <c r="L438" s="33"/>
      <c r="M438" s="33"/>
      <c r="O438" s="106"/>
      <c r="P438" s="106"/>
      <c r="Q438" s="106"/>
      <c r="R438" s="106"/>
    </row>
    <row r="439" spans="4:18" ht="15.75" customHeight="1" x14ac:dyDescent="0.25">
      <c r="D439" s="104"/>
      <c r="E439" s="104"/>
      <c r="F439" s="104"/>
      <c r="G439" s="104"/>
      <c r="H439" s="105"/>
      <c r="K439" s="33"/>
      <c r="L439" s="33"/>
      <c r="M439" s="33"/>
      <c r="O439" s="106"/>
      <c r="P439" s="106"/>
      <c r="Q439" s="106"/>
      <c r="R439" s="106"/>
    </row>
    <row r="440" spans="4:18" ht="15.75" customHeight="1" x14ac:dyDescent="0.25">
      <c r="D440" s="104"/>
      <c r="E440" s="104"/>
      <c r="F440" s="104"/>
      <c r="G440" s="104"/>
      <c r="H440" s="105"/>
      <c r="K440" s="33"/>
      <c r="L440" s="33"/>
      <c r="M440" s="33"/>
      <c r="O440" s="106"/>
      <c r="P440" s="106"/>
      <c r="Q440" s="106"/>
      <c r="R440" s="106"/>
    </row>
    <row r="441" spans="4:18" ht="15.75" customHeight="1" x14ac:dyDescent="0.25">
      <c r="D441" s="104"/>
      <c r="E441" s="104"/>
      <c r="F441" s="104"/>
      <c r="G441" s="104"/>
      <c r="H441" s="105"/>
      <c r="K441" s="33"/>
      <c r="L441" s="33"/>
      <c r="M441" s="33"/>
      <c r="O441" s="106"/>
      <c r="P441" s="106"/>
      <c r="Q441" s="106"/>
      <c r="R441" s="106"/>
    </row>
    <row r="442" spans="4:18" ht="15.75" customHeight="1" x14ac:dyDescent="0.25">
      <c r="D442" s="104"/>
      <c r="E442" s="104"/>
      <c r="F442" s="104"/>
      <c r="G442" s="104"/>
      <c r="H442" s="105"/>
      <c r="K442" s="33"/>
      <c r="L442" s="33"/>
      <c r="M442" s="33"/>
      <c r="O442" s="106"/>
      <c r="P442" s="106"/>
      <c r="Q442" s="106"/>
      <c r="R442" s="106"/>
    </row>
    <row r="443" spans="4:18" ht="15.75" customHeight="1" x14ac:dyDescent="0.25">
      <c r="D443" s="104"/>
      <c r="E443" s="104"/>
      <c r="F443" s="104"/>
      <c r="G443" s="104"/>
      <c r="H443" s="105"/>
      <c r="K443" s="33"/>
      <c r="L443" s="33"/>
      <c r="M443" s="33"/>
      <c r="O443" s="106"/>
      <c r="P443" s="106"/>
      <c r="Q443" s="106"/>
      <c r="R443" s="106"/>
    </row>
    <row r="444" spans="4:18" ht="15.75" customHeight="1" x14ac:dyDescent="0.25">
      <c r="D444" s="104"/>
      <c r="E444" s="104"/>
      <c r="F444" s="104"/>
      <c r="G444" s="104"/>
      <c r="H444" s="105"/>
      <c r="K444" s="33"/>
      <c r="L444" s="33"/>
      <c r="M444" s="33"/>
      <c r="O444" s="106"/>
      <c r="P444" s="106"/>
      <c r="Q444" s="106"/>
      <c r="R444" s="106"/>
    </row>
    <row r="445" spans="4:18" ht="15.75" customHeight="1" x14ac:dyDescent="0.25">
      <c r="D445" s="104"/>
      <c r="E445" s="104"/>
      <c r="F445" s="104"/>
      <c r="G445" s="104"/>
      <c r="H445" s="105"/>
      <c r="K445" s="33"/>
      <c r="L445" s="33"/>
      <c r="M445" s="33"/>
      <c r="O445" s="106"/>
      <c r="P445" s="106"/>
      <c r="Q445" s="106"/>
      <c r="R445" s="106"/>
    </row>
    <row r="446" spans="4:18" ht="15.75" customHeight="1" x14ac:dyDescent="0.25">
      <c r="D446" s="104"/>
      <c r="E446" s="104"/>
      <c r="F446" s="104"/>
      <c r="G446" s="104"/>
      <c r="H446" s="105"/>
      <c r="K446" s="33"/>
      <c r="L446" s="33"/>
      <c r="M446" s="33"/>
      <c r="O446" s="106"/>
      <c r="P446" s="106"/>
      <c r="Q446" s="106"/>
      <c r="R446" s="106"/>
    </row>
    <row r="447" spans="4:18" ht="15.75" customHeight="1" x14ac:dyDescent="0.25">
      <c r="D447" s="104"/>
      <c r="E447" s="104"/>
      <c r="F447" s="104"/>
      <c r="G447" s="104"/>
      <c r="H447" s="105"/>
      <c r="K447" s="33"/>
      <c r="L447" s="33"/>
      <c r="M447" s="33"/>
      <c r="O447" s="106"/>
      <c r="P447" s="106"/>
      <c r="Q447" s="106"/>
      <c r="R447" s="106"/>
    </row>
    <row r="448" spans="4:18" ht="15.75" customHeight="1" x14ac:dyDescent="0.25">
      <c r="D448" s="104"/>
      <c r="E448" s="104"/>
      <c r="F448" s="104"/>
      <c r="G448" s="104"/>
      <c r="H448" s="105"/>
      <c r="K448" s="33"/>
      <c r="L448" s="33"/>
      <c r="M448" s="33"/>
      <c r="O448" s="106"/>
      <c r="P448" s="106"/>
      <c r="Q448" s="106"/>
      <c r="R448" s="106"/>
    </row>
    <row r="449" spans="4:18" ht="15.75" customHeight="1" x14ac:dyDescent="0.25">
      <c r="D449" s="104"/>
      <c r="E449" s="104"/>
      <c r="F449" s="104"/>
      <c r="G449" s="104"/>
      <c r="H449" s="105"/>
      <c r="K449" s="33"/>
      <c r="L449" s="33"/>
      <c r="M449" s="33"/>
      <c r="O449" s="106"/>
      <c r="P449" s="106"/>
      <c r="Q449" s="106"/>
      <c r="R449" s="106"/>
    </row>
    <row r="450" spans="4:18" ht="15.75" customHeight="1" x14ac:dyDescent="0.25">
      <c r="D450" s="104"/>
      <c r="E450" s="104"/>
      <c r="F450" s="104"/>
      <c r="G450" s="104"/>
      <c r="H450" s="105"/>
      <c r="K450" s="33"/>
      <c r="L450" s="33"/>
      <c r="M450" s="33"/>
      <c r="O450" s="106"/>
      <c r="P450" s="106"/>
      <c r="Q450" s="106"/>
      <c r="R450" s="106"/>
    </row>
    <row r="451" spans="4:18" ht="15.75" customHeight="1" x14ac:dyDescent="0.25">
      <c r="D451" s="104"/>
      <c r="E451" s="104"/>
      <c r="F451" s="104"/>
      <c r="G451" s="104"/>
      <c r="H451" s="105"/>
      <c r="K451" s="33"/>
      <c r="L451" s="33"/>
      <c r="M451" s="33"/>
      <c r="O451" s="106"/>
      <c r="P451" s="106"/>
      <c r="Q451" s="106"/>
      <c r="R451" s="106"/>
    </row>
    <row r="452" spans="4:18" ht="15.75" customHeight="1" x14ac:dyDescent="0.25">
      <c r="D452" s="104"/>
      <c r="E452" s="104"/>
      <c r="F452" s="104"/>
      <c r="G452" s="104"/>
      <c r="H452" s="105"/>
      <c r="K452" s="33"/>
      <c r="L452" s="33"/>
      <c r="M452" s="33"/>
      <c r="O452" s="106"/>
      <c r="P452" s="106"/>
      <c r="Q452" s="106"/>
      <c r="R452" s="106"/>
    </row>
    <row r="453" spans="4:18" ht="15.75" customHeight="1" x14ac:dyDescent="0.25">
      <c r="D453" s="104"/>
      <c r="E453" s="104"/>
      <c r="F453" s="104"/>
      <c r="G453" s="104"/>
      <c r="H453" s="105"/>
      <c r="K453" s="33"/>
      <c r="L453" s="33"/>
      <c r="M453" s="33"/>
      <c r="O453" s="106"/>
      <c r="P453" s="106"/>
      <c r="Q453" s="106"/>
      <c r="R453" s="106"/>
    </row>
    <row r="454" spans="4:18" ht="15.75" customHeight="1" x14ac:dyDescent="0.25">
      <c r="D454" s="104"/>
      <c r="E454" s="104"/>
      <c r="F454" s="104"/>
      <c r="G454" s="104"/>
      <c r="H454" s="105"/>
      <c r="K454" s="33"/>
      <c r="L454" s="33"/>
      <c r="M454" s="33"/>
      <c r="O454" s="106"/>
      <c r="P454" s="106"/>
      <c r="Q454" s="106"/>
      <c r="R454" s="106"/>
    </row>
    <row r="455" spans="4:18" ht="15.75" customHeight="1" x14ac:dyDescent="0.25">
      <c r="D455" s="104"/>
      <c r="E455" s="104"/>
      <c r="F455" s="104"/>
      <c r="G455" s="104"/>
      <c r="H455" s="105"/>
      <c r="K455" s="33"/>
      <c r="L455" s="33"/>
      <c r="M455" s="33"/>
      <c r="O455" s="106"/>
      <c r="P455" s="106"/>
      <c r="Q455" s="106"/>
      <c r="R455" s="106"/>
    </row>
    <row r="456" spans="4:18" ht="15.75" customHeight="1" x14ac:dyDescent="0.25">
      <c r="D456" s="104"/>
      <c r="E456" s="104"/>
      <c r="F456" s="104"/>
      <c r="G456" s="104"/>
      <c r="H456" s="105"/>
      <c r="K456" s="33"/>
      <c r="L456" s="33"/>
      <c r="M456" s="33"/>
      <c r="O456" s="106"/>
      <c r="P456" s="106"/>
      <c r="Q456" s="106"/>
      <c r="R456" s="106"/>
    </row>
    <row r="457" spans="4:18" ht="15.75" customHeight="1" x14ac:dyDescent="0.25">
      <c r="D457" s="104"/>
      <c r="E457" s="104"/>
      <c r="F457" s="104"/>
      <c r="G457" s="104"/>
      <c r="H457" s="105"/>
      <c r="K457" s="33"/>
      <c r="L457" s="33"/>
      <c r="M457" s="33"/>
      <c r="O457" s="106"/>
      <c r="P457" s="106"/>
      <c r="Q457" s="106"/>
      <c r="R457" s="106"/>
    </row>
    <row r="458" spans="4:18" ht="15.75" customHeight="1" x14ac:dyDescent="0.25">
      <c r="D458" s="104"/>
      <c r="E458" s="104"/>
      <c r="F458" s="104"/>
      <c r="G458" s="104"/>
      <c r="H458" s="105"/>
      <c r="K458" s="33"/>
      <c r="L458" s="33"/>
      <c r="M458" s="33"/>
      <c r="O458" s="106"/>
      <c r="P458" s="106"/>
      <c r="Q458" s="106"/>
      <c r="R458" s="106"/>
    </row>
    <row r="459" spans="4:18" ht="15.75" customHeight="1" x14ac:dyDescent="0.25">
      <c r="D459" s="104"/>
      <c r="E459" s="104"/>
      <c r="F459" s="104"/>
      <c r="G459" s="104"/>
      <c r="H459" s="105"/>
      <c r="K459" s="33"/>
      <c r="L459" s="33"/>
      <c r="M459" s="33"/>
      <c r="O459" s="106"/>
      <c r="P459" s="106"/>
      <c r="Q459" s="106"/>
      <c r="R459" s="106"/>
    </row>
    <row r="460" spans="4:18" ht="15.75" customHeight="1" x14ac:dyDescent="0.25">
      <c r="D460" s="104"/>
      <c r="E460" s="104"/>
      <c r="F460" s="104"/>
      <c r="G460" s="104"/>
      <c r="H460" s="105"/>
      <c r="K460" s="33"/>
      <c r="L460" s="33"/>
      <c r="M460" s="33"/>
      <c r="O460" s="106"/>
      <c r="P460" s="106"/>
      <c r="Q460" s="106"/>
      <c r="R460" s="106"/>
    </row>
    <row r="461" spans="4:18" ht="15.75" customHeight="1" x14ac:dyDescent="0.25">
      <c r="D461" s="104"/>
      <c r="E461" s="104"/>
      <c r="F461" s="104"/>
      <c r="G461" s="104"/>
      <c r="H461" s="105"/>
      <c r="K461" s="33"/>
      <c r="L461" s="33"/>
      <c r="M461" s="33"/>
      <c r="O461" s="106"/>
      <c r="P461" s="106"/>
      <c r="Q461" s="106"/>
      <c r="R461" s="106"/>
    </row>
    <row r="462" spans="4:18" ht="15.75" customHeight="1" x14ac:dyDescent="0.25">
      <c r="D462" s="104"/>
      <c r="E462" s="104"/>
      <c r="F462" s="104"/>
      <c r="G462" s="104"/>
      <c r="H462" s="105"/>
      <c r="K462" s="33"/>
      <c r="L462" s="33"/>
      <c r="M462" s="33"/>
      <c r="O462" s="106"/>
      <c r="P462" s="106"/>
      <c r="Q462" s="106"/>
      <c r="R462" s="106"/>
    </row>
    <row r="463" spans="4:18" ht="15.75" customHeight="1" x14ac:dyDescent="0.25">
      <c r="D463" s="104"/>
      <c r="E463" s="104"/>
      <c r="F463" s="104"/>
      <c r="G463" s="104"/>
      <c r="H463" s="105"/>
      <c r="K463" s="33"/>
      <c r="L463" s="33"/>
      <c r="M463" s="33"/>
      <c r="O463" s="106"/>
      <c r="P463" s="106"/>
      <c r="Q463" s="106"/>
      <c r="R463" s="106"/>
    </row>
    <row r="464" spans="4:18" ht="15.75" customHeight="1" x14ac:dyDescent="0.25">
      <c r="D464" s="104"/>
      <c r="E464" s="104"/>
      <c r="F464" s="104"/>
      <c r="G464" s="104"/>
      <c r="H464" s="105"/>
      <c r="K464" s="33"/>
      <c r="L464" s="33"/>
      <c r="M464" s="33"/>
      <c r="O464" s="106"/>
      <c r="P464" s="106"/>
      <c r="Q464" s="106"/>
      <c r="R464" s="106"/>
    </row>
    <row r="465" spans="4:18" ht="15.75" customHeight="1" x14ac:dyDescent="0.25">
      <c r="D465" s="104"/>
      <c r="E465" s="104"/>
      <c r="F465" s="104"/>
      <c r="G465" s="104"/>
      <c r="H465" s="105"/>
      <c r="K465" s="33"/>
      <c r="L465" s="33"/>
      <c r="M465" s="33"/>
      <c r="O465" s="106"/>
      <c r="P465" s="106"/>
      <c r="Q465" s="106"/>
      <c r="R465" s="106"/>
    </row>
    <row r="466" spans="4:18" ht="15.75" customHeight="1" x14ac:dyDescent="0.25">
      <c r="D466" s="104"/>
      <c r="E466" s="104"/>
      <c r="F466" s="104"/>
      <c r="G466" s="104"/>
      <c r="H466" s="105"/>
      <c r="K466" s="33"/>
      <c r="L466" s="33"/>
      <c r="M466" s="33"/>
      <c r="O466" s="106"/>
      <c r="P466" s="106"/>
      <c r="Q466" s="106"/>
      <c r="R466" s="106"/>
    </row>
    <row r="467" spans="4:18" ht="15.75" customHeight="1" x14ac:dyDescent="0.25">
      <c r="D467" s="104"/>
      <c r="E467" s="104"/>
      <c r="F467" s="104"/>
      <c r="G467" s="104"/>
      <c r="H467" s="105"/>
      <c r="K467" s="33"/>
      <c r="L467" s="33"/>
      <c r="M467" s="33"/>
      <c r="O467" s="106"/>
      <c r="P467" s="106"/>
      <c r="Q467" s="106"/>
      <c r="R467" s="106"/>
    </row>
    <row r="468" spans="4:18" ht="15.75" customHeight="1" x14ac:dyDescent="0.25">
      <c r="D468" s="33"/>
      <c r="E468" s="33"/>
      <c r="F468" s="33"/>
      <c r="G468" s="33"/>
      <c r="H468" s="105"/>
      <c r="K468" s="33"/>
      <c r="L468" s="33"/>
      <c r="M468" s="33"/>
      <c r="O468" s="106"/>
      <c r="P468" s="106"/>
      <c r="Q468" s="106"/>
      <c r="R468" s="106"/>
    </row>
    <row r="469" spans="4:18" ht="15.75" customHeight="1" x14ac:dyDescent="0.25">
      <c r="D469" s="33"/>
      <c r="E469" s="33"/>
      <c r="F469" s="33"/>
      <c r="G469" s="33"/>
      <c r="H469" s="105"/>
      <c r="K469" s="33"/>
      <c r="L469" s="33"/>
      <c r="M469" s="33"/>
      <c r="O469" s="106"/>
      <c r="P469" s="106"/>
      <c r="Q469" s="106"/>
      <c r="R469" s="106"/>
    </row>
    <row r="470" spans="4:18" ht="15.75" customHeight="1" x14ac:dyDescent="0.25">
      <c r="D470" s="33"/>
      <c r="E470" s="33"/>
      <c r="F470" s="33"/>
      <c r="G470" s="33"/>
      <c r="H470" s="105"/>
      <c r="K470" s="33"/>
      <c r="L470" s="33"/>
      <c r="M470" s="33"/>
      <c r="O470" s="106"/>
      <c r="P470" s="106"/>
      <c r="Q470" s="106"/>
      <c r="R470" s="106"/>
    </row>
    <row r="471" spans="4:18" ht="15.75" customHeight="1" x14ac:dyDescent="0.25">
      <c r="D471" s="33"/>
      <c r="E471" s="33"/>
      <c r="F471" s="33"/>
      <c r="G471" s="33"/>
      <c r="H471" s="105"/>
      <c r="K471" s="33"/>
      <c r="L471" s="33"/>
      <c r="M471" s="33"/>
      <c r="O471" s="106"/>
      <c r="P471" s="106"/>
      <c r="Q471" s="106"/>
      <c r="R471" s="106"/>
    </row>
    <row r="472" spans="4:18" ht="15.75" customHeight="1" x14ac:dyDescent="0.25">
      <c r="D472" s="33"/>
      <c r="E472" s="33"/>
      <c r="F472" s="33"/>
      <c r="G472" s="33"/>
      <c r="H472" s="105"/>
      <c r="K472" s="33"/>
      <c r="L472" s="33"/>
      <c r="M472" s="33"/>
      <c r="O472" s="106"/>
      <c r="P472" s="106"/>
      <c r="Q472" s="106"/>
      <c r="R472" s="106"/>
    </row>
    <row r="473" spans="4:18" ht="15.75" customHeight="1" x14ac:dyDescent="0.25">
      <c r="D473" s="33"/>
      <c r="E473" s="33"/>
      <c r="F473" s="33"/>
      <c r="G473" s="33"/>
      <c r="H473" s="105"/>
      <c r="K473" s="33"/>
      <c r="L473" s="33"/>
      <c r="M473" s="33"/>
      <c r="O473" s="106"/>
      <c r="P473" s="106"/>
      <c r="Q473" s="106"/>
      <c r="R473" s="106"/>
    </row>
    <row r="474" spans="4:18" ht="15.75" customHeight="1" x14ac:dyDescent="0.25">
      <c r="D474" s="33"/>
      <c r="E474" s="33"/>
      <c r="F474" s="33"/>
      <c r="G474" s="33"/>
      <c r="H474" s="105"/>
      <c r="K474" s="33"/>
      <c r="L474" s="33"/>
      <c r="M474" s="33"/>
      <c r="O474" s="106"/>
      <c r="P474" s="106"/>
      <c r="Q474" s="106"/>
      <c r="R474" s="106"/>
    </row>
    <row r="475" spans="4:18" ht="15.75" customHeight="1" x14ac:dyDescent="0.25">
      <c r="D475" s="33"/>
      <c r="E475" s="33"/>
      <c r="F475" s="33"/>
      <c r="G475" s="33"/>
      <c r="H475" s="105"/>
      <c r="K475" s="33"/>
      <c r="L475" s="33"/>
      <c r="M475" s="33"/>
      <c r="O475" s="106"/>
      <c r="P475" s="106"/>
      <c r="Q475" s="106"/>
      <c r="R475" s="106"/>
    </row>
    <row r="476" spans="4:18" ht="15.75" customHeight="1" x14ac:dyDescent="0.25">
      <c r="D476" s="33"/>
      <c r="E476" s="33"/>
      <c r="F476" s="33"/>
      <c r="G476" s="33"/>
      <c r="H476" s="105"/>
      <c r="K476" s="33"/>
      <c r="L476" s="33"/>
      <c r="M476" s="33"/>
      <c r="O476" s="106"/>
      <c r="P476" s="106"/>
      <c r="Q476" s="106"/>
      <c r="R476" s="106"/>
    </row>
    <row r="477" spans="4:18" ht="15.75" customHeight="1" x14ac:dyDescent="0.25">
      <c r="D477" s="33"/>
      <c r="E477" s="33"/>
      <c r="F477" s="33"/>
      <c r="G477" s="33"/>
      <c r="H477" s="105"/>
      <c r="K477" s="33"/>
      <c r="L477" s="33"/>
      <c r="M477" s="33"/>
      <c r="O477" s="106"/>
      <c r="P477" s="106"/>
      <c r="Q477" s="106"/>
      <c r="R477" s="106"/>
    </row>
    <row r="478" spans="4:18" ht="15.75" customHeight="1" x14ac:dyDescent="0.25">
      <c r="D478" s="33"/>
      <c r="E478" s="33"/>
      <c r="F478" s="33"/>
      <c r="G478" s="33"/>
      <c r="H478" s="105"/>
      <c r="K478" s="33"/>
      <c r="L478" s="33"/>
      <c r="M478" s="33"/>
      <c r="O478" s="106"/>
      <c r="P478" s="106"/>
      <c r="Q478" s="106"/>
      <c r="R478" s="106"/>
    </row>
    <row r="479" spans="4:18" ht="15.75" customHeight="1" x14ac:dyDescent="0.25">
      <c r="D479" s="33"/>
      <c r="E479" s="33"/>
      <c r="F479" s="33"/>
      <c r="G479" s="33"/>
      <c r="H479" s="105"/>
      <c r="K479" s="33"/>
      <c r="L479" s="33"/>
      <c r="M479" s="33"/>
      <c r="O479" s="106"/>
      <c r="P479" s="106"/>
      <c r="Q479" s="106"/>
      <c r="R479" s="106"/>
    </row>
    <row r="480" spans="4:18" ht="15.75" customHeight="1" x14ac:dyDescent="0.25">
      <c r="D480" s="33"/>
      <c r="E480" s="33"/>
      <c r="F480" s="33"/>
      <c r="G480" s="33"/>
      <c r="H480" s="105"/>
      <c r="K480" s="33"/>
      <c r="L480" s="33"/>
      <c r="M480" s="33"/>
      <c r="O480" s="106"/>
      <c r="P480" s="106"/>
      <c r="Q480" s="106"/>
      <c r="R480" s="106"/>
    </row>
    <row r="481" spans="4:18" ht="15.75" customHeight="1" x14ac:dyDescent="0.25">
      <c r="D481" s="33"/>
      <c r="E481" s="33"/>
      <c r="F481" s="33"/>
      <c r="G481" s="33"/>
      <c r="H481" s="105"/>
      <c r="K481" s="33"/>
      <c r="L481" s="33"/>
      <c r="M481" s="33"/>
      <c r="O481" s="106"/>
      <c r="P481" s="106"/>
      <c r="Q481" s="106"/>
      <c r="R481" s="106"/>
    </row>
    <row r="482" spans="4:18" ht="15.75" customHeight="1" x14ac:dyDescent="0.25">
      <c r="D482" s="33"/>
      <c r="E482" s="33"/>
      <c r="F482" s="33"/>
      <c r="G482" s="33"/>
      <c r="H482" s="105"/>
      <c r="K482" s="33"/>
      <c r="L482" s="33"/>
      <c r="M482" s="33"/>
      <c r="O482" s="106"/>
      <c r="P482" s="106"/>
      <c r="Q482" s="106"/>
      <c r="R482" s="106"/>
    </row>
    <row r="483" spans="4:18" ht="15.75" customHeight="1" x14ac:dyDescent="0.25">
      <c r="D483" s="33"/>
      <c r="E483" s="33"/>
      <c r="F483" s="33"/>
      <c r="G483" s="33"/>
      <c r="H483" s="105"/>
      <c r="K483" s="33"/>
      <c r="L483" s="33"/>
      <c r="M483" s="33"/>
      <c r="O483" s="106"/>
      <c r="P483" s="106"/>
      <c r="Q483" s="106"/>
      <c r="R483" s="106"/>
    </row>
    <row r="484" spans="4:18" ht="15.75" customHeight="1" x14ac:dyDescent="0.25">
      <c r="D484" s="33"/>
      <c r="E484" s="33"/>
      <c r="F484" s="33"/>
      <c r="G484" s="33"/>
      <c r="H484" s="105"/>
      <c r="K484" s="33"/>
      <c r="L484" s="33"/>
      <c r="M484" s="33"/>
      <c r="O484" s="106"/>
      <c r="P484" s="106"/>
      <c r="Q484" s="106"/>
      <c r="R484" s="106"/>
    </row>
    <row r="485" spans="4:18" ht="15.75" customHeight="1" x14ac:dyDescent="0.25">
      <c r="D485" s="33"/>
      <c r="E485" s="33"/>
      <c r="F485" s="33"/>
      <c r="G485" s="33"/>
      <c r="H485" s="105"/>
      <c r="K485" s="33"/>
      <c r="L485" s="33"/>
      <c r="M485" s="33"/>
      <c r="O485" s="106"/>
      <c r="P485" s="106"/>
      <c r="Q485" s="106"/>
      <c r="R485" s="106"/>
    </row>
    <row r="486" spans="4:18" ht="15.75" customHeight="1" x14ac:dyDescent="0.25">
      <c r="D486" s="33"/>
      <c r="E486" s="33"/>
      <c r="F486" s="33"/>
      <c r="G486" s="33"/>
      <c r="H486" s="105"/>
      <c r="K486" s="33"/>
      <c r="L486" s="33"/>
      <c r="M486" s="33"/>
      <c r="O486" s="106"/>
      <c r="P486" s="106"/>
      <c r="Q486" s="106"/>
      <c r="R486" s="106"/>
    </row>
    <row r="487" spans="4:18" ht="15.75" customHeight="1" x14ac:dyDescent="0.25">
      <c r="D487" s="33"/>
      <c r="E487" s="33"/>
      <c r="F487" s="33"/>
      <c r="G487" s="33"/>
      <c r="H487" s="105"/>
      <c r="K487" s="33"/>
      <c r="L487" s="33"/>
      <c r="M487" s="33"/>
      <c r="O487" s="106"/>
      <c r="P487" s="106"/>
      <c r="Q487" s="106"/>
      <c r="R487" s="106"/>
    </row>
    <row r="488" spans="4:18" ht="15.75" customHeight="1" x14ac:dyDescent="0.25">
      <c r="D488" s="33"/>
      <c r="E488" s="33"/>
      <c r="F488" s="33"/>
      <c r="G488" s="33"/>
      <c r="H488" s="105"/>
      <c r="K488" s="33"/>
      <c r="L488" s="33"/>
      <c r="M488" s="33"/>
      <c r="O488" s="106"/>
      <c r="P488" s="106"/>
      <c r="Q488" s="106"/>
      <c r="R488" s="106"/>
    </row>
    <row r="489" spans="4:18" ht="15.75" customHeight="1" x14ac:dyDescent="0.25">
      <c r="D489" s="33"/>
      <c r="E489" s="33"/>
      <c r="F489" s="33"/>
      <c r="G489" s="33"/>
      <c r="H489" s="105"/>
      <c r="K489" s="33"/>
      <c r="L489" s="33"/>
      <c r="M489" s="33"/>
      <c r="O489" s="106"/>
      <c r="P489" s="106"/>
      <c r="Q489" s="106"/>
      <c r="R489" s="106"/>
    </row>
    <row r="490" spans="4:18" ht="15.75" customHeight="1" x14ac:dyDescent="0.25">
      <c r="D490" s="33"/>
      <c r="E490" s="33"/>
      <c r="F490" s="33"/>
      <c r="G490" s="33"/>
      <c r="H490" s="105"/>
      <c r="K490" s="33"/>
      <c r="L490" s="33"/>
      <c r="M490" s="33"/>
      <c r="O490" s="106"/>
      <c r="P490" s="106"/>
      <c r="Q490" s="106"/>
      <c r="R490" s="106"/>
    </row>
    <row r="491" spans="4:18" ht="15.75" customHeight="1" x14ac:dyDescent="0.25">
      <c r="D491" s="33"/>
      <c r="E491" s="33"/>
      <c r="F491" s="33"/>
      <c r="G491" s="33"/>
      <c r="H491" s="105"/>
      <c r="K491" s="33"/>
      <c r="L491" s="33"/>
      <c r="M491" s="33"/>
      <c r="O491" s="106"/>
      <c r="P491" s="106"/>
      <c r="Q491" s="106"/>
      <c r="R491" s="106"/>
    </row>
    <row r="492" spans="4:18" ht="15.75" customHeight="1" x14ac:dyDescent="0.25">
      <c r="D492" s="33"/>
      <c r="E492" s="33"/>
      <c r="F492" s="33"/>
      <c r="G492" s="33"/>
      <c r="H492" s="105"/>
      <c r="K492" s="33"/>
      <c r="L492" s="33"/>
      <c r="M492" s="33"/>
      <c r="O492" s="106"/>
      <c r="P492" s="106"/>
      <c r="Q492" s="106"/>
      <c r="R492" s="106"/>
    </row>
    <row r="493" spans="4:18" ht="15.75" customHeight="1" x14ac:dyDescent="0.25">
      <c r="D493" s="33"/>
      <c r="E493" s="33"/>
      <c r="F493" s="33"/>
      <c r="G493" s="33"/>
      <c r="H493" s="105"/>
      <c r="K493" s="33"/>
      <c r="L493" s="33"/>
      <c r="M493" s="33"/>
      <c r="O493" s="106"/>
      <c r="P493" s="106"/>
      <c r="Q493" s="106"/>
      <c r="R493" s="106"/>
    </row>
    <row r="494" spans="4:18" ht="15.75" customHeight="1" x14ac:dyDescent="0.25">
      <c r="D494" s="33"/>
      <c r="E494" s="33"/>
      <c r="F494" s="33"/>
      <c r="G494" s="33"/>
      <c r="H494" s="105"/>
      <c r="K494" s="33"/>
      <c r="L494" s="33"/>
      <c r="M494" s="33"/>
      <c r="O494" s="106"/>
      <c r="P494" s="106"/>
      <c r="Q494" s="106"/>
      <c r="R494" s="106"/>
    </row>
    <row r="495" spans="4:18" ht="15.75" customHeight="1" x14ac:dyDescent="0.25">
      <c r="D495" s="33"/>
      <c r="E495" s="33"/>
      <c r="F495" s="33"/>
      <c r="G495" s="33"/>
      <c r="H495" s="105"/>
      <c r="K495" s="33"/>
      <c r="L495" s="33"/>
      <c r="M495" s="33"/>
      <c r="O495" s="106"/>
      <c r="P495" s="106"/>
      <c r="Q495" s="106"/>
      <c r="R495" s="106"/>
    </row>
    <row r="496" spans="4:18" ht="15.75" customHeight="1" x14ac:dyDescent="0.25">
      <c r="D496" s="33"/>
      <c r="E496" s="33"/>
      <c r="F496" s="33"/>
      <c r="G496" s="33"/>
      <c r="H496" s="105"/>
      <c r="K496" s="33"/>
      <c r="L496" s="33"/>
      <c r="M496" s="33"/>
      <c r="O496" s="106"/>
      <c r="P496" s="106"/>
      <c r="Q496" s="106"/>
      <c r="R496" s="106"/>
    </row>
    <row r="497" spans="4:18" ht="15.75" customHeight="1" x14ac:dyDescent="0.25">
      <c r="D497" s="33"/>
      <c r="E497" s="33"/>
      <c r="F497" s="33"/>
      <c r="G497" s="33"/>
      <c r="H497" s="105"/>
      <c r="K497" s="33"/>
      <c r="L497" s="33"/>
      <c r="M497" s="33"/>
      <c r="O497" s="106"/>
      <c r="P497" s="106"/>
      <c r="Q497" s="106"/>
      <c r="R497" s="106"/>
    </row>
    <row r="498" spans="4:18" ht="15.75" customHeight="1" x14ac:dyDescent="0.25">
      <c r="D498" s="33"/>
      <c r="E498" s="33"/>
      <c r="F498" s="33"/>
      <c r="G498" s="33"/>
      <c r="H498" s="105"/>
      <c r="K498" s="33"/>
      <c r="L498" s="33"/>
      <c r="M498" s="33"/>
      <c r="O498" s="106"/>
      <c r="P498" s="106"/>
      <c r="Q498" s="106"/>
      <c r="R498" s="106"/>
    </row>
    <row r="499" spans="4:18" ht="15.75" customHeight="1" x14ac:dyDescent="0.25">
      <c r="D499" s="33"/>
      <c r="E499" s="33"/>
      <c r="F499" s="33"/>
      <c r="G499" s="33"/>
      <c r="H499" s="105"/>
      <c r="K499" s="33"/>
      <c r="L499" s="33"/>
      <c r="M499" s="33"/>
      <c r="O499" s="106"/>
      <c r="P499" s="106"/>
      <c r="Q499" s="106"/>
      <c r="R499" s="106"/>
    </row>
    <row r="500" spans="4:18" ht="15.75" customHeight="1" x14ac:dyDescent="0.25">
      <c r="D500" s="33"/>
      <c r="E500" s="33"/>
      <c r="F500" s="33"/>
      <c r="G500" s="33"/>
      <c r="H500" s="105"/>
      <c r="K500" s="33"/>
      <c r="L500" s="33"/>
      <c r="M500" s="33"/>
      <c r="O500" s="106"/>
      <c r="P500" s="106"/>
      <c r="Q500" s="106"/>
      <c r="R500" s="106"/>
    </row>
    <row r="501" spans="4:18" ht="15.75" customHeight="1" x14ac:dyDescent="0.25">
      <c r="D501" s="33"/>
      <c r="E501" s="33"/>
      <c r="F501" s="33"/>
      <c r="G501" s="33"/>
      <c r="H501" s="105"/>
      <c r="K501" s="33"/>
      <c r="L501" s="33"/>
      <c r="M501" s="33"/>
      <c r="O501" s="106"/>
      <c r="P501" s="106"/>
      <c r="Q501" s="106"/>
      <c r="R501" s="106"/>
    </row>
    <row r="502" spans="4:18" ht="15.75" customHeight="1" x14ac:dyDescent="0.25">
      <c r="D502" s="33"/>
      <c r="E502" s="33"/>
      <c r="F502" s="33"/>
      <c r="G502" s="33"/>
      <c r="H502" s="105"/>
      <c r="K502" s="33"/>
      <c r="L502" s="33"/>
      <c r="M502" s="33"/>
      <c r="O502" s="106"/>
      <c r="P502" s="106"/>
      <c r="Q502" s="106"/>
      <c r="R502" s="106"/>
    </row>
    <row r="503" spans="4:18" ht="15.75" customHeight="1" x14ac:dyDescent="0.25">
      <c r="D503" s="33"/>
      <c r="E503" s="33"/>
      <c r="F503" s="33"/>
      <c r="G503" s="33"/>
      <c r="H503" s="105"/>
      <c r="K503" s="33"/>
      <c r="L503" s="33"/>
      <c r="M503" s="33"/>
      <c r="O503" s="106"/>
      <c r="P503" s="106"/>
      <c r="Q503" s="106"/>
      <c r="R503" s="106"/>
    </row>
    <row r="504" spans="4:18" ht="15.75" customHeight="1" x14ac:dyDescent="0.25">
      <c r="D504" s="33"/>
      <c r="E504" s="33"/>
      <c r="F504" s="33"/>
      <c r="G504" s="33"/>
      <c r="H504" s="105"/>
      <c r="K504" s="33"/>
      <c r="L504" s="33"/>
      <c r="M504" s="33"/>
      <c r="O504" s="106"/>
      <c r="P504" s="106"/>
      <c r="Q504" s="106"/>
      <c r="R504" s="106"/>
    </row>
    <row r="505" spans="4:18" ht="15.75" customHeight="1" x14ac:dyDescent="0.25">
      <c r="D505" s="33"/>
      <c r="E505" s="33"/>
      <c r="F505" s="33"/>
      <c r="G505" s="33"/>
      <c r="H505" s="105"/>
      <c r="K505" s="33"/>
      <c r="L505" s="33"/>
      <c r="M505" s="33"/>
      <c r="O505" s="106"/>
      <c r="P505" s="106"/>
      <c r="Q505" s="106"/>
      <c r="R505" s="106"/>
    </row>
    <row r="506" spans="4:18" ht="15.75" customHeight="1" x14ac:dyDescent="0.25">
      <c r="D506" s="33"/>
      <c r="E506" s="33"/>
      <c r="F506" s="33"/>
      <c r="G506" s="33"/>
      <c r="H506" s="105"/>
      <c r="K506" s="33"/>
      <c r="L506" s="33"/>
      <c r="M506" s="33"/>
      <c r="O506" s="106"/>
      <c r="P506" s="106"/>
      <c r="Q506" s="106"/>
      <c r="R506" s="106"/>
    </row>
    <row r="507" spans="4:18" ht="15.75" customHeight="1" x14ac:dyDescent="0.25">
      <c r="D507" s="33"/>
      <c r="E507" s="33"/>
      <c r="F507" s="33"/>
      <c r="G507" s="33"/>
      <c r="H507" s="105"/>
      <c r="K507" s="33"/>
      <c r="L507" s="33"/>
      <c r="M507" s="33"/>
      <c r="O507" s="106"/>
      <c r="P507" s="106"/>
      <c r="Q507" s="106"/>
      <c r="R507" s="106"/>
    </row>
    <row r="508" spans="4:18" ht="15.75" customHeight="1" x14ac:dyDescent="0.25">
      <c r="D508" s="33"/>
      <c r="E508" s="33"/>
      <c r="F508" s="33"/>
      <c r="G508" s="33"/>
      <c r="H508" s="105"/>
      <c r="K508" s="33"/>
      <c r="L508" s="33"/>
      <c r="M508" s="33"/>
      <c r="O508" s="106"/>
      <c r="P508" s="106"/>
      <c r="Q508" s="106"/>
      <c r="R508" s="106"/>
    </row>
    <row r="509" spans="4:18" ht="15.75" customHeight="1" x14ac:dyDescent="0.25">
      <c r="D509" s="33"/>
      <c r="E509" s="33"/>
      <c r="F509" s="33"/>
      <c r="G509" s="33"/>
      <c r="H509" s="105"/>
      <c r="K509" s="33"/>
      <c r="L509" s="33"/>
      <c r="M509" s="33"/>
      <c r="O509" s="106"/>
      <c r="P509" s="106"/>
      <c r="Q509" s="106"/>
      <c r="R509" s="106"/>
    </row>
    <row r="510" spans="4:18" ht="15.75" customHeight="1" x14ac:dyDescent="0.25">
      <c r="D510" s="33"/>
      <c r="E510" s="33"/>
      <c r="F510" s="33"/>
      <c r="G510" s="33"/>
      <c r="H510" s="105"/>
      <c r="K510" s="33"/>
      <c r="L510" s="33"/>
      <c r="M510" s="33"/>
      <c r="O510" s="106"/>
      <c r="P510" s="106"/>
      <c r="Q510" s="106"/>
      <c r="R510" s="106"/>
    </row>
    <row r="511" spans="4:18" ht="15.75" customHeight="1" x14ac:dyDescent="0.25">
      <c r="D511" s="33"/>
      <c r="E511" s="33"/>
      <c r="F511" s="33"/>
      <c r="G511" s="33"/>
      <c r="H511" s="105"/>
      <c r="K511" s="33"/>
      <c r="L511" s="33"/>
      <c r="M511" s="33"/>
      <c r="O511" s="106"/>
      <c r="P511" s="106"/>
      <c r="Q511" s="106"/>
      <c r="R511" s="106"/>
    </row>
    <row r="512" spans="4:18" ht="15.75" customHeight="1" x14ac:dyDescent="0.25">
      <c r="D512" s="33"/>
      <c r="E512" s="33"/>
      <c r="F512" s="33"/>
      <c r="G512" s="33"/>
      <c r="H512" s="105"/>
      <c r="K512" s="33"/>
      <c r="L512" s="33"/>
      <c r="M512" s="33"/>
      <c r="O512" s="106"/>
      <c r="P512" s="106"/>
      <c r="Q512" s="106"/>
      <c r="R512" s="106"/>
    </row>
    <row r="513" spans="4:18" ht="15.75" customHeight="1" x14ac:dyDescent="0.25">
      <c r="D513" s="33"/>
      <c r="E513" s="33"/>
      <c r="F513" s="33"/>
      <c r="G513" s="33"/>
      <c r="H513" s="105"/>
      <c r="K513" s="33"/>
      <c r="L513" s="33"/>
      <c r="M513" s="33"/>
      <c r="O513" s="106"/>
      <c r="P513" s="106"/>
      <c r="Q513" s="106"/>
      <c r="R513" s="106"/>
    </row>
    <row r="514" spans="4:18" ht="15.75" customHeight="1" x14ac:dyDescent="0.25">
      <c r="D514" s="33"/>
      <c r="E514" s="33"/>
      <c r="F514" s="33"/>
      <c r="G514" s="33"/>
      <c r="H514" s="105"/>
      <c r="K514" s="33"/>
      <c r="L514" s="33"/>
      <c r="M514" s="33"/>
      <c r="O514" s="106"/>
      <c r="P514" s="106"/>
      <c r="Q514" s="106"/>
      <c r="R514" s="106"/>
    </row>
    <row r="515" spans="4:18" ht="15.75" customHeight="1" x14ac:dyDescent="0.25">
      <c r="D515" s="33"/>
      <c r="E515" s="33"/>
      <c r="F515" s="33"/>
      <c r="G515" s="33"/>
      <c r="H515" s="105"/>
      <c r="K515" s="33"/>
      <c r="L515" s="33"/>
      <c r="M515" s="33"/>
      <c r="O515" s="106"/>
      <c r="P515" s="106"/>
      <c r="Q515" s="106"/>
      <c r="R515" s="106"/>
    </row>
    <row r="516" spans="4:18" ht="15.75" customHeight="1" x14ac:dyDescent="0.25">
      <c r="D516" s="33"/>
      <c r="E516" s="33"/>
      <c r="F516" s="33"/>
      <c r="G516" s="33"/>
      <c r="H516" s="105"/>
      <c r="K516" s="33"/>
      <c r="L516" s="33"/>
      <c r="M516" s="33"/>
      <c r="O516" s="106"/>
      <c r="P516" s="106"/>
      <c r="Q516" s="106"/>
      <c r="R516" s="106"/>
    </row>
    <row r="517" spans="4:18" ht="15.75" customHeight="1" x14ac:dyDescent="0.25">
      <c r="D517" s="33"/>
      <c r="E517" s="33"/>
      <c r="F517" s="33"/>
      <c r="G517" s="33"/>
      <c r="H517" s="105"/>
      <c r="K517" s="33"/>
      <c r="L517" s="33"/>
      <c r="M517" s="33"/>
      <c r="O517" s="106"/>
      <c r="P517" s="106"/>
      <c r="Q517" s="106"/>
      <c r="R517" s="106"/>
    </row>
    <row r="518" spans="4:18" ht="15.75" customHeight="1" x14ac:dyDescent="0.25">
      <c r="D518" s="33"/>
      <c r="E518" s="33"/>
      <c r="F518" s="33"/>
      <c r="G518" s="33"/>
      <c r="H518" s="105"/>
      <c r="K518" s="33"/>
      <c r="L518" s="33"/>
      <c r="M518" s="33"/>
      <c r="O518" s="106"/>
      <c r="P518" s="106"/>
      <c r="Q518" s="106"/>
      <c r="R518" s="106"/>
    </row>
    <row r="519" spans="4:18" ht="15.75" customHeight="1" x14ac:dyDescent="0.25">
      <c r="D519" s="33"/>
      <c r="E519" s="33"/>
      <c r="F519" s="33"/>
      <c r="G519" s="33"/>
      <c r="H519" s="105"/>
      <c r="K519" s="33"/>
      <c r="L519" s="33"/>
      <c r="M519" s="33"/>
      <c r="O519" s="106"/>
      <c r="P519" s="106"/>
      <c r="Q519" s="106"/>
      <c r="R519" s="106"/>
    </row>
    <row r="520" spans="4:18" ht="15.75" customHeight="1" x14ac:dyDescent="0.25">
      <c r="D520" s="33"/>
      <c r="E520" s="33"/>
      <c r="F520" s="33"/>
      <c r="G520" s="33"/>
      <c r="H520" s="105"/>
      <c r="K520" s="33"/>
      <c r="L520" s="33"/>
      <c r="M520" s="33"/>
      <c r="O520" s="106"/>
      <c r="P520" s="106"/>
      <c r="Q520" s="106"/>
      <c r="R520" s="106"/>
    </row>
    <row r="521" spans="4:18" ht="15.75" customHeight="1" x14ac:dyDescent="0.25">
      <c r="D521" s="33"/>
      <c r="E521" s="33"/>
      <c r="F521" s="33"/>
      <c r="G521" s="33"/>
      <c r="H521" s="105"/>
      <c r="K521" s="33"/>
      <c r="L521" s="33"/>
      <c r="M521" s="33"/>
      <c r="O521" s="106"/>
      <c r="P521" s="106"/>
      <c r="Q521" s="106"/>
      <c r="R521" s="106"/>
    </row>
    <row r="522" spans="4:18" ht="15.75" customHeight="1" x14ac:dyDescent="0.25">
      <c r="D522" s="33"/>
      <c r="E522" s="33"/>
      <c r="F522" s="33"/>
      <c r="G522" s="33"/>
      <c r="H522" s="105"/>
      <c r="K522" s="33"/>
      <c r="L522" s="33"/>
      <c r="M522" s="33"/>
      <c r="O522" s="106"/>
      <c r="P522" s="106"/>
      <c r="Q522" s="106"/>
      <c r="R522" s="106"/>
    </row>
    <row r="523" spans="4:18" ht="15.75" customHeight="1" x14ac:dyDescent="0.25">
      <c r="D523" s="33"/>
      <c r="E523" s="33"/>
      <c r="F523" s="33"/>
      <c r="G523" s="33"/>
      <c r="H523" s="105"/>
      <c r="K523" s="33"/>
      <c r="L523" s="33"/>
      <c r="M523" s="33"/>
      <c r="O523" s="106"/>
      <c r="P523" s="106"/>
      <c r="Q523" s="106"/>
      <c r="R523" s="106"/>
    </row>
    <row r="524" spans="4:18" ht="15.75" customHeight="1" x14ac:dyDescent="0.25">
      <c r="D524" s="33"/>
      <c r="E524" s="33"/>
      <c r="F524" s="33"/>
      <c r="G524" s="33"/>
      <c r="H524" s="105"/>
      <c r="K524" s="33"/>
      <c r="L524" s="33"/>
      <c r="M524" s="33"/>
      <c r="O524" s="106"/>
      <c r="P524" s="106"/>
      <c r="Q524" s="106"/>
      <c r="R524" s="106"/>
    </row>
    <row r="525" spans="4:18" ht="15.75" customHeight="1" x14ac:dyDescent="0.25">
      <c r="D525" s="33"/>
      <c r="E525" s="33"/>
      <c r="F525" s="33"/>
      <c r="G525" s="33"/>
      <c r="H525" s="105"/>
      <c r="K525" s="33"/>
      <c r="L525" s="33"/>
      <c r="M525" s="33"/>
      <c r="O525" s="106"/>
      <c r="P525" s="106"/>
      <c r="Q525" s="106"/>
      <c r="R525" s="106"/>
    </row>
    <row r="526" spans="4:18" ht="15.75" customHeight="1" x14ac:dyDescent="0.25">
      <c r="D526" s="33"/>
      <c r="E526" s="33"/>
      <c r="F526" s="33"/>
      <c r="G526" s="33"/>
      <c r="H526" s="105"/>
      <c r="K526" s="33"/>
      <c r="L526" s="33"/>
      <c r="M526" s="33"/>
      <c r="O526" s="106"/>
      <c r="P526" s="106"/>
      <c r="Q526" s="106"/>
      <c r="R526" s="106"/>
    </row>
    <row r="527" spans="4:18" ht="15.75" customHeight="1" x14ac:dyDescent="0.25">
      <c r="D527" s="33"/>
      <c r="E527" s="33"/>
      <c r="F527" s="33"/>
      <c r="G527" s="33"/>
      <c r="H527" s="105"/>
      <c r="K527" s="33"/>
      <c r="L527" s="33"/>
      <c r="M527" s="33"/>
      <c r="O527" s="106"/>
      <c r="P527" s="106"/>
      <c r="Q527" s="106"/>
      <c r="R527" s="106"/>
    </row>
    <row r="528" spans="4:18" ht="15.75" customHeight="1" x14ac:dyDescent="0.25">
      <c r="D528" s="33"/>
      <c r="E528" s="33"/>
      <c r="F528" s="33"/>
      <c r="G528" s="33"/>
      <c r="H528" s="105"/>
      <c r="K528" s="33"/>
      <c r="L528" s="33"/>
      <c r="M528" s="33"/>
      <c r="O528" s="106"/>
      <c r="P528" s="106"/>
      <c r="Q528" s="106"/>
      <c r="R528" s="106"/>
    </row>
    <row r="529" spans="4:18" ht="15.75" customHeight="1" x14ac:dyDescent="0.25">
      <c r="D529" s="33"/>
      <c r="E529" s="33"/>
      <c r="F529" s="33"/>
      <c r="G529" s="33"/>
      <c r="H529" s="105"/>
      <c r="K529" s="33"/>
      <c r="L529" s="33"/>
      <c r="M529" s="33"/>
      <c r="O529" s="106"/>
      <c r="P529" s="106"/>
      <c r="Q529" s="106"/>
      <c r="R529" s="106"/>
    </row>
    <row r="530" spans="4:18" ht="15.75" customHeight="1" x14ac:dyDescent="0.25">
      <c r="D530" s="33"/>
      <c r="E530" s="33"/>
      <c r="F530" s="33"/>
      <c r="G530" s="33"/>
      <c r="H530" s="105"/>
      <c r="K530" s="33"/>
      <c r="L530" s="33"/>
      <c r="M530" s="33"/>
      <c r="O530" s="106"/>
      <c r="P530" s="106"/>
      <c r="Q530" s="106"/>
      <c r="R530" s="106"/>
    </row>
    <row r="531" spans="4:18" ht="15.75" customHeight="1" x14ac:dyDescent="0.25">
      <c r="D531" s="33"/>
      <c r="E531" s="33"/>
      <c r="F531" s="33"/>
      <c r="G531" s="33"/>
      <c r="H531" s="105"/>
      <c r="K531" s="33"/>
      <c r="L531" s="33"/>
      <c r="M531" s="33"/>
      <c r="O531" s="106"/>
      <c r="P531" s="106"/>
      <c r="Q531" s="106"/>
      <c r="R531" s="106"/>
    </row>
    <row r="532" spans="4:18" ht="15.75" customHeight="1" x14ac:dyDescent="0.25">
      <c r="D532" s="33"/>
      <c r="E532" s="33"/>
      <c r="F532" s="33"/>
      <c r="G532" s="33"/>
      <c r="H532" s="105"/>
      <c r="K532" s="33"/>
      <c r="L532" s="33"/>
      <c r="M532" s="33"/>
      <c r="O532" s="106"/>
      <c r="P532" s="106"/>
      <c r="Q532" s="106"/>
      <c r="R532" s="106"/>
    </row>
    <row r="533" spans="4:18" ht="15.75" customHeight="1" x14ac:dyDescent="0.25">
      <c r="D533" s="33"/>
      <c r="E533" s="33"/>
      <c r="F533" s="33"/>
      <c r="G533" s="33"/>
      <c r="H533" s="105"/>
      <c r="K533" s="33"/>
      <c r="L533" s="33"/>
      <c r="M533" s="33"/>
      <c r="O533" s="106"/>
      <c r="P533" s="106"/>
      <c r="Q533" s="106"/>
      <c r="R533" s="106"/>
    </row>
    <row r="534" spans="4:18" ht="15.75" customHeight="1" x14ac:dyDescent="0.25">
      <c r="D534" s="33"/>
      <c r="E534" s="33"/>
      <c r="F534" s="33"/>
      <c r="G534" s="33"/>
      <c r="H534" s="105"/>
      <c r="K534" s="33"/>
      <c r="L534" s="33"/>
      <c r="M534" s="33"/>
      <c r="O534" s="106"/>
      <c r="P534" s="106"/>
      <c r="Q534" s="106"/>
      <c r="R534" s="106"/>
    </row>
    <row r="535" spans="4:18" ht="15.75" customHeight="1" x14ac:dyDescent="0.25">
      <c r="D535" s="33"/>
      <c r="E535" s="33"/>
      <c r="F535" s="33"/>
      <c r="G535" s="33"/>
      <c r="H535" s="105"/>
      <c r="K535" s="33"/>
      <c r="L535" s="33"/>
      <c r="M535" s="33"/>
      <c r="O535" s="106"/>
      <c r="P535" s="106"/>
      <c r="Q535" s="106"/>
      <c r="R535" s="106"/>
    </row>
    <row r="536" spans="4:18" ht="15.75" customHeight="1" x14ac:dyDescent="0.25">
      <c r="D536" s="33"/>
      <c r="E536" s="33"/>
      <c r="F536" s="33"/>
      <c r="G536" s="33"/>
      <c r="H536" s="105"/>
      <c r="K536" s="33"/>
      <c r="L536" s="33"/>
      <c r="M536" s="33"/>
      <c r="O536" s="106"/>
      <c r="P536" s="106"/>
      <c r="Q536" s="106"/>
      <c r="R536" s="106"/>
    </row>
    <row r="537" spans="4:18" ht="15.75" customHeight="1" x14ac:dyDescent="0.25">
      <c r="D537" s="33"/>
      <c r="E537" s="33"/>
      <c r="F537" s="33"/>
      <c r="G537" s="33"/>
      <c r="H537" s="105"/>
      <c r="K537" s="33"/>
      <c r="L537" s="33"/>
      <c r="M537" s="33"/>
      <c r="O537" s="106"/>
      <c r="P537" s="106"/>
      <c r="Q537" s="106"/>
      <c r="R537" s="106"/>
    </row>
    <row r="538" spans="4:18" ht="15.75" customHeight="1" x14ac:dyDescent="0.25">
      <c r="D538" s="33"/>
      <c r="E538" s="33"/>
      <c r="F538" s="33"/>
      <c r="G538" s="33"/>
      <c r="H538" s="105"/>
      <c r="K538" s="33"/>
      <c r="L538" s="33"/>
      <c r="M538" s="33"/>
      <c r="O538" s="106"/>
      <c r="P538" s="106"/>
      <c r="Q538" s="106"/>
      <c r="R538" s="106"/>
    </row>
    <row r="539" spans="4:18" ht="15.75" customHeight="1" x14ac:dyDescent="0.25">
      <c r="D539" s="33"/>
      <c r="E539" s="33"/>
      <c r="F539" s="33"/>
      <c r="G539" s="33"/>
      <c r="H539" s="105"/>
      <c r="K539" s="33"/>
      <c r="L539" s="33"/>
      <c r="M539" s="33"/>
      <c r="O539" s="106"/>
      <c r="P539" s="106"/>
      <c r="Q539" s="106"/>
      <c r="R539" s="106"/>
    </row>
    <row r="540" spans="4:18" ht="15.75" customHeight="1" x14ac:dyDescent="0.25">
      <c r="D540" s="33"/>
      <c r="E540" s="33"/>
      <c r="F540" s="33"/>
      <c r="G540" s="33"/>
      <c r="H540" s="105"/>
      <c r="K540" s="33"/>
      <c r="L540" s="33"/>
      <c r="M540" s="33"/>
      <c r="O540" s="106"/>
      <c r="P540" s="106"/>
      <c r="Q540" s="106"/>
      <c r="R540" s="106"/>
    </row>
    <row r="541" spans="4:18" ht="15.75" customHeight="1" x14ac:dyDescent="0.25">
      <c r="D541" s="33"/>
      <c r="E541" s="33"/>
      <c r="F541" s="33"/>
      <c r="G541" s="33"/>
      <c r="H541" s="105"/>
      <c r="K541" s="33"/>
      <c r="L541" s="33"/>
      <c r="M541" s="33"/>
      <c r="O541" s="106"/>
      <c r="P541" s="106"/>
      <c r="Q541" s="106"/>
      <c r="R541" s="106"/>
    </row>
    <row r="542" spans="4:18" ht="15.75" customHeight="1" x14ac:dyDescent="0.25">
      <c r="D542" s="33"/>
      <c r="E542" s="33"/>
      <c r="F542" s="33"/>
      <c r="G542" s="33"/>
      <c r="H542" s="105"/>
      <c r="K542" s="33"/>
      <c r="L542" s="33"/>
      <c r="M542" s="33"/>
      <c r="O542" s="106"/>
      <c r="P542" s="106"/>
      <c r="Q542" s="106"/>
      <c r="R542" s="106"/>
    </row>
    <row r="543" spans="4:18" ht="15.75" customHeight="1" x14ac:dyDescent="0.25">
      <c r="D543" s="33"/>
      <c r="E543" s="33"/>
      <c r="F543" s="33"/>
      <c r="G543" s="33"/>
      <c r="H543" s="105"/>
      <c r="K543" s="33"/>
      <c r="L543" s="33"/>
      <c r="M543" s="33"/>
      <c r="O543" s="106"/>
      <c r="P543" s="106"/>
      <c r="Q543" s="106"/>
      <c r="R543" s="106"/>
    </row>
    <row r="544" spans="4:18" ht="15.75" customHeight="1" x14ac:dyDescent="0.25">
      <c r="D544" s="33"/>
      <c r="E544" s="33"/>
      <c r="F544" s="33"/>
      <c r="G544" s="33"/>
      <c r="H544" s="105"/>
      <c r="K544" s="33"/>
      <c r="L544" s="33"/>
      <c r="M544" s="33"/>
      <c r="O544" s="106"/>
      <c r="P544" s="106"/>
      <c r="Q544" s="106"/>
      <c r="R544" s="106"/>
    </row>
    <row r="545" spans="4:18" ht="15.75" customHeight="1" x14ac:dyDescent="0.25">
      <c r="D545" s="33"/>
      <c r="E545" s="33"/>
      <c r="F545" s="33"/>
      <c r="G545" s="33"/>
      <c r="H545" s="105"/>
      <c r="K545" s="33"/>
      <c r="L545" s="33"/>
      <c r="M545" s="33"/>
      <c r="O545" s="106"/>
      <c r="P545" s="106"/>
      <c r="Q545" s="106"/>
      <c r="R545" s="106"/>
    </row>
    <row r="546" spans="4:18" ht="15.75" customHeight="1" x14ac:dyDescent="0.25">
      <c r="D546" s="33"/>
      <c r="E546" s="33"/>
      <c r="F546" s="33"/>
      <c r="G546" s="33"/>
      <c r="H546" s="105"/>
      <c r="K546" s="33"/>
      <c r="L546" s="33"/>
      <c r="M546" s="33"/>
      <c r="O546" s="106"/>
      <c r="P546" s="106"/>
      <c r="Q546" s="106"/>
      <c r="R546" s="106"/>
    </row>
    <row r="547" spans="4:18" ht="15.75" customHeight="1" x14ac:dyDescent="0.25">
      <c r="D547" s="33"/>
      <c r="E547" s="33"/>
      <c r="F547" s="33"/>
      <c r="G547" s="33"/>
      <c r="H547" s="105"/>
      <c r="K547" s="33"/>
      <c r="L547" s="33"/>
      <c r="M547" s="33"/>
      <c r="O547" s="106"/>
      <c r="P547" s="106"/>
      <c r="Q547" s="106"/>
      <c r="R547" s="106"/>
    </row>
    <row r="548" spans="4:18" ht="15.75" customHeight="1" x14ac:dyDescent="0.25">
      <c r="D548" s="33"/>
      <c r="E548" s="33"/>
      <c r="F548" s="33"/>
      <c r="G548" s="33"/>
      <c r="H548" s="105"/>
      <c r="K548" s="33"/>
      <c r="L548" s="33"/>
      <c r="M548" s="33"/>
      <c r="O548" s="106"/>
      <c r="P548" s="106"/>
      <c r="Q548" s="106"/>
      <c r="R548" s="106"/>
    </row>
    <row r="549" spans="4:18" ht="15.75" customHeight="1" x14ac:dyDescent="0.25">
      <c r="D549" s="33"/>
      <c r="E549" s="33"/>
      <c r="F549" s="33"/>
      <c r="G549" s="33"/>
      <c r="H549" s="105"/>
      <c r="K549" s="33"/>
      <c r="L549" s="33"/>
      <c r="M549" s="33"/>
      <c r="O549" s="106"/>
      <c r="P549" s="106"/>
      <c r="Q549" s="106"/>
      <c r="R549" s="106"/>
    </row>
    <row r="550" spans="4:18" ht="15.75" customHeight="1" x14ac:dyDescent="0.25">
      <c r="D550" s="33"/>
      <c r="E550" s="33"/>
      <c r="F550" s="33"/>
      <c r="G550" s="33"/>
      <c r="H550" s="105"/>
      <c r="K550" s="33"/>
      <c r="L550" s="33"/>
      <c r="M550" s="33"/>
      <c r="O550" s="106"/>
      <c r="P550" s="106"/>
      <c r="Q550" s="106"/>
      <c r="R550" s="106"/>
    </row>
    <row r="551" spans="4:18" ht="15.75" customHeight="1" x14ac:dyDescent="0.25">
      <c r="D551" s="33"/>
      <c r="E551" s="33"/>
      <c r="F551" s="33"/>
      <c r="G551" s="33"/>
      <c r="H551" s="105"/>
      <c r="K551" s="33"/>
      <c r="L551" s="33"/>
      <c r="M551" s="33"/>
      <c r="O551" s="106"/>
      <c r="P551" s="106"/>
      <c r="Q551" s="106"/>
      <c r="R551" s="106"/>
    </row>
    <row r="552" spans="4:18" ht="15.75" customHeight="1" x14ac:dyDescent="0.25">
      <c r="D552" s="33"/>
      <c r="E552" s="33"/>
      <c r="F552" s="33"/>
      <c r="G552" s="33"/>
      <c r="H552" s="105"/>
      <c r="K552" s="33"/>
      <c r="L552" s="33"/>
      <c r="M552" s="33"/>
      <c r="O552" s="106"/>
      <c r="P552" s="106"/>
      <c r="Q552" s="106"/>
      <c r="R552" s="106"/>
    </row>
    <row r="553" spans="4:18" ht="15.75" customHeight="1" x14ac:dyDescent="0.25">
      <c r="D553" s="33"/>
      <c r="E553" s="33"/>
      <c r="F553" s="33"/>
      <c r="G553" s="33"/>
      <c r="H553" s="105"/>
      <c r="K553" s="33"/>
      <c r="L553" s="33"/>
      <c r="M553" s="33"/>
      <c r="O553" s="106"/>
      <c r="P553" s="106"/>
      <c r="Q553" s="106"/>
      <c r="R553" s="106"/>
    </row>
    <row r="554" spans="4:18" ht="15.75" customHeight="1" x14ac:dyDescent="0.25">
      <c r="D554" s="33"/>
      <c r="E554" s="33"/>
      <c r="F554" s="33"/>
      <c r="G554" s="33"/>
      <c r="H554" s="105"/>
      <c r="K554" s="33"/>
      <c r="L554" s="33"/>
      <c r="M554" s="33"/>
      <c r="O554" s="106"/>
      <c r="P554" s="106"/>
      <c r="Q554" s="106"/>
      <c r="R554" s="106"/>
    </row>
    <row r="555" spans="4:18" ht="15.75" customHeight="1" x14ac:dyDescent="0.25">
      <c r="D555" s="33"/>
      <c r="E555" s="33"/>
      <c r="F555" s="33"/>
      <c r="G555" s="33"/>
      <c r="H555" s="105"/>
      <c r="K555" s="33"/>
      <c r="L555" s="33"/>
      <c r="M555" s="33"/>
      <c r="O555" s="106"/>
      <c r="P555" s="106"/>
      <c r="Q555" s="106"/>
      <c r="R555" s="106"/>
    </row>
    <row r="556" spans="4:18" ht="15.75" customHeight="1" x14ac:dyDescent="0.25">
      <c r="D556" s="33"/>
      <c r="E556" s="33"/>
      <c r="F556" s="33"/>
      <c r="G556" s="33"/>
      <c r="H556" s="105"/>
      <c r="K556" s="33"/>
      <c r="L556" s="33"/>
      <c r="M556" s="33"/>
      <c r="O556" s="106"/>
      <c r="P556" s="106"/>
      <c r="Q556" s="106"/>
      <c r="R556" s="106"/>
    </row>
    <row r="557" spans="4:18" ht="15.75" customHeight="1" x14ac:dyDescent="0.25">
      <c r="D557" s="33"/>
      <c r="E557" s="33"/>
      <c r="F557" s="33"/>
      <c r="G557" s="33"/>
      <c r="H557" s="105"/>
      <c r="K557" s="33"/>
      <c r="L557" s="33"/>
      <c r="M557" s="33"/>
      <c r="O557" s="106"/>
      <c r="P557" s="106"/>
      <c r="Q557" s="106"/>
      <c r="R557" s="106"/>
    </row>
    <row r="558" spans="4:18" ht="15.75" customHeight="1" x14ac:dyDescent="0.25">
      <c r="D558" s="33"/>
      <c r="E558" s="33"/>
      <c r="F558" s="33"/>
      <c r="G558" s="33"/>
      <c r="H558" s="105"/>
      <c r="K558" s="33"/>
      <c r="L558" s="33"/>
      <c r="M558" s="33"/>
      <c r="O558" s="106"/>
      <c r="P558" s="106"/>
      <c r="Q558" s="106"/>
      <c r="R558" s="106"/>
    </row>
    <row r="559" spans="4:18" ht="15.75" customHeight="1" x14ac:dyDescent="0.25">
      <c r="D559" s="33"/>
      <c r="E559" s="33"/>
      <c r="F559" s="33"/>
      <c r="G559" s="33"/>
      <c r="H559" s="105"/>
      <c r="K559" s="33"/>
      <c r="L559" s="33"/>
      <c r="M559" s="33"/>
      <c r="O559" s="106"/>
      <c r="P559" s="106"/>
      <c r="Q559" s="106"/>
      <c r="R559" s="106"/>
    </row>
    <row r="560" spans="4:18" ht="15.75" customHeight="1" x14ac:dyDescent="0.25">
      <c r="D560" s="33"/>
      <c r="E560" s="33"/>
      <c r="F560" s="33"/>
      <c r="G560" s="33"/>
      <c r="H560" s="105"/>
      <c r="K560" s="33"/>
      <c r="L560" s="33"/>
      <c r="M560" s="33"/>
      <c r="O560" s="106"/>
      <c r="P560" s="106"/>
      <c r="Q560" s="106"/>
      <c r="R560" s="106"/>
    </row>
    <row r="561" spans="4:18" ht="15.75" customHeight="1" x14ac:dyDescent="0.25">
      <c r="D561" s="33"/>
      <c r="E561" s="33"/>
      <c r="F561" s="33"/>
      <c r="G561" s="33"/>
      <c r="H561" s="105"/>
      <c r="K561" s="33"/>
      <c r="L561" s="33"/>
      <c r="M561" s="33"/>
      <c r="O561" s="106"/>
      <c r="P561" s="106"/>
      <c r="Q561" s="106"/>
      <c r="R561" s="106"/>
    </row>
    <row r="562" spans="4:18" ht="15.75" customHeight="1" x14ac:dyDescent="0.25">
      <c r="D562" s="33"/>
      <c r="E562" s="33"/>
      <c r="F562" s="33"/>
      <c r="G562" s="33"/>
      <c r="H562" s="105"/>
      <c r="K562" s="33"/>
      <c r="L562" s="33"/>
      <c r="M562" s="33"/>
      <c r="O562" s="106"/>
      <c r="P562" s="106"/>
      <c r="Q562" s="106"/>
      <c r="R562" s="106"/>
    </row>
    <row r="563" spans="4:18" ht="15.75" customHeight="1" x14ac:dyDescent="0.25">
      <c r="D563" s="33"/>
      <c r="E563" s="33"/>
      <c r="F563" s="33"/>
      <c r="G563" s="33"/>
      <c r="H563" s="105"/>
      <c r="K563" s="33"/>
      <c r="L563" s="33"/>
      <c r="M563" s="33"/>
      <c r="O563" s="106"/>
      <c r="P563" s="106"/>
      <c r="Q563" s="106"/>
      <c r="R563" s="106"/>
    </row>
    <row r="564" spans="4:18" ht="15.75" customHeight="1" x14ac:dyDescent="0.25">
      <c r="D564" s="33"/>
      <c r="E564" s="33"/>
      <c r="F564" s="33"/>
      <c r="G564" s="33"/>
      <c r="H564" s="105"/>
      <c r="K564" s="33"/>
      <c r="L564" s="33"/>
      <c r="M564" s="33"/>
      <c r="O564" s="106"/>
      <c r="P564" s="106"/>
      <c r="Q564" s="106"/>
      <c r="R564" s="106"/>
    </row>
    <row r="565" spans="4:18" ht="15.75" customHeight="1" x14ac:dyDescent="0.25">
      <c r="D565" s="33"/>
      <c r="E565" s="33"/>
      <c r="F565" s="33"/>
      <c r="G565" s="33"/>
      <c r="H565" s="105"/>
      <c r="K565" s="33"/>
      <c r="L565" s="33"/>
      <c r="M565" s="33"/>
      <c r="O565" s="106"/>
      <c r="P565" s="106"/>
      <c r="Q565" s="106"/>
      <c r="R565" s="106"/>
    </row>
    <row r="566" spans="4:18" ht="15.75" customHeight="1" x14ac:dyDescent="0.25">
      <c r="D566" s="33"/>
      <c r="E566" s="33"/>
      <c r="F566" s="33"/>
      <c r="G566" s="33"/>
      <c r="H566" s="105"/>
      <c r="K566" s="33"/>
      <c r="L566" s="33"/>
      <c r="M566" s="33"/>
      <c r="O566" s="106"/>
      <c r="P566" s="106"/>
      <c r="Q566" s="106"/>
      <c r="R566" s="106"/>
    </row>
    <row r="567" spans="4:18" ht="15.75" customHeight="1" x14ac:dyDescent="0.25">
      <c r="D567" s="33"/>
      <c r="E567" s="33"/>
      <c r="F567" s="33"/>
      <c r="G567" s="33"/>
      <c r="H567" s="105"/>
      <c r="K567" s="33"/>
      <c r="L567" s="33"/>
      <c r="M567" s="33"/>
      <c r="O567" s="106"/>
      <c r="P567" s="106"/>
      <c r="Q567" s="106"/>
      <c r="R567" s="106"/>
    </row>
    <row r="568" spans="4:18" ht="15.75" customHeight="1" x14ac:dyDescent="0.25">
      <c r="D568" s="33"/>
      <c r="E568" s="33"/>
      <c r="F568" s="33"/>
      <c r="G568" s="33"/>
      <c r="H568" s="105"/>
      <c r="K568" s="33"/>
      <c r="L568" s="33"/>
      <c r="M568" s="33"/>
      <c r="O568" s="106"/>
      <c r="P568" s="106"/>
      <c r="Q568" s="106"/>
      <c r="R568" s="106"/>
    </row>
    <row r="569" spans="4:18" ht="15.75" customHeight="1" x14ac:dyDescent="0.25">
      <c r="D569" s="33"/>
      <c r="E569" s="33"/>
      <c r="F569" s="33"/>
      <c r="G569" s="33"/>
      <c r="H569" s="105"/>
      <c r="K569" s="33"/>
      <c r="L569" s="33"/>
      <c r="M569" s="33"/>
      <c r="O569" s="106"/>
      <c r="P569" s="106"/>
      <c r="Q569" s="106"/>
      <c r="R569" s="106"/>
    </row>
    <row r="570" spans="4:18" ht="15.75" customHeight="1" x14ac:dyDescent="0.25">
      <c r="D570" s="33"/>
      <c r="E570" s="33"/>
      <c r="F570" s="33"/>
      <c r="G570" s="33"/>
      <c r="H570" s="105"/>
      <c r="K570" s="33"/>
      <c r="L570" s="33"/>
      <c r="M570" s="33"/>
      <c r="O570" s="106"/>
      <c r="P570" s="106"/>
      <c r="Q570" s="106"/>
      <c r="R570" s="106"/>
    </row>
    <row r="571" spans="4:18" ht="15.75" customHeight="1" x14ac:dyDescent="0.25">
      <c r="D571" s="33"/>
      <c r="E571" s="33"/>
      <c r="F571" s="33"/>
      <c r="G571" s="33"/>
      <c r="H571" s="105"/>
      <c r="K571" s="33"/>
      <c r="L571" s="33"/>
      <c r="M571" s="33"/>
      <c r="O571" s="106"/>
      <c r="P571" s="106"/>
      <c r="Q571" s="106"/>
      <c r="R571" s="106"/>
    </row>
    <row r="572" spans="4:18" ht="15.75" customHeight="1" x14ac:dyDescent="0.25">
      <c r="D572" s="33"/>
      <c r="E572" s="33"/>
      <c r="F572" s="33"/>
      <c r="G572" s="33"/>
      <c r="H572" s="105"/>
      <c r="K572" s="33"/>
      <c r="L572" s="33"/>
      <c r="M572" s="33"/>
      <c r="O572" s="106"/>
      <c r="P572" s="106"/>
      <c r="Q572" s="106"/>
      <c r="R572" s="106"/>
    </row>
    <row r="573" spans="4:18" ht="15.75" customHeight="1" x14ac:dyDescent="0.25">
      <c r="D573" s="33"/>
      <c r="E573" s="33"/>
      <c r="F573" s="33"/>
      <c r="G573" s="33"/>
      <c r="H573" s="105"/>
      <c r="K573" s="33"/>
      <c r="L573" s="33"/>
      <c r="M573" s="33"/>
      <c r="O573" s="106"/>
      <c r="P573" s="106"/>
      <c r="Q573" s="106"/>
      <c r="R573" s="106"/>
    </row>
    <row r="574" spans="4:18" ht="15.75" customHeight="1" x14ac:dyDescent="0.25">
      <c r="D574" s="33"/>
      <c r="E574" s="33"/>
      <c r="F574" s="33"/>
      <c r="G574" s="33"/>
      <c r="H574" s="105"/>
      <c r="K574" s="33"/>
      <c r="L574" s="33"/>
      <c r="M574" s="33"/>
      <c r="O574" s="106"/>
      <c r="P574" s="106"/>
      <c r="Q574" s="106"/>
      <c r="R574" s="106"/>
    </row>
    <row r="575" spans="4:18" ht="15.75" customHeight="1" x14ac:dyDescent="0.25">
      <c r="D575" s="33"/>
      <c r="E575" s="33"/>
      <c r="F575" s="33"/>
      <c r="G575" s="33"/>
      <c r="H575" s="105"/>
      <c r="K575" s="33"/>
      <c r="L575" s="33"/>
      <c r="M575" s="33"/>
      <c r="O575" s="106"/>
      <c r="P575" s="106"/>
      <c r="Q575" s="106"/>
      <c r="R575" s="106"/>
    </row>
    <row r="576" spans="4:18" ht="15.75" customHeight="1" x14ac:dyDescent="0.25">
      <c r="D576" s="33"/>
      <c r="E576" s="33"/>
      <c r="F576" s="33"/>
      <c r="G576" s="33"/>
      <c r="H576" s="105"/>
      <c r="K576" s="33"/>
      <c r="L576" s="33"/>
      <c r="M576" s="33"/>
      <c r="O576" s="106"/>
      <c r="P576" s="106"/>
      <c r="Q576" s="106"/>
      <c r="R576" s="106"/>
    </row>
    <row r="577" spans="4:18" ht="15.75" customHeight="1" x14ac:dyDescent="0.25">
      <c r="D577" s="33"/>
      <c r="E577" s="33"/>
      <c r="F577" s="33"/>
      <c r="G577" s="33"/>
      <c r="H577" s="105"/>
      <c r="K577" s="33"/>
      <c r="L577" s="33"/>
      <c r="M577" s="33"/>
      <c r="O577" s="106"/>
      <c r="P577" s="106"/>
      <c r="Q577" s="106"/>
      <c r="R577" s="106"/>
    </row>
    <row r="578" spans="4:18" ht="15.75" customHeight="1" x14ac:dyDescent="0.25">
      <c r="D578" s="33"/>
      <c r="E578" s="33"/>
      <c r="F578" s="33"/>
      <c r="G578" s="33"/>
      <c r="H578" s="105"/>
      <c r="K578" s="33"/>
      <c r="L578" s="33"/>
      <c r="M578" s="33"/>
      <c r="O578" s="106"/>
      <c r="P578" s="106"/>
      <c r="Q578" s="106"/>
      <c r="R578" s="106"/>
    </row>
    <row r="579" spans="4:18" ht="15.75" customHeight="1" x14ac:dyDescent="0.25">
      <c r="D579" s="33"/>
      <c r="E579" s="33"/>
      <c r="F579" s="33"/>
      <c r="G579" s="33"/>
      <c r="H579" s="105"/>
      <c r="K579" s="33"/>
      <c r="L579" s="33"/>
      <c r="M579" s="33"/>
      <c r="O579" s="106"/>
      <c r="P579" s="106"/>
      <c r="Q579" s="106"/>
      <c r="R579" s="106"/>
    </row>
    <row r="580" spans="4:18" ht="15.75" customHeight="1" x14ac:dyDescent="0.25">
      <c r="D580" s="33"/>
      <c r="E580" s="33"/>
      <c r="F580" s="33"/>
      <c r="G580" s="33"/>
      <c r="H580" s="105"/>
      <c r="K580" s="33"/>
      <c r="L580" s="33"/>
      <c r="M580" s="33"/>
      <c r="O580" s="106"/>
      <c r="P580" s="106"/>
      <c r="Q580" s="106"/>
      <c r="R580" s="106"/>
    </row>
    <row r="581" spans="4:18" ht="15.75" customHeight="1" x14ac:dyDescent="0.25">
      <c r="D581" s="33"/>
      <c r="E581" s="33"/>
      <c r="F581" s="33"/>
      <c r="G581" s="33"/>
      <c r="H581" s="105"/>
      <c r="K581" s="33"/>
      <c r="L581" s="33"/>
      <c r="M581" s="33"/>
      <c r="O581" s="106"/>
      <c r="P581" s="106"/>
      <c r="Q581" s="106"/>
      <c r="R581" s="106"/>
    </row>
    <row r="582" spans="4:18" ht="15.75" customHeight="1" x14ac:dyDescent="0.25">
      <c r="D582" s="33"/>
      <c r="E582" s="33"/>
      <c r="F582" s="33"/>
      <c r="G582" s="33"/>
      <c r="H582" s="105"/>
      <c r="K582" s="33"/>
      <c r="L582" s="33"/>
      <c r="M582" s="33"/>
      <c r="O582" s="106"/>
      <c r="P582" s="106"/>
      <c r="Q582" s="106"/>
      <c r="R582" s="106"/>
    </row>
    <row r="583" spans="4:18" ht="15.75" customHeight="1" x14ac:dyDescent="0.25">
      <c r="D583" s="33"/>
      <c r="E583" s="33"/>
      <c r="F583" s="33"/>
      <c r="G583" s="33"/>
      <c r="H583" s="105"/>
      <c r="K583" s="33"/>
      <c r="L583" s="33"/>
      <c r="M583" s="33"/>
      <c r="O583" s="106"/>
      <c r="P583" s="106"/>
      <c r="Q583" s="106"/>
      <c r="R583" s="106"/>
    </row>
    <row r="584" spans="4:18" ht="15.75" customHeight="1" x14ac:dyDescent="0.25">
      <c r="D584" s="33"/>
      <c r="E584" s="33"/>
      <c r="F584" s="33"/>
      <c r="G584" s="33"/>
      <c r="H584" s="105"/>
      <c r="K584" s="33"/>
      <c r="L584" s="33"/>
      <c r="M584" s="33"/>
      <c r="O584" s="106"/>
      <c r="P584" s="106"/>
      <c r="Q584" s="106"/>
      <c r="R584" s="106"/>
    </row>
    <row r="585" spans="4:18" ht="15.75" customHeight="1" x14ac:dyDescent="0.25">
      <c r="D585" s="33"/>
      <c r="E585" s="33"/>
      <c r="F585" s="33"/>
      <c r="G585" s="33"/>
      <c r="H585" s="105"/>
      <c r="K585" s="33"/>
      <c r="L585" s="33"/>
      <c r="M585" s="33"/>
      <c r="O585" s="106"/>
      <c r="P585" s="106"/>
      <c r="Q585" s="106"/>
      <c r="R585" s="106"/>
    </row>
    <row r="586" spans="4:18" ht="15.75" customHeight="1" x14ac:dyDescent="0.25">
      <c r="D586" s="33"/>
      <c r="E586" s="33"/>
      <c r="F586" s="33"/>
      <c r="G586" s="33"/>
      <c r="H586" s="105"/>
      <c r="K586" s="33"/>
      <c r="L586" s="33"/>
      <c r="M586" s="33"/>
      <c r="O586" s="106"/>
      <c r="P586" s="106"/>
      <c r="Q586" s="106"/>
      <c r="R586" s="106"/>
    </row>
    <row r="587" spans="4:18" ht="15.75" customHeight="1" x14ac:dyDescent="0.25">
      <c r="D587" s="33"/>
      <c r="E587" s="33"/>
      <c r="F587" s="33"/>
      <c r="G587" s="33"/>
      <c r="H587" s="105"/>
      <c r="K587" s="33"/>
      <c r="L587" s="33"/>
      <c r="M587" s="33"/>
      <c r="O587" s="106"/>
      <c r="P587" s="106"/>
      <c r="Q587" s="106"/>
      <c r="R587" s="106"/>
    </row>
    <row r="588" spans="4:18" ht="15.75" customHeight="1" x14ac:dyDescent="0.25">
      <c r="D588" s="33"/>
      <c r="E588" s="33"/>
      <c r="F588" s="33"/>
      <c r="G588" s="33"/>
      <c r="H588" s="105"/>
      <c r="K588" s="33"/>
      <c r="L588" s="33"/>
      <c r="M588" s="33"/>
      <c r="O588" s="106"/>
      <c r="P588" s="106"/>
      <c r="Q588" s="106"/>
      <c r="R588" s="106"/>
    </row>
    <row r="589" spans="4:18" ht="15.75" customHeight="1" x14ac:dyDescent="0.25">
      <c r="D589" s="33"/>
      <c r="E589" s="33"/>
      <c r="F589" s="33"/>
      <c r="G589" s="33"/>
      <c r="H589" s="105"/>
      <c r="K589" s="33"/>
      <c r="L589" s="33"/>
      <c r="M589" s="33"/>
      <c r="O589" s="106"/>
      <c r="P589" s="106"/>
      <c r="Q589" s="106"/>
      <c r="R589" s="106"/>
    </row>
    <row r="590" spans="4:18" ht="15.75" customHeight="1" x14ac:dyDescent="0.25">
      <c r="D590" s="33"/>
      <c r="E590" s="33"/>
      <c r="F590" s="33"/>
      <c r="G590" s="33"/>
      <c r="H590" s="105"/>
      <c r="K590" s="33"/>
      <c r="L590" s="33"/>
      <c r="M590" s="33"/>
      <c r="O590" s="106"/>
      <c r="P590" s="106"/>
      <c r="Q590" s="106"/>
      <c r="R590" s="106"/>
    </row>
    <row r="591" spans="4:18" ht="15.75" customHeight="1" x14ac:dyDescent="0.25">
      <c r="D591" s="33"/>
      <c r="E591" s="33"/>
      <c r="F591" s="33"/>
      <c r="G591" s="33"/>
      <c r="H591" s="105"/>
      <c r="K591" s="33"/>
      <c r="L591" s="33"/>
      <c r="M591" s="33"/>
      <c r="O591" s="106"/>
      <c r="P591" s="106"/>
      <c r="Q591" s="106"/>
      <c r="R591" s="106"/>
    </row>
    <row r="592" spans="4:18" ht="15.75" customHeight="1" x14ac:dyDescent="0.25">
      <c r="D592" s="33"/>
      <c r="E592" s="33"/>
      <c r="F592" s="33"/>
      <c r="G592" s="33"/>
      <c r="H592" s="105"/>
      <c r="K592" s="33"/>
      <c r="L592" s="33"/>
      <c r="M592" s="33"/>
      <c r="O592" s="106"/>
      <c r="P592" s="106"/>
      <c r="Q592" s="106"/>
      <c r="R592" s="106"/>
    </row>
    <row r="593" spans="4:18" ht="15.75" customHeight="1" x14ac:dyDescent="0.25">
      <c r="D593" s="33"/>
      <c r="E593" s="33"/>
      <c r="F593" s="33"/>
      <c r="G593" s="33"/>
      <c r="H593" s="105"/>
      <c r="K593" s="33"/>
      <c r="L593" s="33"/>
      <c r="M593" s="33"/>
      <c r="O593" s="106"/>
      <c r="P593" s="106"/>
      <c r="Q593" s="106"/>
      <c r="R593" s="106"/>
    </row>
    <row r="594" spans="4:18" ht="15.75" customHeight="1" x14ac:dyDescent="0.25">
      <c r="D594" s="33"/>
      <c r="E594" s="33"/>
      <c r="F594" s="33"/>
      <c r="G594" s="33"/>
      <c r="H594" s="105"/>
      <c r="K594" s="33"/>
      <c r="L594" s="33"/>
      <c r="M594" s="33"/>
      <c r="O594" s="106"/>
      <c r="P594" s="106"/>
      <c r="Q594" s="106"/>
      <c r="R594" s="106"/>
    </row>
    <row r="595" spans="4:18" ht="15.75" customHeight="1" x14ac:dyDescent="0.25">
      <c r="D595" s="33"/>
      <c r="E595" s="33"/>
      <c r="F595" s="33"/>
      <c r="G595" s="33"/>
      <c r="H595" s="105"/>
      <c r="K595" s="33"/>
      <c r="L595" s="33"/>
      <c r="M595" s="33"/>
      <c r="O595" s="106"/>
      <c r="P595" s="106"/>
      <c r="Q595" s="106"/>
      <c r="R595" s="106"/>
    </row>
    <row r="596" spans="4:18" ht="15.75" customHeight="1" x14ac:dyDescent="0.25">
      <c r="D596" s="33"/>
      <c r="E596" s="33"/>
      <c r="F596" s="33"/>
      <c r="G596" s="33"/>
      <c r="H596" s="105"/>
      <c r="K596" s="33"/>
      <c r="L596" s="33"/>
      <c r="M596" s="33"/>
      <c r="O596" s="106"/>
      <c r="P596" s="106"/>
      <c r="Q596" s="106"/>
      <c r="R596" s="106"/>
    </row>
    <row r="597" spans="4:18" ht="15.75" customHeight="1" x14ac:dyDescent="0.25">
      <c r="D597" s="33"/>
      <c r="E597" s="33"/>
      <c r="F597" s="33"/>
      <c r="G597" s="33"/>
      <c r="H597" s="105"/>
      <c r="K597" s="33"/>
      <c r="L597" s="33"/>
      <c r="M597" s="33"/>
      <c r="O597" s="106"/>
      <c r="P597" s="106"/>
      <c r="Q597" s="106"/>
      <c r="R597" s="106"/>
    </row>
    <row r="598" spans="4:18" ht="15.75" customHeight="1" x14ac:dyDescent="0.25">
      <c r="D598" s="33"/>
      <c r="E598" s="33"/>
      <c r="F598" s="33"/>
      <c r="G598" s="33"/>
      <c r="H598" s="105"/>
      <c r="K598" s="33"/>
      <c r="L598" s="33"/>
      <c r="M598" s="33"/>
      <c r="O598" s="106"/>
      <c r="P598" s="106"/>
      <c r="Q598" s="106"/>
      <c r="R598" s="106"/>
    </row>
    <row r="599" spans="4:18" ht="15.75" customHeight="1" x14ac:dyDescent="0.25">
      <c r="D599" s="33"/>
      <c r="E599" s="33"/>
      <c r="F599" s="33"/>
      <c r="G599" s="33"/>
      <c r="H599" s="105"/>
      <c r="K599" s="33"/>
      <c r="L599" s="33"/>
      <c r="M599" s="33"/>
      <c r="O599" s="106"/>
      <c r="P599" s="106"/>
      <c r="Q599" s="106"/>
      <c r="R599" s="106"/>
    </row>
    <row r="600" spans="4:18" ht="15.75" customHeight="1" x14ac:dyDescent="0.25">
      <c r="D600" s="33"/>
      <c r="E600" s="33"/>
      <c r="F600" s="33"/>
      <c r="G600" s="33"/>
      <c r="H600" s="105"/>
      <c r="K600" s="33"/>
      <c r="L600" s="33"/>
      <c r="M600" s="33"/>
      <c r="O600" s="106"/>
      <c r="P600" s="106"/>
      <c r="Q600" s="106"/>
      <c r="R600" s="106"/>
    </row>
    <row r="601" spans="4:18" ht="15.75" customHeight="1" x14ac:dyDescent="0.25">
      <c r="D601" s="33"/>
      <c r="E601" s="33"/>
      <c r="F601" s="33"/>
      <c r="G601" s="33"/>
      <c r="H601" s="105"/>
      <c r="K601" s="33"/>
      <c r="L601" s="33"/>
      <c r="M601" s="33"/>
      <c r="O601" s="106"/>
      <c r="P601" s="106"/>
      <c r="Q601" s="106"/>
      <c r="R601" s="106"/>
    </row>
    <row r="602" spans="4:18" ht="15.75" customHeight="1" x14ac:dyDescent="0.25">
      <c r="D602" s="33"/>
      <c r="E602" s="33"/>
      <c r="F602" s="33"/>
      <c r="G602" s="33"/>
      <c r="H602" s="105"/>
      <c r="K602" s="33"/>
      <c r="L602" s="33"/>
      <c r="M602" s="33"/>
      <c r="O602" s="106"/>
      <c r="P602" s="106"/>
      <c r="Q602" s="106"/>
      <c r="R602" s="106"/>
    </row>
    <row r="603" spans="4:18" ht="15.75" customHeight="1" x14ac:dyDescent="0.25">
      <c r="D603" s="33"/>
      <c r="E603" s="33"/>
      <c r="F603" s="33"/>
      <c r="G603" s="33"/>
      <c r="H603" s="105"/>
      <c r="K603" s="33"/>
      <c r="L603" s="33"/>
      <c r="M603" s="33"/>
      <c r="O603" s="106"/>
      <c r="P603" s="106"/>
      <c r="Q603" s="106"/>
      <c r="R603" s="106"/>
    </row>
    <row r="604" spans="4:18" ht="15.75" customHeight="1" x14ac:dyDescent="0.25">
      <c r="D604" s="33"/>
      <c r="E604" s="33"/>
      <c r="F604" s="33"/>
      <c r="G604" s="33"/>
      <c r="H604" s="105"/>
      <c r="K604" s="33"/>
      <c r="L604" s="33"/>
      <c r="M604" s="33"/>
      <c r="O604" s="106"/>
      <c r="P604" s="106"/>
      <c r="Q604" s="106"/>
      <c r="R604" s="106"/>
    </row>
    <row r="605" spans="4:18" ht="15.75" customHeight="1" x14ac:dyDescent="0.25">
      <c r="D605" s="33"/>
      <c r="E605" s="33"/>
      <c r="F605" s="33"/>
      <c r="G605" s="33"/>
      <c r="H605" s="105"/>
      <c r="K605" s="33"/>
      <c r="L605" s="33"/>
      <c r="M605" s="33"/>
      <c r="O605" s="106"/>
      <c r="P605" s="106"/>
      <c r="Q605" s="106"/>
      <c r="R605" s="106"/>
    </row>
    <row r="606" spans="4:18" ht="15.75" customHeight="1" x14ac:dyDescent="0.25">
      <c r="D606" s="33"/>
      <c r="E606" s="33"/>
      <c r="F606" s="33"/>
      <c r="G606" s="33"/>
      <c r="H606" s="105"/>
      <c r="K606" s="33"/>
      <c r="L606" s="33"/>
      <c r="M606" s="33"/>
      <c r="O606" s="106"/>
      <c r="P606" s="106"/>
      <c r="Q606" s="106"/>
      <c r="R606" s="106"/>
    </row>
    <row r="607" spans="4:18" ht="15.75" customHeight="1" x14ac:dyDescent="0.25">
      <c r="D607" s="33"/>
      <c r="E607" s="33"/>
      <c r="F607" s="33"/>
      <c r="G607" s="33"/>
      <c r="H607" s="105"/>
      <c r="K607" s="33"/>
      <c r="L607" s="33"/>
      <c r="M607" s="33"/>
      <c r="O607" s="106"/>
      <c r="P607" s="106"/>
      <c r="Q607" s="106"/>
      <c r="R607" s="106"/>
    </row>
    <row r="608" spans="4:18" ht="15.75" customHeight="1" x14ac:dyDescent="0.25">
      <c r="D608" s="33"/>
      <c r="E608" s="33"/>
      <c r="F608" s="33"/>
      <c r="G608" s="33"/>
      <c r="H608" s="105"/>
      <c r="K608" s="33"/>
      <c r="L608" s="33"/>
      <c r="M608" s="33"/>
      <c r="O608" s="106"/>
      <c r="P608" s="106"/>
      <c r="Q608" s="106"/>
      <c r="R608" s="106"/>
    </row>
    <row r="609" spans="4:18" ht="15.75" customHeight="1" x14ac:dyDescent="0.25">
      <c r="D609" s="33"/>
      <c r="E609" s="33"/>
      <c r="F609" s="33"/>
      <c r="G609" s="33"/>
      <c r="H609" s="105"/>
      <c r="K609" s="33"/>
      <c r="L609" s="33"/>
      <c r="M609" s="33"/>
      <c r="O609" s="106"/>
      <c r="P609" s="106"/>
      <c r="Q609" s="106"/>
      <c r="R609" s="106"/>
    </row>
    <row r="610" spans="4:18" ht="15.75" customHeight="1" x14ac:dyDescent="0.25">
      <c r="D610" s="33"/>
      <c r="E610" s="33"/>
      <c r="F610" s="33"/>
      <c r="G610" s="33"/>
      <c r="H610" s="105"/>
      <c r="K610" s="33"/>
      <c r="L610" s="33"/>
      <c r="M610" s="33"/>
      <c r="O610" s="106"/>
      <c r="P610" s="106"/>
      <c r="Q610" s="106"/>
      <c r="R610" s="106"/>
    </row>
    <row r="611" spans="4:18" ht="15.75" customHeight="1" x14ac:dyDescent="0.25">
      <c r="D611" s="33"/>
      <c r="E611" s="33"/>
      <c r="F611" s="33"/>
      <c r="G611" s="33"/>
      <c r="H611" s="105"/>
      <c r="K611" s="33"/>
      <c r="L611" s="33"/>
      <c r="M611" s="33"/>
      <c r="O611" s="106"/>
      <c r="P611" s="106"/>
      <c r="Q611" s="106"/>
      <c r="R611" s="106"/>
    </row>
    <row r="612" spans="4:18" ht="15.75" customHeight="1" x14ac:dyDescent="0.25">
      <c r="D612" s="33"/>
      <c r="E612" s="33"/>
      <c r="F612" s="33"/>
      <c r="G612" s="33"/>
      <c r="H612" s="105"/>
      <c r="K612" s="33"/>
      <c r="L612" s="33"/>
      <c r="M612" s="33"/>
      <c r="O612" s="106"/>
      <c r="P612" s="106"/>
      <c r="Q612" s="106"/>
      <c r="R612" s="106"/>
    </row>
    <row r="613" spans="4:18" ht="15.75" customHeight="1" x14ac:dyDescent="0.25">
      <c r="D613" s="33"/>
      <c r="E613" s="33"/>
      <c r="F613" s="33"/>
      <c r="G613" s="33"/>
      <c r="H613" s="105"/>
      <c r="K613" s="33"/>
      <c r="L613" s="33"/>
      <c r="M613" s="33"/>
      <c r="O613" s="106"/>
      <c r="P613" s="106"/>
      <c r="Q613" s="106"/>
      <c r="R613" s="106"/>
    </row>
    <row r="614" spans="4:18" ht="15.75" customHeight="1" x14ac:dyDescent="0.25">
      <c r="D614" s="33"/>
      <c r="E614" s="33"/>
      <c r="F614" s="33"/>
      <c r="G614" s="33"/>
      <c r="H614" s="105"/>
      <c r="K614" s="33"/>
      <c r="L614" s="33"/>
      <c r="M614" s="33"/>
      <c r="O614" s="106"/>
      <c r="P614" s="106"/>
      <c r="Q614" s="106"/>
      <c r="R614" s="106"/>
    </row>
    <row r="615" spans="4:18" ht="15.75" customHeight="1" x14ac:dyDescent="0.25">
      <c r="D615" s="33"/>
      <c r="E615" s="33"/>
      <c r="F615" s="33"/>
      <c r="G615" s="33"/>
      <c r="H615" s="105"/>
      <c r="K615" s="33"/>
      <c r="L615" s="33"/>
      <c r="M615" s="33"/>
      <c r="O615" s="106"/>
      <c r="P615" s="106"/>
      <c r="Q615" s="106"/>
      <c r="R615" s="106"/>
    </row>
    <row r="616" spans="4:18" ht="15.75" customHeight="1" x14ac:dyDescent="0.25">
      <c r="D616" s="33"/>
      <c r="E616" s="33"/>
      <c r="F616" s="33"/>
      <c r="G616" s="33"/>
      <c r="H616" s="105"/>
      <c r="K616" s="33"/>
      <c r="L616" s="33"/>
      <c r="M616" s="33"/>
      <c r="O616" s="106"/>
      <c r="P616" s="106"/>
      <c r="Q616" s="106"/>
      <c r="R616" s="106"/>
    </row>
    <row r="617" spans="4:18" ht="15.75" customHeight="1" x14ac:dyDescent="0.25">
      <c r="D617" s="33"/>
      <c r="E617" s="33"/>
      <c r="F617" s="33"/>
      <c r="G617" s="33"/>
      <c r="H617" s="105"/>
      <c r="K617" s="33"/>
      <c r="L617" s="33"/>
      <c r="M617" s="33"/>
      <c r="O617" s="106"/>
      <c r="P617" s="106"/>
      <c r="Q617" s="106"/>
      <c r="R617" s="106"/>
    </row>
    <row r="618" spans="4:18" ht="15.75" customHeight="1" x14ac:dyDescent="0.25">
      <c r="D618" s="33"/>
      <c r="E618" s="33"/>
      <c r="F618" s="33"/>
      <c r="G618" s="33"/>
      <c r="H618" s="105"/>
      <c r="K618" s="33"/>
      <c r="L618" s="33"/>
      <c r="M618" s="33"/>
      <c r="O618" s="106"/>
      <c r="P618" s="106"/>
      <c r="Q618" s="106"/>
      <c r="R618" s="106"/>
    </row>
    <row r="619" spans="4:18" ht="15.75" customHeight="1" x14ac:dyDescent="0.25">
      <c r="D619" s="33"/>
      <c r="E619" s="33"/>
      <c r="F619" s="33"/>
      <c r="G619" s="33"/>
      <c r="H619" s="105"/>
      <c r="K619" s="33"/>
      <c r="L619" s="33"/>
      <c r="M619" s="33"/>
      <c r="O619" s="106"/>
      <c r="P619" s="106"/>
      <c r="Q619" s="106"/>
      <c r="R619" s="106"/>
    </row>
    <row r="620" spans="4:18" ht="15.75" customHeight="1" x14ac:dyDescent="0.25">
      <c r="D620" s="33"/>
      <c r="E620" s="33"/>
      <c r="F620" s="33"/>
      <c r="G620" s="33"/>
      <c r="H620" s="105"/>
      <c r="K620" s="33"/>
      <c r="L620" s="33"/>
      <c r="M620" s="33"/>
      <c r="O620" s="106"/>
      <c r="P620" s="106"/>
      <c r="Q620" s="106"/>
      <c r="R620" s="106"/>
    </row>
    <row r="621" spans="4:18" ht="15.75" customHeight="1" x14ac:dyDescent="0.25">
      <c r="D621" s="33"/>
      <c r="E621" s="33"/>
      <c r="F621" s="33"/>
      <c r="G621" s="33"/>
      <c r="H621" s="105"/>
      <c r="K621" s="33"/>
      <c r="L621" s="33"/>
      <c r="M621" s="33"/>
      <c r="O621" s="106"/>
      <c r="P621" s="106"/>
      <c r="Q621" s="106"/>
      <c r="R621" s="106"/>
    </row>
    <row r="622" spans="4:18" ht="15.75" customHeight="1" x14ac:dyDescent="0.25">
      <c r="D622" s="33"/>
      <c r="E622" s="33"/>
      <c r="F622" s="33"/>
      <c r="G622" s="33"/>
      <c r="H622" s="105"/>
      <c r="K622" s="33"/>
      <c r="L622" s="33"/>
      <c r="M622" s="33"/>
      <c r="O622" s="106"/>
      <c r="P622" s="106"/>
      <c r="Q622" s="106"/>
      <c r="R622" s="106"/>
    </row>
    <row r="623" spans="4:18" ht="15.75" customHeight="1" x14ac:dyDescent="0.25">
      <c r="D623" s="33"/>
      <c r="E623" s="33"/>
      <c r="F623" s="33"/>
      <c r="G623" s="33"/>
      <c r="H623" s="105"/>
      <c r="K623" s="33"/>
      <c r="L623" s="33"/>
      <c r="M623" s="33"/>
      <c r="O623" s="106"/>
      <c r="P623" s="106"/>
      <c r="Q623" s="106"/>
      <c r="R623" s="106"/>
    </row>
    <row r="624" spans="4:18" ht="15.75" customHeight="1" x14ac:dyDescent="0.25">
      <c r="D624" s="33"/>
      <c r="E624" s="33"/>
      <c r="F624" s="33"/>
      <c r="G624" s="33"/>
      <c r="H624" s="105"/>
      <c r="K624" s="33"/>
      <c r="L624" s="33"/>
      <c r="M624" s="33"/>
      <c r="O624" s="106"/>
      <c r="P624" s="106"/>
      <c r="Q624" s="106"/>
      <c r="R624" s="106"/>
    </row>
    <row r="625" spans="4:18" ht="15.75" customHeight="1" x14ac:dyDescent="0.25">
      <c r="D625" s="33"/>
      <c r="E625" s="33"/>
      <c r="F625" s="33"/>
      <c r="G625" s="33"/>
      <c r="H625" s="105"/>
      <c r="K625" s="33"/>
      <c r="L625" s="33"/>
      <c r="M625" s="33"/>
      <c r="O625" s="106"/>
      <c r="P625" s="106"/>
      <c r="Q625" s="106"/>
      <c r="R625" s="106"/>
    </row>
    <row r="626" spans="4:18" ht="15.75" customHeight="1" x14ac:dyDescent="0.25">
      <c r="D626" s="33"/>
      <c r="E626" s="33"/>
      <c r="F626" s="33"/>
      <c r="G626" s="33"/>
      <c r="H626" s="105"/>
      <c r="K626" s="33"/>
      <c r="L626" s="33"/>
      <c r="M626" s="33"/>
      <c r="O626" s="106"/>
      <c r="P626" s="106"/>
      <c r="Q626" s="106"/>
      <c r="R626" s="106"/>
    </row>
    <row r="627" spans="4:18" ht="15.75" customHeight="1" x14ac:dyDescent="0.25">
      <c r="D627" s="33"/>
      <c r="E627" s="33"/>
      <c r="F627" s="33"/>
      <c r="G627" s="33"/>
      <c r="H627" s="105"/>
      <c r="K627" s="33"/>
      <c r="L627" s="33"/>
      <c r="M627" s="33"/>
      <c r="O627" s="106"/>
      <c r="P627" s="106"/>
      <c r="Q627" s="106"/>
      <c r="R627" s="106"/>
    </row>
    <row r="628" spans="4:18" ht="15.75" customHeight="1" x14ac:dyDescent="0.25">
      <c r="D628" s="33"/>
      <c r="E628" s="33"/>
      <c r="F628" s="33"/>
      <c r="G628" s="33"/>
      <c r="H628" s="105"/>
      <c r="K628" s="33"/>
      <c r="L628" s="33"/>
      <c r="M628" s="33"/>
      <c r="O628" s="106"/>
      <c r="P628" s="106"/>
      <c r="Q628" s="106"/>
      <c r="R628" s="106"/>
    </row>
    <row r="629" spans="4:18" ht="15.75" customHeight="1" x14ac:dyDescent="0.25">
      <c r="D629" s="33"/>
      <c r="E629" s="33"/>
      <c r="F629" s="33"/>
      <c r="G629" s="33"/>
      <c r="H629" s="105"/>
      <c r="K629" s="33"/>
      <c r="L629" s="33"/>
      <c r="M629" s="33"/>
      <c r="O629" s="106"/>
      <c r="P629" s="106"/>
      <c r="Q629" s="106"/>
      <c r="R629" s="106"/>
    </row>
    <row r="630" spans="4:18" ht="15.75" customHeight="1" x14ac:dyDescent="0.25">
      <c r="D630" s="33"/>
      <c r="E630" s="33"/>
      <c r="F630" s="33"/>
      <c r="G630" s="33"/>
      <c r="H630" s="105"/>
      <c r="K630" s="33"/>
      <c r="L630" s="33"/>
      <c r="M630" s="33"/>
      <c r="O630" s="106"/>
      <c r="P630" s="106"/>
      <c r="Q630" s="106"/>
      <c r="R630" s="106"/>
    </row>
    <row r="631" spans="4:18" ht="15.75" customHeight="1" x14ac:dyDescent="0.25">
      <c r="D631" s="33"/>
      <c r="E631" s="33"/>
      <c r="F631" s="33"/>
      <c r="G631" s="33"/>
      <c r="H631" s="105"/>
      <c r="K631" s="33"/>
      <c r="L631" s="33"/>
      <c r="M631" s="33"/>
      <c r="O631" s="106"/>
      <c r="P631" s="106"/>
      <c r="Q631" s="106"/>
      <c r="R631" s="106"/>
    </row>
    <row r="632" spans="4:18" ht="15.75" customHeight="1" x14ac:dyDescent="0.25">
      <c r="D632" s="33"/>
      <c r="E632" s="33"/>
      <c r="F632" s="33"/>
      <c r="G632" s="33"/>
      <c r="H632" s="105"/>
      <c r="K632" s="33"/>
      <c r="L632" s="33"/>
      <c r="M632" s="33"/>
      <c r="O632" s="106"/>
      <c r="P632" s="106"/>
      <c r="Q632" s="106"/>
      <c r="R632" s="106"/>
    </row>
    <row r="633" spans="4:18" ht="15.75" customHeight="1" x14ac:dyDescent="0.25">
      <c r="D633" s="33"/>
      <c r="E633" s="33"/>
      <c r="F633" s="33"/>
      <c r="G633" s="33"/>
      <c r="H633" s="105"/>
      <c r="K633" s="33"/>
      <c r="L633" s="33"/>
      <c r="M633" s="33"/>
      <c r="O633" s="106"/>
      <c r="P633" s="106"/>
      <c r="Q633" s="106"/>
      <c r="R633" s="106"/>
    </row>
    <row r="634" spans="4:18" ht="15.75" customHeight="1" x14ac:dyDescent="0.25">
      <c r="D634" s="33"/>
      <c r="E634" s="33"/>
      <c r="F634" s="33"/>
      <c r="G634" s="33"/>
      <c r="H634" s="105"/>
      <c r="K634" s="33"/>
      <c r="L634" s="33"/>
      <c r="M634" s="33"/>
      <c r="O634" s="106"/>
      <c r="P634" s="106"/>
      <c r="Q634" s="106"/>
      <c r="R634" s="106"/>
    </row>
    <row r="635" spans="4:18" ht="15.75" customHeight="1" x14ac:dyDescent="0.25">
      <c r="D635" s="33"/>
      <c r="E635" s="33"/>
      <c r="F635" s="33"/>
      <c r="G635" s="33"/>
      <c r="H635" s="105"/>
      <c r="K635" s="33"/>
      <c r="L635" s="33"/>
      <c r="M635" s="33"/>
      <c r="O635" s="106"/>
      <c r="P635" s="106"/>
      <c r="Q635" s="106"/>
      <c r="R635" s="106"/>
    </row>
    <row r="636" spans="4:18" ht="15.75" customHeight="1" x14ac:dyDescent="0.25">
      <c r="D636" s="33"/>
      <c r="E636" s="33"/>
      <c r="F636" s="33"/>
      <c r="G636" s="33"/>
      <c r="H636" s="105"/>
      <c r="K636" s="33"/>
      <c r="L636" s="33"/>
      <c r="M636" s="33"/>
      <c r="O636" s="106"/>
      <c r="P636" s="106"/>
      <c r="Q636" s="106"/>
      <c r="R636" s="106"/>
    </row>
    <row r="637" spans="4:18" ht="15.75" customHeight="1" x14ac:dyDescent="0.25">
      <c r="D637" s="33"/>
      <c r="E637" s="33"/>
      <c r="F637" s="33"/>
      <c r="G637" s="33"/>
      <c r="H637" s="105"/>
      <c r="K637" s="33"/>
      <c r="L637" s="33"/>
      <c r="M637" s="33"/>
      <c r="O637" s="106"/>
      <c r="P637" s="106"/>
      <c r="Q637" s="106"/>
      <c r="R637" s="106"/>
    </row>
    <row r="638" spans="4:18" ht="15.75" customHeight="1" x14ac:dyDescent="0.25">
      <c r="D638" s="33"/>
      <c r="E638" s="33"/>
      <c r="F638" s="33"/>
      <c r="G638" s="33"/>
      <c r="H638" s="105"/>
      <c r="K638" s="33"/>
      <c r="L638" s="33"/>
      <c r="M638" s="33"/>
      <c r="O638" s="106"/>
      <c r="P638" s="106"/>
      <c r="Q638" s="106"/>
      <c r="R638" s="106"/>
    </row>
    <row r="639" spans="4:18" ht="15.75" customHeight="1" x14ac:dyDescent="0.25">
      <c r="D639" s="33"/>
      <c r="E639" s="33"/>
      <c r="F639" s="33"/>
      <c r="G639" s="33"/>
      <c r="H639" s="105"/>
      <c r="K639" s="33"/>
      <c r="L639" s="33"/>
      <c r="M639" s="33"/>
      <c r="O639" s="106"/>
      <c r="P639" s="106"/>
      <c r="Q639" s="106"/>
      <c r="R639" s="106"/>
    </row>
    <row r="640" spans="4:18" ht="15.75" customHeight="1" x14ac:dyDescent="0.25">
      <c r="D640" s="33"/>
      <c r="E640" s="33"/>
      <c r="F640" s="33"/>
      <c r="G640" s="33"/>
      <c r="H640" s="105"/>
      <c r="K640" s="33"/>
      <c r="L640" s="33"/>
      <c r="M640" s="33"/>
      <c r="O640" s="106"/>
      <c r="P640" s="106"/>
      <c r="Q640" s="106"/>
      <c r="R640" s="106"/>
    </row>
    <row r="641" spans="4:18" ht="15.75" customHeight="1" x14ac:dyDescent="0.25">
      <c r="D641" s="33"/>
      <c r="E641" s="33"/>
      <c r="F641" s="33"/>
      <c r="G641" s="33"/>
      <c r="H641" s="105"/>
      <c r="K641" s="33"/>
      <c r="L641" s="33"/>
      <c r="M641" s="33"/>
      <c r="O641" s="106"/>
      <c r="P641" s="106"/>
      <c r="Q641" s="106"/>
      <c r="R641" s="106"/>
    </row>
    <row r="642" spans="4:18" ht="15.75" customHeight="1" x14ac:dyDescent="0.25">
      <c r="D642" s="33"/>
      <c r="E642" s="33"/>
      <c r="F642" s="33"/>
      <c r="G642" s="33"/>
      <c r="H642" s="105"/>
      <c r="K642" s="33"/>
      <c r="L642" s="33"/>
      <c r="M642" s="33"/>
      <c r="O642" s="106"/>
      <c r="P642" s="106"/>
      <c r="Q642" s="106"/>
      <c r="R642" s="106"/>
    </row>
    <row r="643" spans="4:18" ht="15.75" customHeight="1" x14ac:dyDescent="0.25">
      <c r="D643" s="33"/>
      <c r="E643" s="33"/>
      <c r="F643" s="33"/>
      <c r="G643" s="33"/>
      <c r="H643" s="105"/>
      <c r="K643" s="33"/>
      <c r="L643" s="33"/>
      <c r="M643" s="33"/>
      <c r="O643" s="106"/>
      <c r="P643" s="106"/>
      <c r="Q643" s="106"/>
      <c r="R643" s="106"/>
    </row>
    <row r="644" spans="4:18" ht="15.75" customHeight="1" x14ac:dyDescent="0.25">
      <c r="D644" s="33"/>
      <c r="E644" s="33"/>
      <c r="F644" s="33"/>
      <c r="G644" s="33"/>
      <c r="H644" s="105"/>
      <c r="K644" s="33"/>
      <c r="L644" s="33"/>
      <c r="M644" s="33"/>
      <c r="O644" s="106"/>
      <c r="P644" s="106"/>
      <c r="Q644" s="106"/>
      <c r="R644" s="106"/>
    </row>
    <row r="645" spans="4:18" ht="15.75" customHeight="1" x14ac:dyDescent="0.25">
      <c r="D645" s="33"/>
      <c r="E645" s="33"/>
      <c r="F645" s="33"/>
      <c r="G645" s="33"/>
      <c r="H645" s="105"/>
      <c r="K645" s="33"/>
      <c r="L645" s="33"/>
      <c r="M645" s="33"/>
      <c r="O645" s="106"/>
      <c r="P645" s="106"/>
      <c r="Q645" s="106"/>
      <c r="R645" s="106"/>
    </row>
    <row r="646" spans="4:18" ht="15.75" customHeight="1" x14ac:dyDescent="0.25">
      <c r="D646" s="33"/>
      <c r="E646" s="33"/>
      <c r="F646" s="33"/>
      <c r="G646" s="33"/>
      <c r="H646" s="105"/>
      <c r="K646" s="33"/>
      <c r="L646" s="33"/>
      <c r="M646" s="33"/>
      <c r="O646" s="106"/>
      <c r="P646" s="106"/>
      <c r="Q646" s="106"/>
      <c r="R646" s="106"/>
    </row>
    <row r="647" spans="4:18" ht="15.75" customHeight="1" x14ac:dyDescent="0.25">
      <c r="D647" s="33"/>
      <c r="E647" s="33"/>
      <c r="F647" s="33"/>
      <c r="G647" s="33"/>
      <c r="H647" s="105"/>
      <c r="K647" s="33"/>
      <c r="L647" s="33"/>
      <c r="M647" s="33"/>
      <c r="O647" s="106"/>
      <c r="P647" s="106"/>
      <c r="Q647" s="106"/>
      <c r="R647" s="106"/>
    </row>
    <row r="648" spans="4:18" ht="15.75" customHeight="1" x14ac:dyDescent="0.25">
      <c r="D648" s="33"/>
      <c r="E648" s="33"/>
      <c r="F648" s="33"/>
      <c r="G648" s="33"/>
      <c r="H648" s="105"/>
      <c r="K648" s="33"/>
      <c r="L648" s="33"/>
      <c r="M648" s="33"/>
      <c r="O648" s="106"/>
      <c r="P648" s="106"/>
      <c r="Q648" s="106"/>
      <c r="R648" s="106"/>
    </row>
    <row r="649" spans="4:18" ht="15.75" customHeight="1" x14ac:dyDescent="0.25">
      <c r="D649" s="33"/>
      <c r="E649" s="33"/>
      <c r="F649" s="33"/>
      <c r="G649" s="33"/>
      <c r="H649" s="105"/>
      <c r="K649" s="33"/>
      <c r="L649" s="33"/>
      <c r="M649" s="33"/>
      <c r="O649" s="106"/>
      <c r="P649" s="106"/>
      <c r="Q649" s="106"/>
      <c r="R649" s="106"/>
    </row>
    <row r="650" spans="4:18" ht="15.75" customHeight="1" x14ac:dyDescent="0.25">
      <c r="D650" s="33"/>
      <c r="E650" s="33"/>
      <c r="F650" s="33"/>
      <c r="G650" s="33"/>
      <c r="H650" s="105"/>
      <c r="K650" s="33"/>
      <c r="L650" s="33"/>
      <c r="M650" s="33"/>
      <c r="O650" s="106"/>
      <c r="P650" s="106"/>
      <c r="Q650" s="106"/>
      <c r="R650" s="106"/>
    </row>
    <row r="651" spans="4:18" ht="15.75" customHeight="1" x14ac:dyDescent="0.25">
      <c r="D651" s="33"/>
      <c r="E651" s="33"/>
      <c r="F651" s="33"/>
      <c r="G651" s="33"/>
      <c r="H651" s="105"/>
      <c r="K651" s="33"/>
      <c r="L651" s="33"/>
      <c r="M651" s="33"/>
      <c r="O651" s="106"/>
      <c r="P651" s="106"/>
      <c r="Q651" s="106"/>
      <c r="R651" s="106"/>
    </row>
    <row r="652" spans="4:18" ht="15.75" customHeight="1" x14ac:dyDescent="0.25">
      <c r="D652" s="33"/>
      <c r="E652" s="33"/>
      <c r="F652" s="33"/>
      <c r="G652" s="33"/>
      <c r="H652" s="105"/>
      <c r="K652" s="33"/>
      <c r="L652" s="33"/>
      <c r="M652" s="33"/>
      <c r="O652" s="106"/>
      <c r="P652" s="106"/>
      <c r="Q652" s="106"/>
      <c r="R652" s="106"/>
    </row>
    <row r="653" spans="4:18" ht="15.75" customHeight="1" x14ac:dyDescent="0.25">
      <c r="D653" s="33"/>
      <c r="E653" s="33"/>
      <c r="F653" s="33"/>
      <c r="G653" s="33"/>
      <c r="H653" s="105"/>
      <c r="K653" s="33"/>
      <c r="L653" s="33"/>
      <c r="M653" s="33"/>
      <c r="O653" s="106"/>
      <c r="P653" s="106"/>
      <c r="Q653" s="106"/>
      <c r="R653" s="106"/>
    </row>
    <row r="654" spans="4:18" ht="15.75" customHeight="1" x14ac:dyDescent="0.25">
      <c r="D654" s="33"/>
      <c r="E654" s="33"/>
      <c r="F654" s="33"/>
      <c r="G654" s="33"/>
      <c r="H654" s="105"/>
      <c r="K654" s="33"/>
      <c r="L654" s="33"/>
      <c r="M654" s="33"/>
      <c r="O654" s="106"/>
      <c r="P654" s="106"/>
      <c r="Q654" s="106"/>
      <c r="R654" s="106"/>
    </row>
    <row r="655" spans="4:18" ht="15.75" customHeight="1" x14ac:dyDescent="0.25">
      <c r="D655" s="33"/>
      <c r="E655" s="33"/>
      <c r="F655" s="33"/>
      <c r="G655" s="33"/>
      <c r="H655" s="105"/>
      <c r="K655" s="33"/>
      <c r="L655" s="33"/>
      <c r="M655" s="33"/>
      <c r="O655" s="106"/>
      <c r="P655" s="106"/>
      <c r="Q655" s="106"/>
      <c r="R655" s="106"/>
    </row>
    <row r="656" spans="4:18" ht="15.75" customHeight="1" x14ac:dyDescent="0.25">
      <c r="D656" s="33"/>
      <c r="E656" s="33"/>
      <c r="F656" s="33"/>
      <c r="G656" s="33"/>
      <c r="H656" s="105"/>
      <c r="K656" s="33"/>
      <c r="L656" s="33"/>
      <c r="M656" s="33"/>
      <c r="O656" s="106"/>
      <c r="P656" s="106"/>
      <c r="Q656" s="106"/>
      <c r="R656" s="106"/>
    </row>
    <row r="657" spans="4:18" ht="15.75" customHeight="1" x14ac:dyDescent="0.25">
      <c r="D657" s="33"/>
      <c r="E657" s="33"/>
      <c r="F657" s="33"/>
      <c r="G657" s="33"/>
      <c r="H657" s="105"/>
      <c r="K657" s="33"/>
      <c r="L657" s="33"/>
      <c r="M657" s="33"/>
      <c r="O657" s="106"/>
      <c r="P657" s="106"/>
      <c r="Q657" s="106"/>
      <c r="R657" s="106"/>
    </row>
    <row r="658" spans="4:18" ht="15.75" customHeight="1" x14ac:dyDescent="0.25">
      <c r="D658" s="33"/>
      <c r="E658" s="33"/>
      <c r="F658" s="33"/>
      <c r="G658" s="33"/>
      <c r="H658" s="105"/>
      <c r="K658" s="33"/>
      <c r="L658" s="33"/>
      <c r="M658" s="33"/>
      <c r="O658" s="106"/>
      <c r="P658" s="106"/>
      <c r="Q658" s="106"/>
      <c r="R658" s="106"/>
    </row>
    <row r="659" spans="4:18" ht="15.75" customHeight="1" x14ac:dyDescent="0.25">
      <c r="D659" s="33"/>
      <c r="E659" s="33"/>
      <c r="F659" s="33"/>
      <c r="G659" s="33"/>
      <c r="H659" s="105"/>
      <c r="K659" s="33"/>
      <c r="L659" s="33"/>
      <c r="M659" s="33"/>
      <c r="O659" s="106"/>
      <c r="P659" s="106"/>
      <c r="Q659" s="106"/>
      <c r="R659" s="106"/>
    </row>
    <row r="660" spans="4:18" ht="15.75" customHeight="1" x14ac:dyDescent="0.25">
      <c r="D660" s="33"/>
      <c r="E660" s="33"/>
      <c r="F660" s="33"/>
      <c r="G660" s="33"/>
      <c r="H660" s="105"/>
      <c r="K660" s="33"/>
      <c r="L660" s="33"/>
      <c r="M660" s="33"/>
      <c r="O660" s="106"/>
      <c r="P660" s="106"/>
      <c r="Q660" s="106"/>
      <c r="R660" s="106"/>
    </row>
    <row r="661" spans="4:18" ht="15.75" customHeight="1" x14ac:dyDescent="0.25">
      <c r="D661" s="33"/>
      <c r="E661" s="33"/>
      <c r="F661" s="33"/>
      <c r="G661" s="33"/>
      <c r="H661" s="105"/>
      <c r="K661" s="33"/>
      <c r="L661" s="33"/>
      <c r="M661" s="33"/>
      <c r="O661" s="106"/>
      <c r="P661" s="106"/>
      <c r="Q661" s="106"/>
      <c r="R661" s="106"/>
    </row>
    <row r="662" spans="4:18" ht="15.75" customHeight="1" x14ac:dyDescent="0.25">
      <c r="D662" s="33"/>
      <c r="E662" s="33"/>
      <c r="F662" s="33"/>
      <c r="G662" s="33"/>
      <c r="H662" s="105"/>
      <c r="K662" s="33"/>
      <c r="L662" s="33"/>
      <c r="M662" s="33"/>
      <c r="O662" s="106"/>
      <c r="P662" s="106"/>
      <c r="Q662" s="106"/>
      <c r="R662" s="106"/>
    </row>
    <row r="663" spans="4:18" ht="15.75" customHeight="1" x14ac:dyDescent="0.25">
      <c r="D663" s="33"/>
      <c r="E663" s="33"/>
      <c r="F663" s="33"/>
      <c r="G663" s="33"/>
      <c r="H663" s="105"/>
      <c r="K663" s="33"/>
      <c r="L663" s="33"/>
      <c r="M663" s="33"/>
      <c r="O663" s="106"/>
      <c r="P663" s="106"/>
      <c r="Q663" s="106"/>
      <c r="R663" s="106"/>
    </row>
    <row r="664" spans="4:18" ht="15.75" customHeight="1" x14ac:dyDescent="0.25">
      <c r="D664" s="33"/>
      <c r="E664" s="33"/>
      <c r="F664" s="33"/>
      <c r="G664" s="33"/>
      <c r="H664" s="105"/>
      <c r="K664" s="33"/>
      <c r="L664" s="33"/>
      <c r="M664" s="33"/>
      <c r="O664" s="106"/>
      <c r="P664" s="106"/>
      <c r="Q664" s="106"/>
      <c r="R664" s="106"/>
    </row>
    <row r="665" spans="4:18" ht="15.75" customHeight="1" x14ac:dyDescent="0.25">
      <c r="D665" s="33"/>
      <c r="E665" s="33"/>
      <c r="F665" s="33"/>
      <c r="G665" s="33"/>
      <c r="H665" s="105"/>
      <c r="K665" s="33"/>
      <c r="L665" s="33"/>
      <c r="M665" s="33"/>
      <c r="O665" s="106"/>
      <c r="P665" s="106"/>
      <c r="Q665" s="106"/>
      <c r="R665" s="106"/>
    </row>
    <row r="666" spans="4:18" ht="15.75" customHeight="1" x14ac:dyDescent="0.25">
      <c r="D666" s="33"/>
      <c r="E666" s="33"/>
      <c r="F666" s="33"/>
      <c r="G666" s="33"/>
      <c r="H666" s="105"/>
      <c r="K666" s="33"/>
      <c r="L666" s="33"/>
      <c r="M666" s="33"/>
      <c r="O666" s="106"/>
      <c r="P666" s="106"/>
      <c r="Q666" s="106"/>
      <c r="R666" s="106"/>
    </row>
    <row r="667" spans="4:18" ht="15.75" customHeight="1" x14ac:dyDescent="0.25">
      <c r="D667" s="33"/>
      <c r="E667" s="33"/>
      <c r="F667" s="33"/>
      <c r="G667" s="33"/>
      <c r="H667" s="105"/>
      <c r="K667" s="33"/>
      <c r="L667" s="33"/>
      <c r="M667" s="33"/>
      <c r="O667" s="106"/>
      <c r="P667" s="106"/>
      <c r="Q667" s="106"/>
      <c r="R667" s="106"/>
    </row>
    <row r="668" spans="4:18" ht="15.75" customHeight="1" x14ac:dyDescent="0.25">
      <c r="D668" s="33"/>
      <c r="E668" s="33"/>
      <c r="F668" s="33"/>
      <c r="G668" s="33"/>
      <c r="H668" s="105"/>
      <c r="K668" s="33"/>
      <c r="L668" s="33"/>
      <c r="M668" s="33"/>
      <c r="O668" s="106"/>
      <c r="P668" s="106"/>
      <c r="Q668" s="106"/>
      <c r="R668" s="106"/>
    </row>
    <row r="669" spans="4:18" ht="15.75" customHeight="1" x14ac:dyDescent="0.25">
      <c r="D669" s="33"/>
      <c r="E669" s="33"/>
      <c r="F669" s="33"/>
      <c r="G669" s="33"/>
      <c r="H669" s="105"/>
      <c r="K669" s="33"/>
      <c r="L669" s="33"/>
      <c r="M669" s="33"/>
      <c r="O669" s="106"/>
      <c r="P669" s="106"/>
      <c r="Q669" s="106"/>
      <c r="R669" s="106"/>
    </row>
    <row r="670" spans="4:18" ht="15.75" customHeight="1" x14ac:dyDescent="0.25">
      <c r="D670" s="33"/>
      <c r="E670" s="33"/>
      <c r="F670" s="33"/>
      <c r="G670" s="33"/>
      <c r="H670" s="105"/>
      <c r="K670" s="33"/>
      <c r="L670" s="33"/>
      <c r="M670" s="33"/>
      <c r="O670" s="106"/>
      <c r="P670" s="106"/>
      <c r="Q670" s="106"/>
      <c r="R670" s="106"/>
    </row>
    <row r="671" spans="4:18" ht="15.75" customHeight="1" x14ac:dyDescent="0.25">
      <c r="D671" s="33"/>
      <c r="E671" s="33"/>
      <c r="F671" s="33"/>
      <c r="G671" s="33"/>
      <c r="H671" s="105"/>
      <c r="K671" s="33"/>
      <c r="L671" s="33"/>
      <c r="M671" s="33"/>
      <c r="O671" s="106"/>
      <c r="P671" s="106"/>
      <c r="Q671" s="106"/>
      <c r="R671" s="106"/>
    </row>
    <row r="672" spans="4:18" ht="15.75" customHeight="1" x14ac:dyDescent="0.25">
      <c r="D672" s="33"/>
      <c r="E672" s="33"/>
      <c r="F672" s="33"/>
      <c r="G672" s="33"/>
      <c r="H672" s="105"/>
      <c r="K672" s="33"/>
      <c r="L672" s="33"/>
      <c r="M672" s="33"/>
      <c r="O672" s="106"/>
      <c r="P672" s="106"/>
      <c r="Q672" s="106"/>
      <c r="R672" s="106"/>
    </row>
    <row r="673" spans="4:18" ht="15.75" customHeight="1" x14ac:dyDescent="0.25">
      <c r="D673" s="33"/>
      <c r="E673" s="33"/>
      <c r="F673" s="33"/>
      <c r="G673" s="33"/>
      <c r="H673" s="105"/>
      <c r="K673" s="33"/>
      <c r="L673" s="33"/>
      <c r="M673" s="33"/>
      <c r="O673" s="106"/>
      <c r="P673" s="106"/>
      <c r="Q673" s="106"/>
      <c r="R673" s="106"/>
    </row>
    <row r="674" spans="4:18" ht="15.75" customHeight="1" x14ac:dyDescent="0.25">
      <c r="D674" s="33"/>
      <c r="E674" s="33"/>
      <c r="F674" s="33"/>
      <c r="G674" s="33"/>
      <c r="H674" s="105"/>
      <c r="K674" s="33"/>
      <c r="L674" s="33"/>
      <c r="M674" s="33"/>
      <c r="O674" s="106"/>
      <c r="P674" s="106"/>
      <c r="Q674" s="106"/>
      <c r="R674" s="106"/>
    </row>
    <row r="675" spans="4:18" ht="15.75" customHeight="1" x14ac:dyDescent="0.25">
      <c r="D675" s="33"/>
      <c r="E675" s="33"/>
      <c r="F675" s="33"/>
      <c r="G675" s="33"/>
      <c r="H675" s="105"/>
      <c r="K675" s="33"/>
      <c r="L675" s="33"/>
      <c r="M675" s="33"/>
      <c r="O675" s="106"/>
      <c r="P675" s="106"/>
      <c r="Q675" s="106"/>
      <c r="R675" s="106"/>
    </row>
    <row r="676" spans="4:18" ht="15.75" customHeight="1" x14ac:dyDescent="0.25">
      <c r="D676" s="33"/>
      <c r="E676" s="33"/>
      <c r="F676" s="33"/>
      <c r="G676" s="33"/>
      <c r="H676" s="105"/>
      <c r="K676" s="33"/>
      <c r="L676" s="33"/>
      <c r="M676" s="33"/>
      <c r="O676" s="106"/>
      <c r="P676" s="106"/>
      <c r="Q676" s="106"/>
      <c r="R676" s="106"/>
    </row>
    <row r="677" spans="4:18" ht="15.75" customHeight="1" x14ac:dyDescent="0.25">
      <c r="D677" s="33"/>
      <c r="E677" s="33"/>
      <c r="F677" s="33"/>
      <c r="G677" s="33"/>
      <c r="H677" s="105"/>
      <c r="K677" s="33"/>
      <c r="L677" s="33"/>
      <c r="M677" s="33"/>
      <c r="O677" s="106"/>
      <c r="P677" s="106"/>
      <c r="Q677" s="106"/>
      <c r="R677" s="106"/>
    </row>
    <row r="678" spans="4:18" ht="15.75" customHeight="1" x14ac:dyDescent="0.25">
      <c r="D678" s="33"/>
      <c r="E678" s="33"/>
      <c r="F678" s="33"/>
      <c r="G678" s="33"/>
      <c r="H678" s="105"/>
      <c r="K678" s="33"/>
      <c r="L678" s="33"/>
      <c r="M678" s="33"/>
      <c r="O678" s="106"/>
      <c r="P678" s="106"/>
      <c r="Q678" s="106"/>
      <c r="R678" s="106"/>
    </row>
    <row r="679" spans="4:18" ht="15.75" customHeight="1" x14ac:dyDescent="0.25">
      <c r="D679" s="33"/>
      <c r="E679" s="33"/>
      <c r="F679" s="33"/>
      <c r="G679" s="33"/>
      <c r="H679" s="105"/>
      <c r="K679" s="33"/>
      <c r="L679" s="33"/>
      <c r="M679" s="33"/>
      <c r="O679" s="106"/>
      <c r="P679" s="106"/>
      <c r="Q679" s="106"/>
      <c r="R679" s="106"/>
    </row>
    <row r="680" spans="4:18" ht="15.75" customHeight="1" x14ac:dyDescent="0.25">
      <c r="D680" s="33"/>
      <c r="E680" s="33"/>
      <c r="F680" s="33"/>
      <c r="G680" s="33"/>
      <c r="H680" s="105"/>
      <c r="K680" s="33"/>
      <c r="L680" s="33"/>
      <c r="M680" s="33"/>
      <c r="O680" s="106"/>
      <c r="P680" s="106"/>
      <c r="Q680" s="106"/>
      <c r="R680" s="106"/>
    </row>
    <row r="681" spans="4:18" ht="15.75" customHeight="1" x14ac:dyDescent="0.25">
      <c r="D681" s="33"/>
      <c r="E681" s="33"/>
      <c r="F681" s="33"/>
      <c r="G681" s="33"/>
      <c r="H681" s="105"/>
      <c r="K681" s="33"/>
      <c r="L681" s="33"/>
      <c r="M681" s="33"/>
      <c r="O681" s="106"/>
      <c r="P681" s="106"/>
      <c r="Q681" s="106"/>
      <c r="R681" s="106"/>
    </row>
    <row r="682" spans="4:18" ht="15.75" customHeight="1" x14ac:dyDescent="0.25">
      <c r="D682" s="33"/>
      <c r="E682" s="33"/>
      <c r="F682" s="33"/>
      <c r="G682" s="33"/>
      <c r="H682" s="105"/>
      <c r="K682" s="33"/>
      <c r="L682" s="33"/>
      <c r="M682" s="33"/>
      <c r="O682" s="106"/>
      <c r="P682" s="106"/>
      <c r="Q682" s="106"/>
      <c r="R682" s="106"/>
    </row>
    <row r="683" spans="4:18" ht="15.75" customHeight="1" x14ac:dyDescent="0.25">
      <c r="D683" s="33"/>
      <c r="E683" s="33"/>
      <c r="F683" s="33"/>
      <c r="G683" s="33"/>
      <c r="H683" s="105"/>
      <c r="K683" s="33"/>
      <c r="L683" s="33"/>
      <c r="M683" s="33"/>
      <c r="O683" s="106"/>
      <c r="P683" s="106"/>
      <c r="Q683" s="106"/>
      <c r="R683" s="106"/>
    </row>
    <row r="684" spans="4:18" ht="15.75" customHeight="1" x14ac:dyDescent="0.25">
      <c r="D684" s="33"/>
      <c r="E684" s="33"/>
      <c r="F684" s="33"/>
      <c r="G684" s="33"/>
      <c r="H684" s="105"/>
      <c r="K684" s="33"/>
      <c r="L684" s="33"/>
      <c r="M684" s="33"/>
      <c r="O684" s="106"/>
      <c r="P684" s="106"/>
      <c r="Q684" s="106"/>
      <c r="R684" s="106"/>
    </row>
    <row r="685" spans="4:18" ht="15.75" customHeight="1" x14ac:dyDescent="0.25">
      <c r="D685" s="33"/>
      <c r="E685" s="33"/>
      <c r="F685" s="33"/>
      <c r="G685" s="33"/>
      <c r="H685" s="105"/>
      <c r="K685" s="33"/>
      <c r="L685" s="33"/>
      <c r="M685" s="33"/>
      <c r="O685" s="106"/>
      <c r="P685" s="106"/>
      <c r="Q685" s="106"/>
      <c r="R685" s="106"/>
    </row>
    <row r="686" spans="4:18" ht="15.75" customHeight="1" x14ac:dyDescent="0.25">
      <c r="D686" s="33"/>
      <c r="E686" s="33"/>
      <c r="F686" s="33"/>
      <c r="G686" s="33"/>
      <c r="H686" s="105"/>
      <c r="K686" s="33"/>
      <c r="L686" s="33"/>
      <c r="M686" s="33"/>
      <c r="O686" s="106"/>
      <c r="P686" s="106"/>
      <c r="Q686" s="106"/>
      <c r="R686" s="106"/>
    </row>
    <row r="687" spans="4:18" ht="15.75" customHeight="1" x14ac:dyDescent="0.25">
      <c r="D687" s="33"/>
      <c r="E687" s="33"/>
      <c r="F687" s="33"/>
      <c r="G687" s="33"/>
      <c r="H687" s="105"/>
      <c r="K687" s="33"/>
      <c r="L687" s="33"/>
      <c r="M687" s="33"/>
      <c r="O687" s="106"/>
      <c r="P687" s="106"/>
      <c r="Q687" s="106"/>
      <c r="R687" s="106"/>
    </row>
    <row r="688" spans="4:18" ht="15.75" customHeight="1" x14ac:dyDescent="0.25">
      <c r="D688" s="33"/>
      <c r="E688" s="33"/>
      <c r="F688" s="33"/>
      <c r="G688" s="33"/>
      <c r="H688" s="105"/>
      <c r="K688" s="33"/>
      <c r="L688" s="33"/>
      <c r="M688" s="33"/>
      <c r="O688" s="106"/>
      <c r="P688" s="106"/>
      <c r="Q688" s="106"/>
      <c r="R688" s="106"/>
    </row>
    <row r="689" spans="4:18" ht="15.75" customHeight="1" x14ac:dyDescent="0.25">
      <c r="D689" s="33"/>
      <c r="E689" s="33"/>
      <c r="F689" s="33"/>
      <c r="G689" s="33"/>
      <c r="H689" s="105"/>
      <c r="K689" s="33"/>
      <c r="L689" s="33"/>
      <c r="M689" s="33"/>
      <c r="O689" s="106"/>
      <c r="P689" s="106"/>
      <c r="Q689" s="106"/>
      <c r="R689" s="106"/>
    </row>
    <row r="690" spans="4:18" ht="15.75" customHeight="1" x14ac:dyDescent="0.25">
      <c r="D690" s="33"/>
      <c r="E690" s="33"/>
      <c r="F690" s="33"/>
      <c r="G690" s="33"/>
      <c r="H690" s="105"/>
      <c r="K690" s="33"/>
      <c r="L690" s="33"/>
      <c r="M690" s="33"/>
      <c r="O690" s="106"/>
      <c r="P690" s="106"/>
      <c r="Q690" s="106"/>
      <c r="R690" s="106"/>
    </row>
    <row r="691" spans="4:18" ht="15.75" customHeight="1" x14ac:dyDescent="0.25">
      <c r="D691" s="33"/>
      <c r="E691" s="33"/>
      <c r="F691" s="33"/>
      <c r="G691" s="33"/>
      <c r="H691" s="105"/>
      <c r="K691" s="33"/>
      <c r="L691" s="33"/>
      <c r="M691" s="33"/>
      <c r="O691" s="106"/>
      <c r="P691" s="106"/>
      <c r="Q691" s="106"/>
      <c r="R691" s="106"/>
    </row>
    <row r="692" spans="4:18" ht="15.75" customHeight="1" x14ac:dyDescent="0.25">
      <c r="D692" s="33"/>
      <c r="E692" s="33"/>
      <c r="F692" s="33"/>
      <c r="G692" s="33"/>
      <c r="H692" s="105"/>
      <c r="K692" s="33"/>
      <c r="L692" s="33"/>
      <c r="M692" s="33"/>
      <c r="O692" s="106"/>
      <c r="P692" s="106"/>
      <c r="Q692" s="106"/>
      <c r="R692" s="106"/>
    </row>
    <row r="693" spans="4:18" ht="15.75" customHeight="1" x14ac:dyDescent="0.25">
      <c r="D693" s="33"/>
      <c r="E693" s="33"/>
      <c r="F693" s="33"/>
      <c r="G693" s="33"/>
      <c r="H693" s="105"/>
      <c r="K693" s="33"/>
      <c r="L693" s="33"/>
      <c r="M693" s="33"/>
      <c r="O693" s="106"/>
      <c r="P693" s="106"/>
      <c r="Q693" s="106"/>
      <c r="R693" s="106"/>
    </row>
    <row r="694" spans="4:18" ht="15.75" customHeight="1" x14ac:dyDescent="0.25">
      <c r="D694" s="33"/>
      <c r="E694" s="33"/>
      <c r="F694" s="33"/>
      <c r="G694" s="33"/>
      <c r="H694" s="105"/>
      <c r="K694" s="33"/>
      <c r="L694" s="33"/>
      <c r="M694" s="33"/>
      <c r="O694" s="106"/>
      <c r="P694" s="106"/>
      <c r="Q694" s="106"/>
      <c r="R694" s="106"/>
    </row>
    <row r="695" spans="4:18" ht="15.75" customHeight="1" x14ac:dyDescent="0.25">
      <c r="D695" s="33"/>
      <c r="E695" s="33"/>
      <c r="F695" s="33"/>
      <c r="G695" s="33"/>
      <c r="H695" s="105"/>
      <c r="K695" s="33"/>
      <c r="L695" s="33"/>
      <c r="M695" s="33"/>
      <c r="O695" s="106"/>
      <c r="P695" s="106"/>
      <c r="Q695" s="106"/>
      <c r="R695" s="106"/>
    </row>
    <row r="696" spans="4:18" ht="15.75" customHeight="1" x14ac:dyDescent="0.25">
      <c r="D696" s="33"/>
      <c r="E696" s="33"/>
      <c r="F696" s="33"/>
      <c r="G696" s="33"/>
      <c r="H696" s="105"/>
      <c r="K696" s="33"/>
      <c r="L696" s="33"/>
      <c r="M696" s="33"/>
      <c r="O696" s="106"/>
      <c r="P696" s="106"/>
      <c r="Q696" s="106"/>
      <c r="R696" s="106"/>
    </row>
    <row r="697" spans="4:18" ht="15.75" customHeight="1" x14ac:dyDescent="0.25">
      <c r="D697" s="33"/>
      <c r="E697" s="33"/>
      <c r="F697" s="33"/>
      <c r="G697" s="33"/>
      <c r="H697" s="105"/>
      <c r="K697" s="33"/>
      <c r="L697" s="33"/>
      <c r="M697" s="33"/>
      <c r="O697" s="106"/>
      <c r="P697" s="106"/>
      <c r="Q697" s="106"/>
      <c r="R697" s="106"/>
    </row>
    <row r="698" spans="4:18" ht="15.75" customHeight="1" x14ac:dyDescent="0.25">
      <c r="D698" s="33"/>
      <c r="E698" s="33"/>
      <c r="F698" s="33"/>
      <c r="G698" s="33"/>
      <c r="H698" s="105"/>
      <c r="K698" s="33"/>
      <c r="L698" s="33"/>
      <c r="M698" s="33"/>
      <c r="O698" s="106"/>
      <c r="P698" s="106"/>
      <c r="Q698" s="106"/>
      <c r="R698" s="106"/>
    </row>
    <row r="699" spans="4:18" ht="15.75" customHeight="1" x14ac:dyDescent="0.25">
      <c r="D699" s="33"/>
      <c r="E699" s="33"/>
      <c r="F699" s="33"/>
      <c r="G699" s="33"/>
      <c r="H699" s="105"/>
      <c r="K699" s="33"/>
      <c r="L699" s="33"/>
      <c r="M699" s="33"/>
      <c r="O699" s="106"/>
      <c r="P699" s="106"/>
      <c r="Q699" s="106"/>
      <c r="R699" s="106"/>
    </row>
    <row r="700" spans="4:18" ht="15.75" customHeight="1" x14ac:dyDescent="0.25">
      <c r="D700" s="33"/>
      <c r="E700" s="33"/>
      <c r="F700" s="33"/>
      <c r="G700" s="33"/>
      <c r="H700" s="105"/>
      <c r="K700" s="33"/>
      <c r="L700" s="33"/>
      <c r="M700" s="33"/>
      <c r="O700" s="106"/>
      <c r="P700" s="106"/>
      <c r="Q700" s="106"/>
      <c r="R700" s="106"/>
    </row>
    <row r="701" spans="4:18" ht="15.75" customHeight="1" x14ac:dyDescent="0.25">
      <c r="D701" s="33"/>
      <c r="E701" s="33"/>
      <c r="F701" s="33"/>
      <c r="G701" s="33"/>
      <c r="H701" s="105"/>
      <c r="K701" s="33"/>
      <c r="L701" s="33"/>
      <c r="M701" s="33"/>
      <c r="O701" s="106"/>
      <c r="P701" s="106"/>
      <c r="Q701" s="106"/>
      <c r="R701" s="106"/>
    </row>
    <row r="702" spans="4:18" ht="15.75" customHeight="1" x14ac:dyDescent="0.25">
      <c r="D702" s="33"/>
      <c r="E702" s="33"/>
      <c r="F702" s="33"/>
      <c r="G702" s="33"/>
      <c r="H702" s="105"/>
      <c r="K702" s="33"/>
      <c r="L702" s="33"/>
      <c r="M702" s="33"/>
      <c r="O702" s="106"/>
      <c r="P702" s="106"/>
      <c r="Q702" s="106"/>
      <c r="R702" s="106"/>
    </row>
    <row r="703" spans="4:18" ht="15.75" customHeight="1" x14ac:dyDescent="0.25">
      <c r="D703" s="33"/>
      <c r="E703" s="33"/>
      <c r="F703" s="33"/>
      <c r="G703" s="33"/>
      <c r="H703" s="105"/>
      <c r="K703" s="33"/>
      <c r="L703" s="33"/>
      <c r="M703" s="33"/>
      <c r="O703" s="106"/>
      <c r="P703" s="106"/>
      <c r="Q703" s="106"/>
      <c r="R703" s="106"/>
    </row>
    <row r="704" spans="4:18" ht="15.75" customHeight="1" x14ac:dyDescent="0.25">
      <c r="D704" s="33"/>
      <c r="E704" s="33"/>
      <c r="F704" s="33"/>
      <c r="G704" s="33"/>
      <c r="H704" s="105"/>
      <c r="K704" s="33"/>
      <c r="L704" s="33"/>
      <c r="M704" s="33"/>
      <c r="O704" s="106"/>
      <c r="P704" s="106"/>
      <c r="Q704" s="106"/>
      <c r="R704" s="106"/>
    </row>
    <row r="705" spans="4:18" ht="15.75" customHeight="1" x14ac:dyDescent="0.25">
      <c r="D705" s="33"/>
      <c r="E705" s="33"/>
      <c r="F705" s="33"/>
      <c r="G705" s="33"/>
      <c r="H705" s="105"/>
      <c r="K705" s="33"/>
      <c r="L705" s="33"/>
      <c r="M705" s="33"/>
      <c r="O705" s="106"/>
      <c r="P705" s="106"/>
      <c r="Q705" s="106"/>
      <c r="R705" s="106"/>
    </row>
    <row r="706" spans="4:18" ht="15.75" customHeight="1" x14ac:dyDescent="0.25">
      <c r="D706" s="33"/>
      <c r="E706" s="33"/>
      <c r="F706" s="33"/>
      <c r="G706" s="33"/>
      <c r="H706" s="105"/>
      <c r="K706" s="33"/>
      <c r="L706" s="33"/>
      <c r="M706" s="33"/>
      <c r="O706" s="106"/>
      <c r="P706" s="106"/>
      <c r="Q706" s="106"/>
      <c r="R706" s="106"/>
    </row>
    <row r="707" spans="4:18" ht="15.75" customHeight="1" x14ac:dyDescent="0.25">
      <c r="D707" s="33"/>
      <c r="E707" s="33"/>
      <c r="F707" s="33"/>
      <c r="G707" s="33"/>
      <c r="H707" s="105"/>
      <c r="K707" s="33"/>
      <c r="L707" s="33"/>
      <c r="M707" s="33"/>
      <c r="O707" s="106"/>
      <c r="P707" s="106"/>
      <c r="Q707" s="106"/>
      <c r="R707" s="106"/>
    </row>
    <row r="708" spans="4:18" ht="15.75" customHeight="1" x14ac:dyDescent="0.25">
      <c r="D708" s="33"/>
      <c r="E708" s="33"/>
      <c r="F708" s="33"/>
      <c r="G708" s="33"/>
      <c r="H708" s="105"/>
      <c r="K708" s="33"/>
      <c r="L708" s="33"/>
      <c r="M708" s="33"/>
      <c r="O708" s="106"/>
      <c r="P708" s="106"/>
      <c r="Q708" s="106"/>
      <c r="R708" s="106"/>
    </row>
    <row r="709" spans="4:18" ht="15.75" customHeight="1" x14ac:dyDescent="0.25">
      <c r="D709" s="33"/>
      <c r="E709" s="33"/>
      <c r="F709" s="33"/>
      <c r="G709" s="33"/>
      <c r="H709" s="105"/>
      <c r="K709" s="33"/>
      <c r="L709" s="33"/>
      <c r="M709" s="33"/>
      <c r="O709" s="106"/>
      <c r="P709" s="106"/>
      <c r="Q709" s="106"/>
      <c r="R709" s="106"/>
    </row>
    <row r="710" spans="4:18" ht="15.75" customHeight="1" x14ac:dyDescent="0.25">
      <c r="D710" s="33"/>
      <c r="E710" s="33"/>
      <c r="F710" s="33"/>
      <c r="G710" s="33"/>
      <c r="H710" s="105"/>
      <c r="K710" s="33"/>
      <c r="L710" s="33"/>
      <c r="M710" s="33"/>
      <c r="O710" s="106"/>
      <c r="P710" s="106"/>
      <c r="Q710" s="106"/>
      <c r="R710" s="106"/>
    </row>
    <row r="711" spans="4:18" ht="15.75" customHeight="1" x14ac:dyDescent="0.25">
      <c r="D711" s="33"/>
      <c r="E711" s="33"/>
      <c r="F711" s="33"/>
      <c r="G711" s="33"/>
      <c r="H711" s="105"/>
      <c r="K711" s="33"/>
      <c r="L711" s="33"/>
      <c r="M711" s="33"/>
      <c r="O711" s="106"/>
      <c r="P711" s="106"/>
      <c r="Q711" s="106"/>
      <c r="R711" s="106"/>
    </row>
    <row r="712" spans="4:18" ht="15.75" customHeight="1" x14ac:dyDescent="0.25">
      <c r="D712" s="33"/>
      <c r="E712" s="33"/>
      <c r="F712" s="33"/>
      <c r="G712" s="33"/>
      <c r="H712" s="105"/>
      <c r="K712" s="33"/>
      <c r="L712" s="33"/>
      <c r="M712" s="33"/>
      <c r="O712" s="106"/>
      <c r="P712" s="106"/>
      <c r="Q712" s="106"/>
      <c r="R712" s="106"/>
    </row>
    <row r="713" spans="4:18" ht="15.75" customHeight="1" x14ac:dyDescent="0.25">
      <c r="D713" s="33"/>
      <c r="E713" s="33"/>
      <c r="F713" s="33"/>
      <c r="G713" s="33"/>
      <c r="H713" s="105"/>
      <c r="K713" s="33"/>
      <c r="L713" s="33"/>
      <c r="M713" s="33"/>
      <c r="O713" s="106"/>
      <c r="P713" s="106"/>
      <c r="Q713" s="106"/>
      <c r="R713" s="106"/>
    </row>
    <row r="714" spans="4:18" ht="15.75" customHeight="1" x14ac:dyDescent="0.25">
      <c r="D714" s="33"/>
      <c r="E714" s="33"/>
      <c r="F714" s="33"/>
      <c r="G714" s="33"/>
      <c r="H714" s="105"/>
      <c r="K714" s="33"/>
      <c r="L714" s="33"/>
      <c r="M714" s="33"/>
      <c r="O714" s="106"/>
      <c r="P714" s="106"/>
      <c r="Q714" s="106"/>
      <c r="R714" s="106"/>
    </row>
    <row r="715" spans="4:18" ht="15.75" customHeight="1" x14ac:dyDescent="0.25">
      <c r="D715" s="33"/>
      <c r="E715" s="33"/>
      <c r="F715" s="33"/>
      <c r="G715" s="33"/>
      <c r="H715" s="105"/>
      <c r="K715" s="33"/>
      <c r="L715" s="33"/>
      <c r="M715" s="33"/>
      <c r="O715" s="106"/>
      <c r="P715" s="106"/>
      <c r="Q715" s="106"/>
      <c r="R715" s="106"/>
    </row>
    <row r="716" spans="4:18" ht="15.75" customHeight="1" x14ac:dyDescent="0.25">
      <c r="D716" s="33"/>
      <c r="E716" s="33"/>
      <c r="F716" s="33"/>
      <c r="G716" s="33"/>
      <c r="H716" s="105"/>
      <c r="K716" s="33"/>
      <c r="L716" s="33"/>
      <c r="M716" s="33"/>
      <c r="O716" s="106"/>
      <c r="P716" s="106"/>
      <c r="Q716" s="106"/>
      <c r="R716" s="106"/>
    </row>
    <row r="717" spans="4:18" ht="15.75" customHeight="1" x14ac:dyDescent="0.25">
      <c r="D717" s="33"/>
      <c r="E717" s="33"/>
      <c r="F717" s="33"/>
      <c r="G717" s="33"/>
      <c r="H717" s="105"/>
      <c r="K717" s="33"/>
      <c r="L717" s="33"/>
      <c r="M717" s="33"/>
      <c r="O717" s="106"/>
      <c r="P717" s="106"/>
      <c r="Q717" s="106"/>
      <c r="R717" s="106"/>
    </row>
    <row r="718" spans="4:18" ht="15.75" customHeight="1" x14ac:dyDescent="0.25">
      <c r="D718" s="33"/>
      <c r="E718" s="33"/>
      <c r="F718" s="33"/>
      <c r="G718" s="33"/>
      <c r="H718" s="105"/>
      <c r="K718" s="33"/>
      <c r="L718" s="33"/>
      <c r="M718" s="33"/>
      <c r="O718" s="106"/>
      <c r="P718" s="106"/>
      <c r="Q718" s="106"/>
      <c r="R718" s="106"/>
    </row>
    <row r="719" spans="4:18" ht="15.75" customHeight="1" x14ac:dyDescent="0.25">
      <c r="D719" s="33"/>
      <c r="E719" s="33"/>
      <c r="F719" s="33"/>
      <c r="G719" s="33"/>
      <c r="H719" s="105"/>
      <c r="K719" s="33"/>
      <c r="L719" s="33"/>
      <c r="M719" s="33"/>
      <c r="O719" s="106"/>
      <c r="P719" s="106"/>
      <c r="Q719" s="106"/>
      <c r="R719" s="106"/>
    </row>
    <row r="720" spans="4:18" ht="15.75" customHeight="1" x14ac:dyDescent="0.25">
      <c r="D720" s="33"/>
      <c r="E720" s="33"/>
      <c r="F720" s="33"/>
      <c r="G720" s="33"/>
      <c r="H720" s="105"/>
      <c r="K720" s="33"/>
      <c r="L720" s="33"/>
      <c r="M720" s="33"/>
      <c r="O720" s="106"/>
      <c r="P720" s="106"/>
      <c r="Q720" s="106"/>
      <c r="R720" s="106"/>
    </row>
    <row r="721" spans="4:18" ht="15.75" customHeight="1" x14ac:dyDescent="0.25">
      <c r="D721" s="33"/>
      <c r="E721" s="33"/>
      <c r="F721" s="33"/>
      <c r="G721" s="33"/>
      <c r="H721" s="105"/>
      <c r="K721" s="33"/>
      <c r="L721" s="33"/>
      <c r="M721" s="33"/>
      <c r="O721" s="106"/>
      <c r="P721" s="106"/>
      <c r="Q721" s="106"/>
      <c r="R721" s="106"/>
    </row>
    <row r="722" spans="4:18" ht="15.75" customHeight="1" x14ac:dyDescent="0.25">
      <c r="D722" s="33"/>
      <c r="E722" s="33"/>
      <c r="F722" s="33"/>
      <c r="G722" s="33"/>
      <c r="H722" s="105"/>
      <c r="K722" s="33"/>
      <c r="L722" s="33"/>
      <c r="M722" s="33"/>
      <c r="O722" s="106"/>
      <c r="P722" s="106"/>
      <c r="Q722" s="106"/>
      <c r="R722" s="106"/>
    </row>
    <row r="723" spans="4:18" ht="15.75" customHeight="1" x14ac:dyDescent="0.25">
      <c r="D723" s="33"/>
      <c r="E723" s="33"/>
      <c r="F723" s="33"/>
      <c r="G723" s="33"/>
      <c r="H723" s="105"/>
      <c r="K723" s="33"/>
      <c r="L723" s="33"/>
      <c r="M723" s="33"/>
      <c r="O723" s="106"/>
      <c r="P723" s="106"/>
      <c r="Q723" s="106"/>
      <c r="R723" s="106"/>
    </row>
    <row r="724" spans="4:18" ht="15.75" customHeight="1" x14ac:dyDescent="0.25">
      <c r="D724" s="33"/>
      <c r="E724" s="33"/>
      <c r="F724" s="33"/>
      <c r="G724" s="33"/>
      <c r="H724" s="105"/>
      <c r="K724" s="33"/>
      <c r="L724" s="33"/>
      <c r="M724" s="33"/>
      <c r="O724" s="106"/>
      <c r="P724" s="106"/>
      <c r="Q724" s="106"/>
      <c r="R724" s="106"/>
    </row>
    <row r="725" spans="4:18" ht="15.75" customHeight="1" x14ac:dyDescent="0.25">
      <c r="D725" s="33"/>
      <c r="E725" s="33"/>
      <c r="F725" s="33"/>
      <c r="G725" s="33"/>
      <c r="H725" s="105"/>
      <c r="K725" s="33"/>
      <c r="L725" s="33"/>
      <c r="M725" s="33"/>
      <c r="O725" s="106"/>
      <c r="P725" s="106"/>
      <c r="Q725" s="106"/>
      <c r="R725" s="106"/>
    </row>
    <row r="726" spans="4:18" ht="15.75" customHeight="1" x14ac:dyDescent="0.25">
      <c r="D726" s="33"/>
      <c r="E726" s="33"/>
      <c r="F726" s="33"/>
      <c r="G726" s="33"/>
      <c r="H726" s="105"/>
      <c r="K726" s="33"/>
      <c r="L726" s="33"/>
      <c r="M726" s="33"/>
      <c r="O726" s="106"/>
      <c r="P726" s="106"/>
      <c r="Q726" s="106"/>
      <c r="R726" s="106"/>
    </row>
    <row r="727" spans="4:18" ht="15.75" customHeight="1" x14ac:dyDescent="0.25">
      <c r="D727" s="33"/>
      <c r="E727" s="33"/>
      <c r="F727" s="33"/>
      <c r="G727" s="33"/>
      <c r="H727" s="105"/>
      <c r="K727" s="33"/>
      <c r="L727" s="33"/>
      <c r="M727" s="33"/>
      <c r="O727" s="106"/>
      <c r="P727" s="106"/>
      <c r="Q727" s="106"/>
      <c r="R727" s="106"/>
    </row>
    <row r="728" spans="4:18" ht="15.75" customHeight="1" x14ac:dyDescent="0.25">
      <c r="D728" s="33"/>
      <c r="E728" s="33"/>
      <c r="F728" s="33"/>
      <c r="G728" s="33"/>
      <c r="H728" s="105"/>
      <c r="K728" s="33"/>
      <c r="L728" s="33"/>
      <c r="M728" s="33"/>
      <c r="O728" s="106"/>
      <c r="P728" s="106"/>
      <c r="Q728" s="106"/>
      <c r="R728" s="106"/>
    </row>
    <row r="729" spans="4:18" ht="15.75" customHeight="1" x14ac:dyDescent="0.25">
      <c r="D729" s="33"/>
      <c r="E729" s="33"/>
      <c r="F729" s="33"/>
      <c r="G729" s="33"/>
      <c r="H729" s="105"/>
      <c r="K729" s="33"/>
      <c r="L729" s="33"/>
      <c r="M729" s="33"/>
      <c r="O729" s="106"/>
      <c r="P729" s="106"/>
      <c r="Q729" s="106"/>
      <c r="R729" s="106"/>
    </row>
    <row r="730" spans="4:18" ht="15.75" customHeight="1" x14ac:dyDescent="0.25">
      <c r="D730" s="33"/>
      <c r="E730" s="33"/>
      <c r="F730" s="33"/>
      <c r="G730" s="33"/>
      <c r="H730" s="105"/>
      <c r="K730" s="33"/>
      <c r="L730" s="33"/>
      <c r="M730" s="33"/>
      <c r="O730" s="106"/>
      <c r="P730" s="106"/>
      <c r="Q730" s="106"/>
      <c r="R730" s="106"/>
    </row>
    <row r="731" spans="4:18" ht="15.75" customHeight="1" x14ac:dyDescent="0.25">
      <c r="D731" s="33"/>
      <c r="E731" s="33"/>
      <c r="F731" s="33"/>
      <c r="G731" s="33"/>
      <c r="H731" s="105"/>
      <c r="K731" s="33"/>
      <c r="L731" s="33"/>
      <c r="M731" s="33"/>
      <c r="O731" s="106"/>
      <c r="P731" s="106"/>
      <c r="Q731" s="106"/>
      <c r="R731" s="106"/>
    </row>
    <row r="732" spans="4:18" ht="15.75" customHeight="1" x14ac:dyDescent="0.25">
      <c r="D732" s="33"/>
      <c r="E732" s="33"/>
      <c r="F732" s="33"/>
      <c r="G732" s="33"/>
      <c r="H732" s="105"/>
      <c r="K732" s="33"/>
      <c r="L732" s="33"/>
      <c r="M732" s="33"/>
      <c r="O732" s="106"/>
      <c r="P732" s="106"/>
      <c r="Q732" s="106"/>
      <c r="R732" s="106"/>
    </row>
    <row r="733" spans="4:18" ht="15.75" customHeight="1" x14ac:dyDescent="0.25">
      <c r="D733" s="33"/>
      <c r="E733" s="33"/>
      <c r="F733" s="33"/>
      <c r="G733" s="33"/>
      <c r="H733" s="105"/>
      <c r="K733" s="33"/>
      <c r="L733" s="33"/>
      <c r="M733" s="33"/>
      <c r="O733" s="106"/>
      <c r="P733" s="106"/>
      <c r="Q733" s="106"/>
      <c r="R733" s="106"/>
    </row>
    <row r="734" spans="4:18" ht="15.75" customHeight="1" x14ac:dyDescent="0.25">
      <c r="D734" s="33"/>
      <c r="E734" s="33"/>
      <c r="F734" s="33"/>
      <c r="G734" s="33"/>
      <c r="H734" s="105"/>
      <c r="K734" s="33"/>
      <c r="L734" s="33"/>
      <c r="M734" s="33"/>
      <c r="O734" s="106"/>
      <c r="P734" s="106"/>
      <c r="Q734" s="106"/>
      <c r="R734" s="106"/>
    </row>
    <row r="735" spans="4:18" ht="15.75" customHeight="1" x14ac:dyDescent="0.25">
      <c r="D735" s="33"/>
      <c r="E735" s="33"/>
      <c r="F735" s="33"/>
      <c r="G735" s="33"/>
      <c r="H735" s="105"/>
      <c r="K735" s="33"/>
      <c r="L735" s="33"/>
      <c r="M735" s="33"/>
      <c r="O735" s="106"/>
      <c r="P735" s="106"/>
      <c r="Q735" s="106"/>
      <c r="R735" s="106"/>
    </row>
    <row r="736" spans="4:18" ht="15.75" customHeight="1" x14ac:dyDescent="0.25">
      <c r="D736" s="33"/>
      <c r="E736" s="33"/>
      <c r="F736" s="33"/>
      <c r="G736" s="33"/>
      <c r="H736" s="105"/>
      <c r="K736" s="33"/>
      <c r="L736" s="33"/>
      <c r="M736" s="33"/>
      <c r="O736" s="106"/>
      <c r="P736" s="106"/>
      <c r="Q736" s="106"/>
      <c r="R736" s="106"/>
    </row>
    <row r="737" spans="4:18" ht="15.75" customHeight="1" x14ac:dyDescent="0.25">
      <c r="D737" s="33"/>
      <c r="E737" s="33"/>
      <c r="F737" s="33"/>
      <c r="G737" s="33"/>
      <c r="H737" s="105"/>
      <c r="K737" s="33"/>
      <c r="L737" s="33"/>
      <c r="M737" s="33"/>
      <c r="O737" s="106"/>
      <c r="P737" s="106"/>
      <c r="Q737" s="106"/>
      <c r="R737" s="106"/>
    </row>
    <row r="738" spans="4:18" ht="15.75" customHeight="1" x14ac:dyDescent="0.25">
      <c r="D738" s="33"/>
      <c r="E738" s="33"/>
      <c r="F738" s="33"/>
      <c r="G738" s="33"/>
      <c r="H738" s="105"/>
      <c r="K738" s="33"/>
      <c r="L738" s="33"/>
      <c r="M738" s="33"/>
      <c r="O738" s="106"/>
      <c r="P738" s="106"/>
      <c r="Q738" s="106"/>
      <c r="R738" s="106"/>
    </row>
    <row r="739" spans="4:18" ht="15.75" customHeight="1" x14ac:dyDescent="0.25">
      <c r="D739" s="33"/>
      <c r="E739" s="33"/>
      <c r="F739" s="33"/>
      <c r="G739" s="33"/>
      <c r="H739" s="105"/>
      <c r="K739" s="33"/>
      <c r="L739" s="33"/>
      <c r="M739" s="33"/>
      <c r="O739" s="106"/>
      <c r="P739" s="106"/>
      <c r="Q739" s="106"/>
      <c r="R739" s="106"/>
    </row>
    <row r="740" spans="4:18" ht="15.75" customHeight="1" x14ac:dyDescent="0.25">
      <c r="D740" s="33"/>
      <c r="E740" s="33"/>
      <c r="F740" s="33"/>
      <c r="G740" s="33"/>
      <c r="H740" s="105"/>
      <c r="K740" s="33"/>
      <c r="L740" s="33"/>
      <c r="M740" s="33"/>
      <c r="O740" s="106"/>
      <c r="P740" s="106"/>
      <c r="Q740" s="106"/>
      <c r="R740" s="106"/>
    </row>
    <row r="741" spans="4:18" ht="15.75" customHeight="1" x14ac:dyDescent="0.25">
      <c r="D741" s="33"/>
      <c r="E741" s="33"/>
      <c r="F741" s="33"/>
      <c r="G741" s="33"/>
      <c r="H741" s="105"/>
      <c r="K741" s="33"/>
      <c r="L741" s="33"/>
      <c r="M741" s="33"/>
      <c r="O741" s="106"/>
      <c r="P741" s="106"/>
      <c r="Q741" s="106"/>
      <c r="R741" s="106"/>
    </row>
    <row r="742" spans="4:18" ht="15.75" customHeight="1" x14ac:dyDescent="0.25">
      <c r="D742" s="33"/>
      <c r="E742" s="33"/>
      <c r="F742" s="33"/>
      <c r="G742" s="33"/>
      <c r="H742" s="105"/>
      <c r="K742" s="33"/>
      <c r="L742" s="33"/>
      <c r="M742" s="33"/>
      <c r="O742" s="106"/>
      <c r="P742" s="106"/>
      <c r="Q742" s="106"/>
      <c r="R742" s="106"/>
    </row>
    <row r="743" spans="4:18" ht="15.75" customHeight="1" x14ac:dyDescent="0.25">
      <c r="D743" s="33"/>
      <c r="E743" s="33"/>
      <c r="F743" s="33"/>
      <c r="G743" s="33"/>
      <c r="H743" s="105"/>
      <c r="K743" s="33"/>
      <c r="L743" s="33"/>
      <c r="M743" s="33"/>
      <c r="O743" s="106"/>
      <c r="P743" s="106"/>
      <c r="Q743" s="106"/>
      <c r="R743" s="106"/>
    </row>
    <row r="744" spans="4:18" ht="15.75" customHeight="1" x14ac:dyDescent="0.25">
      <c r="D744" s="33"/>
      <c r="E744" s="33"/>
      <c r="F744" s="33"/>
      <c r="G744" s="33"/>
      <c r="H744" s="105"/>
      <c r="K744" s="33"/>
      <c r="L744" s="33"/>
      <c r="M744" s="33"/>
      <c r="O744" s="106"/>
      <c r="P744" s="106"/>
      <c r="Q744" s="106"/>
      <c r="R744" s="106"/>
    </row>
    <row r="745" spans="4:18" ht="15.75" customHeight="1" x14ac:dyDescent="0.25">
      <c r="D745" s="33"/>
      <c r="E745" s="33"/>
      <c r="F745" s="33"/>
      <c r="G745" s="33"/>
      <c r="H745" s="105"/>
      <c r="K745" s="33"/>
      <c r="L745" s="33"/>
      <c r="M745" s="33"/>
      <c r="O745" s="106"/>
      <c r="P745" s="106"/>
      <c r="Q745" s="106"/>
      <c r="R745" s="106"/>
    </row>
    <row r="746" spans="4:18" ht="15.75" customHeight="1" x14ac:dyDescent="0.25">
      <c r="D746" s="33"/>
      <c r="E746" s="33"/>
      <c r="F746" s="33"/>
      <c r="G746" s="33"/>
      <c r="H746" s="105"/>
      <c r="K746" s="33"/>
      <c r="L746" s="33"/>
      <c r="M746" s="33"/>
      <c r="O746" s="106"/>
      <c r="P746" s="106"/>
      <c r="Q746" s="106"/>
      <c r="R746" s="106"/>
    </row>
    <row r="747" spans="4:18" ht="15.75" customHeight="1" x14ac:dyDescent="0.25">
      <c r="D747" s="33"/>
      <c r="E747" s="33"/>
      <c r="F747" s="33"/>
      <c r="G747" s="33"/>
      <c r="H747" s="105"/>
      <c r="K747" s="33"/>
      <c r="L747" s="33"/>
      <c r="M747" s="33"/>
      <c r="O747" s="106"/>
      <c r="P747" s="106"/>
      <c r="Q747" s="106"/>
      <c r="R747" s="106"/>
    </row>
    <row r="748" spans="4:18" ht="15.75" customHeight="1" x14ac:dyDescent="0.25">
      <c r="D748" s="33"/>
      <c r="E748" s="33"/>
      <c r="F748" s="33"/>
      <c r="G748" s="33"/>
      <c r="H748" s="105"/>
      <c r="K748" s="33"/>
      <c r="L748" s="33"/>
      <c r="M748" s="33"/>
      <c r="O748" s="106"/>
      <c r="P748" s="106"/>
      <c r="Q748" s="106"/>
      <c r="R748" s="106"/>
    </row>
    <row r="749" spans="4:18" ht="15.75" customHeight="1" x14ac:dyDescent="0.25">
      <c r="D749" s="33"/>
      <c r="E749" s="33"/>
      <c r="F749" s="33"/>
      <c r="G749" s="33"/>
      <c r="H749" s="105"/>
      <c r="K749" s="33"/>
      <c r="L749" s="33"/>
      <c r="M749" s="33"/>
      <c r="O749" s="106"/>
      <c r="P749" s="106"/>
      <c r="Q749" s="106"/>
      <c r="R749" s="106"/>
    </row>
    <row r="750" spans="4:18" ht="15.75" customHeight="1" x14ac:dyDescent="0.25">
      <c r="D750" s="33"/>
      <c r="E750" s="33"/>
      <c r="F750" s="33"/>
      <c r="G750" s="33"/>
      <c r="H750" s="105"/>
      <c r="K750" s="33"/>
      <c r="L750" s="33"/>
      <c r="M750" s="33"/>
      <c r="O750" s="106"/>
      <c r="P750" s="106"/>
      <c r="Q750" s="106"/>
      <c r="R750" s="106"/>
    </row>
    <row r="751" spans="4:18" ht="15.75" customHeight="1" x14ac:dyDescent="0.25">
      <c r="D751" s="33"/>
      <c r="E751" s="33"/>
      <c r="F751" s="33"/>
      <c r="G751" s="33"/>
      <c r="H751" s="105"/>
      <c r="K751" s="33"/>
      <c r="L751" s="33"/>
      <c r="M751" s="33"/>
      <c r="O751" s="106"/>
      <c r="P751" s="106"/>
      <c r="Q751" s="106"/>
      <c r="R751" s="106"/>
    </row>
    <row r="752" spans="4:18" ht="15.75" customHeight="1" x14ac:dyDescent="0.25">
      <c r="D752" s="33"/>
      <c r="E752" s="33"/>
      <c r="F752" s="33"/>
      <c r="G752" s="33"/>
      <c r="H752" s="105"/>
      <c r="K752" s="33"/>
      <c r="L752" s="33"/>
      <c r="M752" s="33"/>
      <c r="O752" s="106"/>
      <c r="P752" s="106"/>
      <c r="Q752" s="106"/>
      <c r="R752" s="106"/>
    </row>
    <row r="753" spans="4:18" ht="15.75" customHeight="1" x14ac:dyDescent="0.25">
      <c r="D753" s="33"/>
      <c r="E753" s="33"/>
      <c r="F753" s="33"/>
      <c r="G753" s="33"/>
      <c r="H753" s="105"/>
      <c r="K753" s="33"/>
      <c r="L753" s="33"/>
      <c r="M753" s="33"/>
      <c r="O753" s="106"/>
      <c r="P753" s="106"/>
      <c r="Q753" s="106"/>
      <c r="R753" s="106"/>
    </row>
    <row r="754" spans="4:18" ht="15.75" customHeight="1" x14ac:dyDescent="0.25">
      <c r="D754" s="33"/>
      <c r="E754" s="33"/>
      <c r="F754" s="33"/>
      <c r="G754" s="33"/>
      <c r="H754" s="105"/>
      <c r="K754" s="33"/>
      <c r="L754" s="33"/>
      <c r="M754" s="33"/>
      <c r="O754" s="106"/>
      <c r="P754" s="106"/>
      <c r="Q754" s="106"/>
      <c r="R754" s="106"/>
    </row>
    <row r="755" spans="4:18" ht="15.75" customHeight="1" x14ac:dyDescent="0.25">
      <c r="D755" s="33"/>
      <c r="E755" s="33"/>
      <c r="F755" s="33"/>
      <c r="G755" s="33"/>
      <c r="H755" s="105"/>
      <c r="K755" s="33"/>
      <c r="L755" s="33"/>
      <c r="M755" s="33"/>
      <c r="O755" s="106"/>
      <c r="P755" s="106"/>
      <c r="Q755" s="106"/>
      <c r="R755" s="106"/>
    </row>
    <row r="756" spans="4:18" ht="15.75" customHeight="1" x14ac:dyDescent="0.25">
      <c r="D756" s="33"/>
      <c r="E756" s="33"/>
      <c r="F756" s="33"/>
      <c r="G756" s="33"/>
      <c r="H756" s="105"/>
      <c r="K756" s="33"/>
      <c r="L756" s="33"/>
      <c r="M756" s="33"/>
      <c r="O756" s="106"/>
      <c r="P756" s="106"/>
      <c r="Q756" s="106"/>
      <c r="R756" s="106"/>
    </row>
    <row r="757" spans="4:18" ht="15.75" customHeight="1" x14ac:dyDescent="0.25">
      <c r="D757" s="33"/>
      <c r="E757" s="33"/>
      <c r="F757" s="33"/>
      <c r="G757" s="33"/>
      <c r="H757" s="105"/>
      <c r="K757" s="33"/>
      <c r="L757" s="33"/>
      <c r="M757" s="33"/>
      <c r="O757" s="106"/>
      <c r="P757" s="106"/>
      <c r="Q757" s="106"/>
      <c r="R757" s="106"/>
    </row>
    <row r="758" spans="4:18" ht="15.75" customHeight="1" x14ac:dyDescent="0.25">
      <c r="D758" s="33"/>
      <c r="E758" s="33"/>
      <c r="F758" s="33"/>
      <c r="G758" s="33"/>
      <c r="H758" s="105"/>
      <c r="K758" s="33"/>
      <c r="L758" s="33"/>
      <c r="M758" s="33"/>
      <c r="O758" s="106"/>
      <c r="P758" s="106"/>
      <c r="Q758" s="106"/>
      <c r="R758" s="106"/>
    </row>
    <row r="759" spans="4:18" ht="15.75" customHeight="1" x14ac:dyDescent="0.25">
      <c r="D759" s="33"/>
      <c r="E759" s="33"/>
      <c r="F759" s="33"/>
      <c r="G759" s="33"/>
      <c r="H759" s="105"/>
      <c r="K759" s="33"/>
      <c r="L759" s="33"/>
      <c r="M759" s="33"/>
      <c r="O759" s="106"/>
      <c r="P759" s="106"/>
      <c r="Q759" s="106"/>
      <c r="R759" s="106"/>
    </row>
    <row r="760" spans="4:18" ht="15.75" customHeight="1" x14ac:dyDescent="0.25">
      <c r="D760" s="33"/>
      <c r="E760" s="33"/>
      <c r="F760" s="33"/>
      <c r="G760" s="33"/>
      <c r="H760" s="105"/>
      <c r="K760" s="33"/>
      <c r="L760" s="33"/>
      <c r="M760" s="33"/>
      <c r="O760" s="106"/>
      <c r="P760" s="106"/>
      <c r="Q760" s="106"/>
      <c r="R760" s="106"/>
    </row>
    <row r="761" spans="4:18" ht="15.75" customHeight="1" x14ac:dyDescent="0.25">
      <c r="D761" s="33"/>
      <c r="E761" s="33"/>
      <c r="F761" s="33"/>
      <c r="G761" s="33"/>
      <c r="H761" s="105"/>
      <c r="K761" s="33"/>
      <c r="L761" s="33"/>
      <c r="M761" s="33"/>
      <c r="O761" s="106"/>
      <c r="P761" s="106"/>
      <c r="Q761" s="106"/>
      <c r="R761" s="106"/>
    </row>
    <row r="762" spans="4:18" ht="15.75" customHeight="1" x14ac:dyDescent="0.25">
      <c r="D762" s="33"/>
      <c r="E762" s="33"/>
      <c r="F762" s="33"/>
      <c r="G762" s="33"/>
      <c r="H762" s="105"/>
      <c r="K762" s="33"/>
      <c r="L762" s="33"/>
      <c r="M762" s="33"/>
      <c r="O762" s="106"/>
      <c r="P762" s="106"/>
      <c r="Q762" s="106"/>
      <c r="R762" s="106"/>
    </row>
    <row r="763" spans="4:18" ht="15.75" customHeight="1" x14ac:dyDescent="0.25">
      <c r="D763" s="33"/>
      <c r="E763" s="33"/>
      <c r="F763" s="33"/>
      <c r="G763" s="33"/>
      <c r="H763" s="105"/>
      <c r="K763" s="33"/>
      <c r="L763" s="33"/>
      <c r="M763" s="33"/>
      <c r="O763" s="106"/>
      <c r="P763" s="106"/>
      <c r="Q763" s="106"/>
      <c r="R763" s="106"/>
    </row>
    <row r="764" spans="4:18" ht="15.75" customHeight="1" x14ac:dyDescent="0.25">
      <c r="D764" s="33"/>
      <c r="E764" s="33"/>
      <c r="F764" s="33"/>
      <c r="G764" s="33"/>
      <c r="H764" s="105"/>
      <c r="K764" s="33"/>
      <c r="L764" s="33"/>
      <c r="M764" s="33"/>
      <c r="O764" s="106"/>
      <c r="P764" s="106"/>
      <c r="Q764" s="106"/>
      <c r="R764" s="106"/>
    </row>
    <row r="765" spans="4:18" ht="15.75" customHeight="1" x14ac:dyDescent="0.25">
      <c r="D765" s="33"/>
      <c r="E765" s="33"/>
      <c r="F765" s="33"/>
      <c r="G765" s="33"/>
      <c r="H765" s="105"/>
      <c r="K765" s="33"/>
      <c r="L765" s="33"/>
      <c r="M765" s="33"/>
      <c r="O765" s="106"/>
      <c r="P765" s="106"/>
      <c r="Q765" s="106"/>
      <c r="R765" s="106"/>
    </row>
    <row r="766" spans="4:18" ht="15.75" customHeight="1" x14ac:dyDescent="0.25">
      <c r="D766" s="33"/>
      <c r="E766" s="33"/>
      <c r="F766" s="33"/>
      <c r="G766" s="33"/>
      <c r="H766" s="105"/>
      <c r="K766" s="33"/>
      <c r="L766" s="33"/>
      <c r="M766" s="33"/>
      <c r="O766" s="106"/>
      <c r="P766" s="106"/>
      <c r="Q766" s="106"/>
      <c r="R766" s="106"/>
    </row>
    <row r="767" spans="4:18" ht="15.75" customHeight="1" x14ac:dyDescent="0.25">
      <c r="D767" s="33"/>
      <c r="E767" s="33"/>
      <c r="F767" s="33"/>
      <c r="G767" s="33"/>
      <c r="H767" s="105"/>
      <c r="K767" s="33"/>
      <c r="L767" s="33"/>
      <c r="M767" s="33"/>
      <c r="O767" s="106"/>
      <c r="P767" s="106"/>
      <c r="Q767" s="106"/>
      <c r="R767" s="106"/>
    </row>
    <row r="768" spans="4:18" ht="15.75" customHeight="1" x14ac:dyDescent="0.25">
      <c r="D768" s="33"/>
      <c r="E768" s="33"/>
      <c r="F768" s="33"/>
      <c r="G768" s="33"/>
      <c r="H768" s="105"/>
      <c r="K768" s="33"/>
      <c r="L768" s="33"/>
      <c r="M768" s="33"/>
      <c r="O768" s="106"/>
      <c r="P768" s="106"/>
      <c r="Q768" s="106"/>
      <c r="R768" s="106"/>
    </row>
    <row r="769" spans="4:18" ht="15.75" customHeight="1" x14ac:dyDescent="0.25">
      <c r="D769" s="33"/>
      <c r="E769" s="33"/>
      <c r="F769" s="33"/>
      <c r="G769" s="33"/>
      <c r="H769" s="105"/>
      <c r="K769" s="33"/>
      <c r="L769" s="33"/>
      <c r="M769" s="33"/>
      <c r="O769" s="106"/>
      <c r="P769" s="106"/>
      <c r="Q769" s="106"/>
      <c r="R769" s="106"/>
    </row>
    <row r="770" spans="4:18" ht="15.75" customHeight="1" x14ac:dyDescent="0.25">
      <c r="D770" s="33"/>
      <c r="E770" s="33"/>
      <c r="F770" s="33"/>
      <c r="G770" s="33"/>
      <c r="H770" s="105"/>
      <c r="K770" s="33"/>
      <c r="L770" s="33"/>
      <c r="M770" s="33"/>
      <c r="O770" s="106"/>
      <c r="P770" s="106"/>
      <c r="Q770" s="106"/>
      <c r="R770" s="106"/>
    </row>
    <row r="771" spans="4:18" ht="15.75" customHeight="1" x14ac:dyDescent="0.25">
      <c r="D771" s="33"/>
      <c r="E771" s="33"/>
      <c r="F771" s="33"/>
      <c r="G771" s="33"/>
      <c r="H771" s="105"/>
      <c r="K771" s="33"/>
      <c r="L771" s="33"/>
      <c r="M771" s="33"/>
      <c r="O771" s="106"/>
      <c r="P771" s="106"/>
      <c r="Q771" s="106"/>
      <c r="R771" s="106"/>
    </row>
    <row r="772" spans="4:18" ht="15.75" customHeight="1" x14ac:dyDescent="0.25">
      <c r="D772" s="33"/>
      <c r="E772" s="33"/>
      <c r="F772" s="33"/>
      <c r="G772" s="33"/>
      <c r="H772" s="105"/>
      <c r="K772" s="33"/>
      <c r="L772" s="33"/>
      <c r="M772" s="33"/>
      <c r="O772" s="106"/>
      <c r="P772" s="106"/>
      <c r="Q772" s="106"/>
      <c r="R772" s="106"/>
    </row>
    <row r="773" spans="4:18" ht="15.75" customHeight="1" x14ac:dyDescent="0.25">
      <c r="D773" s="33"/>
      <c r="E773" s="33"/>
      <c r="F773" s="33"/>
      <c r="G773" s="33"/>
      <c r="H773" s="105"/>
      <c r="K773" s="33"/>
      <c r="L773" s="33"/>
      <c r="M773" s="33"/>
      <c r="O773" s="106"/>
      <c r="P773" s="106"/>
      <c r="Q773" s="106"/>
      <c r="R773" s="106"/>
    </row>
    <row r="774" spans="4:18" ht="15.75" customHeight="1" x14ac:dyDescent="0.25">
      <c r="D774" s="33"/>
      <c r="E774" s="33"/>
      <c r="F774" s="33"/>
      <c r="G774" s="33"/>
      <c r="H774" s="105"/>
      <c r="K774" s="33"/>
      <c r="L774" s="33"/>
      <c r="M774" s="33"/>
      <c r="O774" s="106"/>
      <c r="P774" s="106"/>
      <c r="Q774" s="106"/>
      <c r="R774" s="106"/>
    </row>
    <row r="775" spans="4:18" ht="15.75" customHeight="1" x14ac:dyDescent="0.25">
      <c r="D775" s="33"/>
      <c r="E775" s="33"/>
      <c r="F775" s="33"/>
      <c r="G775" s="33"/>
      <c r="H775" s="105"/>
      <c r="K775" s="33"/>
      <c r="L775" s="33"/>
      <c r="M775" s="33"/>
      <c r="O775" s="106"/>
      <c r="P775" s="106"/>
      <c r="Q775" s="106"/>
      <c r="R775" s="106"/>
    </row>
    <row r="776" spans="4:18" ht="15.75" customHeight="1" x14ac:dyDescent="0.25">
      <c r="D776" s="33"/>
      <c r="E776" s="33"/>
      <c r="F776" s="33"/>
      <c r="G776" s="33"/>
      <c r="H776" s="105"/>
      <c r="K776" s="33"/>
      <c r="L776" s="33"/>
      <c r="M776" s="33"/>
      <c r="O776" s="106"/>
      <c r="P776" s="106"/>
      <c r="Q776" s="106"/>
      <c r="R776" s="106"/>
    </row>
    <row r="777" spans="4:18" ht="15.75" customHeight="1" x14ac:dyDescent="0.25">
      <c r="D777" s="33"/>
      <c r="E777" s="33"/>
      <c r="F777" s="33"/>
      <c r="G777" s="33"/>
      <c r="H777" s="105"/>
      <c r="K777" s="33"/>
      <c r="L777" s="33"/>
      <c r="M777" s="33"/>
      <c r="O777" s="106"/>
      <c r="P777" s="106"/>
      <c r="Q777" s="106"/>
      <c r="R777" s="106"/>
    </row>
    <row r="778" spans="4:18" ht="15.75" customHeight="1" x14ac:dyDescent="0.25">
      <c r="D778" s="33"/>
      <c r="E778" s="33"/>
      <c r="F778" s="33"/>
      <c r="G778" s="33"/>
      <c r="H778" s="105"/>
      <c r="K778" s="33"/>
      <c r="L778" s="33"/>
      <c r="M778" s="33"/>
      <c r="O778" s="106"/>
      <c r="P778" s="106"/>
      <c r="Q778" s="106"/>
      <c r="R778" s="106"/>
    </row>
    <row r="779" spans="4:18" ht="15.75" customHeight="1" x14ac:dyDescent="0.25">
      <c r="D779" s="33"/>
      <c r="E779" s="33"/>
      <c r="F779" s="33"/>
      <c r="G779" s="33"/>
      <c r="H779" s="105"/>
      <c r="K779" s="33"/>
      <c r="L779" s="33"/>
      <c r="M779" s="33"/>
      <c r="O779" s="106"/>
      <c r="P779" s="106"/>
      <c r="Q779" s="106"/>
      <c r="R779" s="106"/>
    </row>
    <row r="780" spans="4:18" ht="15.75" customHeight="1" x14ac:dyDescent="0.25">
      <c r="D780" s="33"/>
      <c r="E780" s="33"/>
      <c r="F780" s="33"/>
      <c r="G780" s="33"/>
      <c r="H780" s="105"/>
      <c r="K780" s="33"/>
      <c r="L780" s="33"/>
      <c r="M780" s="33"/>
      <c r="O780" s="106"/>
      <c r="P780" s="106"/>
      <c r="Q780" s="106"/>
      <c r="R780" s="106"/>
    </row>
    <row r="781" spans="4:18" ht="15.75" customHeight="1" x14ac:dyDescent="0.25">
      <c r="D781" s="33"/>
      <c r="E781" s="33"/>
      <c r="F781" s="33"/>
      <c r="G781" s="33"/>
      <c r="H781" s="105"/>
      <c r="K781" s="33"/>
      <c r="L781" s="33"/>
      <c r="M781" s="33"/>
      <c r="O781" s="106"/>
      <c r="P781" s="106"/>
      <c r="Q781" s="106"/>
      <c r="R781" s="106"/>
    </row>
    <row r="782" spans="4:18" ht="15.75" customHeight="1" x14ac:dyDescent="0.25">
      <c r="D782" s="33"/>
      <c r="E782" s="33"/>
      <c r="F782" s="33"/>
      <c r="G782" s="33"/>
      <c r="H782" s="105"/>
      <c r="K782" s="33"/>
      <c r="L782" s="33"/>
      <c r="M782" s="33"/>
      <c r="O782" s="106"/>
      <c r="P782" s="106"/>
      <c r="Q782" s="106"/>
      <c r="R782" s="106"/>
    </row>
    <row r="783" spans="4:18" ht="15.75" customHeight="1" x14ac:dyDescent="0.25">
      <c r="D783" s="33"/>
      <c r="E783" s="33"/>
      <c r="F783" s="33"/>
      <c r="G783" s="33"/>
      <c r="H783" s="105"/>
      <c r="K783" s="33"/>
      <c r="L783" s="33"/>
      <c r="M783" s="33"/>
      <c r="O783" s="106"/>
      <c r="P783" s="106"/>
      <c r="Q783" s="106"/>
      <c r="R783" s="106"/>
    </row>
    <row r="784" spans="4:18" ht="15.75" customHeight="1" x14ac:dyDescent="0.25">
      <c r="D784" s="33"/>
      <c r="E784" s="33"/>
      <c r="F784" s="33"/>
      <c r="G784" s="33"/>
      <c r="H784" s="105"/>
      <c r="K784" s="33"/>
      <c r="L784" s="33"/>
      <c r="M784" s="33"/>
      <c r="O784" s="106"/>
      <c r="P784" s="106"/>
      <c r="Q784" s="106"/>
      <c r="R784" s="106"/>
    </row>
    <row r="785" spans="4:18" ht="15.75" customHeight="1" x14ac:dyDescent="0.25">
      <c r="D785" s="33"/>
      <c r="E785" s="33"/>
      <c r="F785" s="33"/>
      <c r="G785" s="33"/>
      <c r="H785" s="105"/>
      <c r="K785" s="33"/>
      <c r="L785" s="33"/>
      <c r="M785" s="33"/>
      <c r="O785" s="106"/>
      <c r="P785" s="106"/>
      <c r="Q785" s="106"/>
      <c r="R785" s="106"/>
    </row>
    <row r="786" spans="4:18" ht="15.75" customHeight="1" x14ac:dyDescent="0.25">
      <c r="D786" s="33"/>
      <c r="E786" s="33"/>
      <c r="F786" s="33"/>
      <c r="G786" s="33"/>
      <c r="H786" s="105"/>
      <c r="K786" s="33"/>
      <c r="L786" s="33"/>
      <c r="M786" s="33"/>
      <c r="O786" s="106"/>
      <c r="P786" s="106"/>
      <c r="Q786" s="106"/>
      <c r="R786" s="106"/>
    </row>
    <row r="787" spans="4:18" ht="15.75" customHeight="1" x14ac:dyDescent="0.25">
      <c r="D787" s="33"/>
      <c r="E787" s="33"/>
      <c r="F787" s="33"/>
      <c r="G787" s="33"/>
      <c r="H787" s="105"/>
      <c r="K787" s="33"/>
      <c r="L787" s="33"/>
      <c r="M787" s="33"/>
      <c r="O787" s="106"/>
      <c r="P787" s="106"/>
      <c r="Q787" s="106"/>
      <c r="R787" s="106"/>
    </row>
    <row r="788" spans="4:18" ht="15.75" customHeight="1" x14ac:dyDescent="0.25">
      <c r="D788" s="33"/>
      <c r="E788" s="33"/>
      <c r="F788" s="33"/>
      <c r="G788" s="33"/>
      <c r="H788" s="105"/>
      <c r="K788" s="33"/>
      <c r="L788" s="33"/>
      <c r="M788" s="33"/>
      <c r="O788" s="106"/>
      <c r="P788" s="106"/>
      <c r="Q788" s="106"/>
      <c r="R788" s="106"/>
    </row>
    <row r="789" spans="4:18" ht="15.75" customHeight="1" x14ac:dyDescent="0.25">
      <c r="D789" s="33"/>
      <c r="E789" s="33"/>
      <c r="F789" s="33"/>
      <c r="G789" s="33"/>
      <c r="H789" s="105"/>
      <c r="K789" s="33"/>
      <c r="L789" s="33"/>
      <c r="M789" s="33"/>
      <c r="O789" s="106"/>
      <c r="P789" s="106"/>
      <c r="Q789" s="106"/>
      <c r="R789" s="106"/>
    </row>
    <row r="790" spans="4:18" ht="15.75" customHeight="1" x14ac:dyDescent="0.25">
      <c r="D790" s="33"/>
      <c r="E790" s="33"/>
      <c r="F790" s="33"/>
      <c r="G790" s="33"/>
      <c r="H790" s="105"/>
      <c r="K790" s="33"/>
      <c r="L790" s="33"/>
      <c r="M790" s="33"/>
      <c r="O790" s="106"/>
      <c r="P790" s="106"/>
      <c r="Q790" s="106"/>
      <c r="R790" s="106"/>
    </row>
    <row r="791" spans="4:18" ht="15.75" customHeight="1" x14ac:dyDescent="0.25">
      <c r="D791" s="33"/>
      <c r="E791" s="33"/>
      <c r="F791" s="33"/>
      <c r="G791" s="33"/>
      <c r="H791" s="105"/>
      <c r="K791" s="33"/>
      <c r="L791" s="33"/>
      <c r="M791" s="33"/>
      <c r="O791" s="106"/>
      <c r="P791" s="106"/>
      <c r="Q791" s="106"/>
      <c r="R791" s="106"/>
    </row>
    <row r="792" spans="4:18" ht="15.75" customHeight="1" x14ac:dyDescent="0.25">
      <c r="D792" s="33"/>
      <c r="E792" s="33"/>
      <c r="F792" s="33"/>
      <c r="G792" s="33"/>
      <c r="H792" s="105"/>
      <c r="K792" s="33"/>
      <c r="L792" s="33"/>
      <c r="M792" s="33"/>
      <c r="O792" s="106"/>
      <c r="P792" s="106"/>
      <c r="Q792" s="106"/>
      <c r="R792" s="106"/>
    </row>
    <row r="793" spans="4:18" ht="15.75" customHeight="1" x14ac:dyDescent="0.25">
      <c r="D793" s="33"/>
      <c r="E793" s="33"/>
      <c r="F793" s="33"/>
      <c r="G793" s="33"/>
      <c r="H793" s="105"/>
      <c r="K793" s="33"/>
      <c r="L793" s="33"/>
      <c r="M793" s="33"/>
      <c r="O793" s="106"/>
      <c r="P793" s="106"/>
      <c r="Q793" s="106"/>
      <c r="R793" s="106"/>
    </row>
    <row r="794" spans="4:18" ht="15.75" customHeight="1" x14ac:dyDescent="0.25">
      <c r="D794" s="33"/>
      <c r="E794" s="33"/>
      <c r="F794" s="33"/>
      <c r="G794" s="33"/>
      <c r="H794" s="105"/>
      <c r="K794" s="33"/>
      <c r="L794" s="33"/>
      <c r="M794" s="33"/>
      <c r="O794" s="106"/>
      <c r="P794" s="106"/>
      <c r="Q794" s="106"/>
      <c r="R794" s="106"/>
    </row>
    <row r="795" spans="4:18" ht="15.75" customHeight="1" x14ac:dyDescent="0.25">
      <c r="D795" s="33"/>
      <c r="E795" s="33"/>
      <c r="F795" s="33"/>
      <c r="G795" s="33"/>
      <c r="H795" s="105"/>
      <c r="K795" s="33"/>
      <c r="L795" s="33"/>
      <c r="M795" s="33"/>
      <c r="O795" s="106"/>
      <c r="P795" s="106"/>
      <c r="Q795" s="106"/>
      <c r="R795" s="106"/>
    </row>
    <row r="796" spans="4:18" ht="15.75" customHeight="1" x14ac:dyDescent="0.25">
      <c r="D796" s="33"/>
      <c r="E796" s="33"/>
      <c r="F796" s="33"/>
      <c r="G796" s="33"/>
      <c r="H796" s="105"/>
      <c r="K796" s="33"/>
      <c r="L796" s="33"/>
      <c r="M796" s="33"/>
      <c r="O796" s="106"/>
      <c r="P796" s="106"/>
      <c r="Q796" s="106"/>
      <c r="R796" s="106"/>
    </row>
    <row r="797" spans="4:18" ht="15.75" customHeight="1" x14ac:dyDescent="0.25">
      <c r="D797" s="33"/>
      <c r="E797" s="33"/>
      <c r="F797" s="33"/>
      <c r="G797" s="33"/>
      <c r="H797" s="105"/>
      <c r="K797" s="33"/>
      <c r="L797" s="33"/>
      <c r="M797" s="33"/>
      <c r="O797" s="106"/>
      <c r="P797" s="106"/>
      <c r="Q797" s="106"/>
      <c r="R797" s="106"/>
    </row>
    <row r="798" spans="4:18" ht="15.75" customHeight="1" x14ac:dyDescent="0.25">
      <c r="D798" s="33"/>
      <c r="E798" s="33"/>
      <c r="F798" s="33"/>
      <c r="G798" s="33"/>
      <c r="H798" s="105"/>
      <c r="K798" s="33"/>
      <c r="L798" s="33"/>
      <c r="M798" s="33"/>
      <c r="O798" s="106"/>
      <c r="P798" s="106"/>
      <c r="Q798" s="106"/>
      <c r="R798" s="106"/>
    </row>
    <row r="799" spans="4:18" ht="15.75" customHeight="1" x14ac:dyDescent="0.25">
      <c r="D799" s="33"/>
      <c r="E799" s="33"/>
      <c r="F799" s="33"/>
      <c r="G799" s="33"/>
      <c r="H799" s="105"/>
      <c r="K799" s="33"/>
      <c r="L799" s="33"/>
      <c r="M799" s="33"/>
      <c r="O799" s="106"/>
      <c r="P799" s="106"/>
      <c r="Q799" s="106"/>
      <c r="R799" s="106"/>
    </row>
    <row r="800" spans="4:18" ht="15.75" customHeight="1" x14ac:dyDescent="0.25">
      <c r="D800" s="33"/>
      <c r="E800" s="33"/>
      <c r="F800" s="33"/>
      <c r="G800" s="33"/>
      <c r="H800" s="105"/>
      <c r="K800" s="33"/>
      <c r="L800" s="33"/>
      <c r="M800" s="33"/>
      <c r="O800" s="106"/>
      <c r="P800" s="106"/>
      <c r="Q800" s="106"/>
      <c r="R800" s="106"/>
    </row>
    <row r="801" spans="8:18" ht="15.75" customHeight="1" x14ac:dyDescent="0.25">
      <c r="H801" s="105"/>
      <c r="O801" s="106"/>
      <c r="P801" s="106"/>
      <c r="Q801" s="106"/>
      <c r="R801" s="106"/>
    </row>
    <row r="802" spans="8:18" ht="15.75" customHeight="1" x14ac:dyDescent="0.25">
      <c r="H802" s="105"/>
      <c r="O802" s="106"/>
      <c r="P802" s="106"/>
      <c r="Q802" s="106"/>
      <c r="R802" s="106"/>
    </row>
    <row r="803" spans="8:18" ht="15.75" customHeight="1" x14ac:dyDescent="0.25">
      <c r="H803" s="105"/>
      <c r="O803" s="106"/>
      <c r="P803" s="106"/>
      <c r="Q803" s="106"/>
      <c r="R803" s="106"/>
    </row>
    <row r="804" spans="8:18" ht="15.75" customHeight="1" x14ac:dyDescent="0.25">
      <c r="H804" s="105"/>
      <c r="O804" s="106"/>
      <c r="P804" s="106"/>
      <c r="Q804" s="106"/>
      <c r="R804" s="106"/>
    </row>
    <row r="805" spans="8:18" ht="15.75" customHeight="1" x14ac:dyDescent="0.25">
      <c r="H805" s="105"/>
      <c r="O805" s="106"/>
      <c r="P805" s="106"/>
      <c r="Q805" s="106"/>
      <c r="R805" s="106"/>
    </row>
    <row r="806" spans="8:18" ht="15.75" customHeight="1" x14ac:dyDescent="0.25">
      <c r="H806" s="105"/>
      <c r="O806" s="106"/>
      <c r="P806" s="106"/>
      <c r="Q806" s="106"/>
      <c r="R806" s="106"/>
    </row>
    <row r="807" spans="8:18" ht="15.75" customHeight="1" x14ac:dyDescent="0.25">
      <c r="H807" s="105"/>
      <c r="O807" s="106"/>
      <c r="P807" s="106"/>
      <c r="Q807" s="106"/>
      <c r="R807" s="106"/>
    </row>
    <row r="808" spans="8:18" ht="15.75" customHeight="1" x14ac:dyDescent="0.25">
      <c r="H808" s="105"/>
      <c r="O808" s="106"/>
      <c r="P808" s="106"/>
      <c r="Q808" s="106"/>
      <c r="R808" s="106"/>
    </row>
    <row r="809" spans="8:18" ht="15.75" customHeight="1" x14ac:dyDescent="0.25">
      <c r="H809" s="105"/>
      <c r="O809" s="106"/>
      <c r="P809" s="106"/>
      <c r="Q809" s="106"/>
      <c r="R809" s="106"/>
    </row>
    <row r="810" spans="8:18" ht="15.75" customHeight="1" x14ac:dyDescent="0.25">
      <c r="H810" s="105"/>
      <c r="O810" s="106"/>
      <c r="P810" s="106"/>
      <c r="Q810" s="106"/>
      <c r="R810" s="106"/>
    </row>
    <row r="811" spans="8:18" ht="15.75" customHeight="1" x14ac:dyDescent="0.25">
      <c r="H811" s="105"/>
      <c r="O811" s="106"/>
      <c r="P811" s="106"/>
      <c r="Q811" s="106"/>
      <c r="R811" s="106"/>
    </row>
    <row r="812" spans="8:18" ht="15.75" customHeight="1" x14ac:dyDescent="0.25">
      <c r="H812" s="105"/>
      <c r="O812" s="106"/>
      <c r="P812" s="106"/>
      <c r="Q812" s="106"/>
      <c r="R812" s="106"/>
    </row>
    <row r="813" spans="8:18" ht="15.75" customHeight="1" x14ac:dyDescent="0.25">
      <c r="H813" s="105"/>
      <c r="O813" s="106"/>
      <c r="P813" s="106"/>
      <c r="Q813" s="106"/>
      <c r="R813" s="106"/>
    </row>
    <row r="814" spans="8:18" ht="15.75" customHeight="1" x14ac:dyDescent="0.25">
      <c r="H814" s="105"/>
      <c r="O814" s="106"/>
      <c r="P814" s="106"/>
      <c r="Q814" s="106"/>
      <c r="R814" s="106"/>
    </row>
    <row r="815" spans="8:18" ht="15.75" customHeight="1" x14ac:dyDescent="0.25">
      <c r="H815" s="105"/>
      <c r="O815" s="106"/>
      <c r="P815" s="106"/>
      <c r="Q815" s="106"/>
      <c r="R815" s="106"/>
    </row>
    <row r="816" spans="8:18" ht="15.75" customHeight="1" x14ac:dyDescent="0.25">
      <c r="H816" s="105"/>
      <c r="O816" s="106"/>
      <c r="P816" s="106"/>
      <c r="Q816" s="106"/>
      <c r="R816" s="106"/>
    </row>
    <row r="817" spans="8:18" ht="15.75" customHeight="1" x14ac:dyDescent="0.25">
      <c r="H817" s="105"/>
      <c r="O817" s="106"/>
      <c r="P817" s="106"/>
      <c r="Q817" s="106"/>
      <c r="R817" s="106"/>
    </row>
    <row r="818" spans="8:18" ht="15.75" customHeight="1" x14ac:dyDescent="0.25">
      <c r="H818" s="105"/>
      <c r="O818" s="106"/>
      <c r="P818" s="106"/>
      <c r="Q818" s="106"/>
      <c r="R818" s="106"/>
    </row>
    <row r="819" spans="8:18" ht="15.75" customHeight="1" x14ac:dyDescent="0.25">
      <c r="H819" s="105"/>
      <c r="O819" s="106"/>
      <c r="P819" s="106"/>
      <c r="Q819" s="106"/>
      <c r="R819" s="106"/>
    </row>
    <row r="820" spans="8:18" ht="15.75" customHeight="1" x14ac:dyDescent="0.25">
      <c r="H820" s="105"/>
      <c r="O820" s="106"/>
      <c r="P820" s="106"/>
      <c r="Q820" s="106"/>
      <c r="R820" s="106"/>
    </row>
    <row r="821" spans="8:18" ht="15.75" customHeight="1" x14ac:dyDescent="0.25">
      <c r="H821" s="105"/>
      <c r="O821" s="106"/>
      <c r="P821" s="106"/>
      <c r="Q821" s="106"/>
      <c r="R821" s="106"/>
    </row>
    <row r="822" spans="8:18" ht="15.75" customHeight="1" x14ac:dyDescent="0.25">
      <c r="H822" s="105"/>
      <c r="O822" s="106"/>
      <c r="P822" s="106"/>
      <c r="Q822" s="106"/>
      <c r="R822" s="106"/>
    </row>
    <row r="823" spans="8:18" ht="15.75" customHeight="1" x14ac:dyDescent="0.25">
      <c r="H823" s="105"/>
      <c r="O823" s="106"/>
      <c r="P823" s="106"/>
      <c r="Q823" s="106"/>
      <c r="R823" s="106"/>
    </row>
    <row r="824" spans="8:18" ht="15.75" customHeight="1" x14ac:dyDescent="0.25">
      <c r="H824" s="105"/>
      <c r="O824" s="106"/>
      <c r="P824" s="106"/>
      <c r="Q824" s="106"/>
      <c r="R824" s="106"/>
    </row>
    <row r="825" spans="8:18" ht="15.75" customHeight="1" x14ac:dyDescent="0.25">
      <c r="H825" s="105"/>
      <c r="O825" s="106"/>
      <c r="P825" s="106"/>
      <c r="Q825" s="106"/>
      <c r="R825" s="106"/>
    </row>
    <row r="826" spans="8:18" ht="15.75" customHeight="1" x14ac:dyDescent="0.25">
      <c r="H826" s="105"/>
      <c r="O826" s="106"/>
      <c r="P826" s="106"/>
      <c r="Q826" s="106"/>
      <c r="R826" s="106"/>
    </row>
    <row r="827" spans="8:18" ht="15.75" customHeight="1" x14ac:dyDescent="0.25">
      <c r="H827" s="105"/>
      <c r="O827" s="106"/>
      <c r="P827" s="106"/>
      <c r="Q827" s="106"/>
      <c r="R827" s="106"/>
    </row>
    <row r="828" spans="8:18" ht="15.75" customHeight="1" x14ac:dyDescent="0.25">
      <c r="H828" s="105"/>
      <c r="O828" s="106"/>
      <c r="P828" s="106"/>
      <c r="Q828" s="106"/>
      <c r="R828" s="106"/>
    </row>
    <row r="829" spans="8:18" ht="15.75" customHeight="1" x14ac:dyDescent="0.25">
      <c r="H829" s="105"/>
      <c r="O829" s="106"/>
      <c r="P829" s="106"/>
      <c r="Q829" s="106"/>
      <c r="R829" s="106"/>
    </row>
    <row r="830" spans="8:18" ht="15.75" customHeight="1" x14ac:dyDescent="0.25">
      <c r="H830" s="105"/>
      <c r="O830" s="106"/>
      <c r="P830" s="106"/>
      <c r="Q830" s="106"/>
      <c r="R830" s="106"/>
    </row>
    <row r="831" spans="8:18" ht="15.75" customHeight="1" x14ac:dyDescent="0.25">
      <c r="H831" s="105"/>
      <c r="O831" s="106"/>
      <c r="P831" s="106"/>
      <c r="Q831" s="106"/>
      <c r="R831" s="106"/>
    </row>
    <row r="832" spans="8:18" ht="15.75" customHeight="1" x14ac:dyDescent="0.25">
      <c r="H832" s="105"/>
      <c r="O832" s="106"/>
      <c r="P832" s="106"/>
      <c r="Q832" s="106"/>
      <c r="R832" s="106"/>
    </row>
    <row r="833" spans="8:18" ht="15.75" customHeight="1" x14ac:dyDescent="0.25">
      <c r="H833" s="105"/>
      <c r="O833" s="106"/>
      <c r="P833" s="106"/>
      <c r="Q833" s="106"/>
      <c r="R833" s="106"/>
    </row>
    <row r="834" spans="8:18" ht="15.75" customHeight="1" x14ac:dyDescent="0.25">
      <c r="H834" s="105"/>
      <c r="O834" s="106"/>
      <c r="P834" s="106"/>
      <c r="Q834" s="106"/>
      <c r="R834" s="106"/>
    </row>
    <row r="835" spans="8:18" ht="15.75" customHeight="1" x14ac:dyDescent="0.25">
      <c r="H835" s="105"/>
      <c r="O835" s="106"/>
      <c r="P835" s="106"/>
      <c r="Q835" s="106"/>
      <c r="R835" s="106"/>
    </row>
    <row r="836" spans="8:18" ht="15.75" customHeight="1" x14ac:dyDescent="0.25">
      <c r="H836" s="105"/>
      <c r="O836" s="106"/>
      <c r="P836" s="106"/>
      <c r="Q836" s="106"/>
      <c r="R836" s="106"/>
    </row>
    <row r="837" spans="8:18" ht="15.75" customHeight="1" x14ac:dyDescent="0.25">
      <c r="H837" s="105"/>
      <c r="O837" s="106"/>
      <c r="P837" s="106"/>
      <c r="Q837" s="106"/>
      <c r="R837" s="106"/>
    </row>
    <row r="838" spans="8:18" ht="15.75" customHeight="1" x14ac:dyDescent="0.25">
      <c r="H838" s="105"/>
      <c r="O838" s="106"/>
      <c r="P838" s="106"/>
      <c r="Q838" s="106"/>
      <c r="R838" s="106"/>
    </row>
    <row r="839" spans="8:18" ht="15.75" customHeight="1" x14ac:dyDescent="0.25">
      <c r="H839" s="105"/>
      <c r="O839" s="106"/>
      <c r="P839" s="106"/>
      <c r="Q839" s="106"/>
      <c r="R839" s="106"/>
    </row>
    <row r="840" spans="8:18" ht="15.75" customHeight="1" x14ac:dyDescent="0.25">
      <c r="H840" s="105"/>
      <c r="O840" s="106"/>
      <c r="P840" s="106"/>
      <c r="Q840" s="106"/>
      <c r="R840" s="106"/>
    </row>
    <row r="841" spans="8:18" ht="15.75" customHeight="1" x14ac:dyDescent="0.25">
      <c r="H841" s="105"/>
      <c r="O841" s="106"/>
      <c r="P841" s="106"/>
      <c r="Q841" s="106"/>
      <c r="R841" s="106"/>
    </row>
    <row r="842" spans="8:18" ht="15.75" customHeight="1" x14ac:dyDescent="0.25">
      <c r="H842" s="105"/>
      <c r="O842" s="106"/>
      <c r="P842" s="106"/>
      <c r="Q842" s="106"/>
      <c r="R842" s="106"/>
    </row>
    <row r="843" spans="8:18" ht="15.75" customHeight="1" x14ac:dyDescent="0.25">
      <c r="H843" s="105"/>
      <c r="O843" s="106"/>
      <c r="P843" s="106"/>
      <c r="Q843" s="106"/>
      <c r="R843" s="106"/>
    </row>
    <row r="844" spans="8:18" ht="15.75" customHeight="1" x14ac:dyDescent="0.25">
      <c r="H844" s="105"/>
      <c r="O844" s="106"/>
      <c r="P844" s="106"/>
      <c r="Q844" s="106"/>
      <c r="R844" s="106"/>
    </row>
    <row r="845" spans="8:18" ht="15.75" customHeight="1" x14ac:dyDescent="0.25">
      <c r="H845" s="105"/>
      <c r="O845" s="106"/>
      <c r="P845" s="106"/>
      <c r="Q845" s="106"/>
      <c r="R845" s="106"/>
    </row>
    <row r="846" spans="8:18" ht="15.75" customHeight="1" x14ac:dyDescent="0.25">
      <c r="H846" s="105"/>
      <c r="O846" s="106"/>
      <c r="P846" s="106"/>
      <c r="Q846" s="106"/>
      <c r="R846" s="106"/>
    </row>
    <row r="847" spans="8:18" ht="15.75" customHeight="1" x14ac:dyDescent="0.25">
      <c r="H847" s="105"/>
      <c r="O847" s="106"/>
      <c r="P847" s="106"/>
      <c r="Q847" s="106"/>
      <c r="R847" s="106"/>
    </row>
    <row r="848" spans="8:18" ht="15.75" customHeight="1" x14ac:dyDescent="0.25">
      <c r="H848" s="105"/>
      <c r="O848" s="106"/>
      <c r="P848" s="106"/>
      <c r="Q848" s="106"/>
      <c r="R848" s="106"/>
    </row>
    <row r="849" spans="8:18" ht="15.75" customHeight="1" x14ac:dyDescent="0.25">
      <c r="H849" s="105"/>
      <c r="O849" s="106"/>
      <c r="P849" s="106"/>
      <c r="Q849" s="106"/>
      <c r="R849" s="106"/>
    </row>
    <row r="850" spans="8:18" ht="15.75" customHeight="1" x14ac:dyDescent="0.25">
      <c r="H850" s="105"/>
      <c r="O850" s="106"/>
      <c r="P850" s="106"/>
      <c r="Q850" s="106"/>
      <c r="R850" s="106"/>
    </row>
    <row r="851" spans="8:18" ht="15.75" customHeight="1" x14ac:dyDescent="0.25">
      <c r="H851" s="105"/>
      <c r="O851" s="106"/>
      <c r="P851" s="106"/>
      <c r="Q851" s="106"/>
      <c r="R851" s="106"/>
    </row>
    <row r="852" spans="8:18" ht="15.75" customHeight="1" x14ac:dyDescent="0.25">
      <c r="H852" s="105"/>
      <c r="O852" s="106"/>
      <c r="P852" s="106"/>
      <c r="Q852" s="106"/>
      <c r="R852" s="106"/>
    </row>
    <row r="853" spans="8:18" ht="15.75" customHeight="1" x14ac:dyDescent="0.25">
      <c r="H853" s="105"/>
      <c r="O853" s="106"/>
      <c r="P853" s="106"/>
      <c r="Q853" s="106"/>
      <c r="R853" s="106"/>
    </row>
    <row r="854" spans="8:18" ht="15.75" customHeight="1" x14ac:dyDescent="0.25">
      <c r="H854" s="105"/>
      <c r="O854" s="106"/>
      <c r="P854" s="106"/>
      <c r="Q854" s="106"/>
      <c r="R854" s="106"/>
    </row>
    <row r="855" spans="8:18" ht="15.75" customHeight="1" x14ac:dyDescent="0.25">
      <c r="H855" s="105"/>
      <c r="O855" s="106"/>
      <c r="P855" s="106"/>
      <c r="Q855" s="106"/>
      <c r="R855" s="106"/>
    </row>
    <row r="856" spans="8:18" ht="15.75" customHeight="1" x14ac:dyDescent="0.25">
      <c r="H856" s="105"/>
      <c r="O856" s="106"/>
      <c r="P856" s="106"/>
      <c r="Q856" s="106"/>
      <c r="R856" s="106"/>
    </row>
    <row r="857" spans="8:18" ht="15.75" customHeight="1" x14ac:dyDescent="0.25">
      <c r="H857" s="105"/>
      <c r="O857" s="106"/>
      <c r="P857" s="106"/>
      <c r="Q857" s="106"/>
      <c r="R857" s="106"/>
    </row>
    <row r="858" spans="8:18" ht="15.75" customHeight="1" x14ac:dyDescent="0.25">
      <c r="H858" s="105"/>
      <c r="O858" s="106"/>
      <c r="P858" s="106"/>
      <c r="Q858" s="106"/>
      <c r="R858" s="106"/>
    </row>
    <row r="859" spans="8:18" ht="15.75" customHeight="1" x14ac:dyDescent="0.25">
      <c r="H859" s="105"/>
      <c r="O859" s="106"/>
      <c r="P859" s="106"/>
      <c r="Q859" s="106"/>
      <c r="R859" s="106"/>
    </row>
    <row r="860" spans="8:18" ht="15.75" customHeight="1" x14ac:dyDescent="0.25">
      <c r="H860" s="105"/>
      <c r="O860" s="106"/>
      <c r="P860" s="106"/>
      <c r="Q860" s="106"/>
      <c r="R860" s="106"/>
    </row>
    <row r="861" spans="8:18" ht="15.75" customHeight="1" x14ac:dyDescent="0.25">
      <c r="H861" s="105"/>
      <c r="O861" s="106"/>
      <c r="P861" s="106"/>
      <c r="Q861" s="106"/>
      <c r="R861" s="106"/>
    </row>
    <row r="862" spans="8:18" ht="15.75" customHeight="1" x14ac:dyDescent="0.25">
      <c r="H862" s="105"/>
      <c r="O862" s="106"/>
      <c r="P862" s="106"/>
      <c r="Q862" s="106"/>
      <c r="R862" s="106"/>
    </row>
    <row r="863" spans="8:18" ht="15.75" customHeight="1" x14ac:dyDescent="0.25">
      <c r="H863" s="105"/>
      <c r="O863" s="106"/>
      <c r="P863" s="106"/>
      <c r="Q863" s="106"/>
      <c r="R863" s="106"/>
    </row>
    <row r="864" spans="8:18" ht="15.75" customHeight="1" x14ac:dyDescent="0.25">
      <c r="H864" s="105"/>
      <c r="O864" s="106"/>
      <c r="P864" s="106"/>
      <c r="Q864" s="106"/>
      <c r="R864" s="106"/>
    </row>
    <row r="865" spans="8:18" ht="15.75" customHeight="1" x14ac:dyDescent="0.25">
      <c r="H865" s="105"/>
      <c r="O865" s="106"/>
      <c r="P865" s="106"/>
      <c r="Q865" s="106"/>
      <c r="R865" s="106"/>
    </row>
    <row r="866" spans="8:18" ht="15.75" customHeight="1" x14ac:dyDescent="0.25">
      <c r="H866" s="105"/>
      <c r="O866" s="106"/>
      <c r="P866" s="106"/>
      <c r="Q866" s="106"/>
      <c r="R866" s="106"/>
    </row>
    <row r="867" spans="8:18" ht="15.75" customHeight="1" x14ac:dyDescent="0.25">
      <c r="H867" s="105"/>
      <c r="O867" s="106"/>
      <c r="P867" s="106"/>
      <c r="Q867" s="106"/>
      <c r="R867" s="106"/>
    </row>
    <row r="868" spans="8:18" ht="15.75" customHeight="1" x14ac:dyDescent="0.25">
      <c r="H868" s="105"/>
      <c r="O868" s="106"/>
      <c r="P868" s="106"/>
      <c r="Q868" s="106"/>
      <c r="R868" s="106"/>
    </row>
    <row r="869" spans="8:18" ht="15.75" customHeight="1" x14ac:dyDescent="0.25">
      <c r="H869" s="105"/>
      <c r="O869" s="106"/>
      <c r="P869" s="106"/>
      <c r="Q869" s="106"/>
      <c r="R869" s="106"/>
    </row>
    <row r="870" spans="8:18" ht="15.75" customHeight="1" x14ac:dyDescent="0.25">
      <c r="H870" s="105"/>
      <c r="O870" s="106"/>
      <c r="P870" s="106"/>
      <c r="Q870" s="106"/>
      <c r="R870" s="106"/>
    </row>
    <row r="871" spans="8:18" ht="15.75" customHeight="1" x14ac:dyDescent="0.25">
      <c r="H871" s="105"/>
      <c r="O871" s="106"/>
      <c r="P871" s="106"/>
      <c r="Q871" s="106"/>
      <c r="R871" s="106"/>
    </row>
    <row r="872" spans="8:18" ht="15.75" customHeight="1" x14ac:dyDescent="0.25">
      <c r="H872" s="105"/>
      <c r="O872" s="106"/>
      <c r="P872" s="106"/>
      <c r="Q872" s="106"/>
      <c r="R872" s="106"/>
    </row>
    <row r="873" spans="8:18" ht="15.75" customHeight="1" x14ac:dyDescent="0.25">
      <c r="H873" s="105"/>
      <c r="O873" s="106"/>
      <c r="P873" s="106"/>
      <c r="Q873" s="106"/>
      <c r="R873" s="106"/>
    </row>
    <row r="874" spans="8:18" ht="15.75" customHeight="1" x14ac:dyDescent="0.25">
      <c r="H874" s="105"/>
      <c r="O874" s="106"/>
      <c r="P874" s="106"/>
      <c r="Q874" s="106"/>
      <c r="R874" s="106"/>
    </row>
    <row r="875" spans="8:18" ht="15.75" customHeight="1" x14ac:dyDescent="0.25">
      <c r="H875" s="105"/>
      <c r="O875" s="106"/>
      <c r="P875" s="106"/>
      <c r="Q875" s="106"/>
      <c r="R875" s="106"/>
    </row>
    <row r="876" spans="8:18" ht="15.75" customHeight="1" x14ac:dyDescent="0.25">
      <c r="H876" s="105"/>
      <c r="O876" s="106"/>
      <c r="P876" s="106"/>
      <c r="Q876" s="106"/>
      <c r="R876" s="106"/>
    </row>
    <row r="877" spans="8:18" ht="15.75" customHeight="1" x14ac:dyDescent="0.25">
      <c r="H877" s="105"/>
      <c r="O877" s="106"/>
      <c r="P877" s="106"/>
      <c r="Q877" s="106"/>
      <c r="R877" s="106"/>
    </row>
    <row r="878" spans="8:18" ht="15.75" customHeight="1" x14ac:dyDescent="0.25">
      <c r="H878" s="105"/>
      <c r="O878" s="106"/>
      <c r="P878" s="106"/>
      <c r="Q878" s="106"/>
      <c r="R878" s="106"/>
    </row>
    <row r="879" spans="8:18" ht="15.75" customHeight="1" x14ac:dyDescent="0.25">
      <c r="H879" s="105"/>
      <c r="O879" s="106"/>
      <c r="P879" s="106"/>
      <c r="Q879" s="106"/>
      <c r="R879" s="106"/>
    </row>
    <row r="880" spans="8:18" ht="15.75" customHeight="1" x14ac:dyDescent="0.25">
      <c r="H880" s="105"/>
      <c r="O880" s="106"/>
      <c r="P880" s="106"/>
      <c r="Q880" s="106"/>
      <c r="R880" s="106"/>
    </row>
    <row r="881" spans="8:18" ht="15.75" customHeight="1" x14ac:dyDescent="0.25">
      <c r="H881" s="105"/>
      <c r="O881" s="106"/>
      <c r="P881" s="106"/>
      <c r="Q881" s="106"/>
      <c r="R881" s="106"/>
    </row>
    <row r="882" spans="8:18" ht="15.75" customHeight="1" x14ac:dyDescent="0.25">
      <c r="H882" s="105"/>
      <c r="O882" s="106"/>
      <c r="P882" s="106"/>
      <c r="Q882" s="106"/>
      <c r="R882" s="106"/>
    </row>
    <row r="883" spans="8:18" ht="15.75" customHeight="1" x14ac:dyDescent="0.25">
      <c r="H883" s="105"/>
      <c r="O883" s="106"/>
      <c r="P883" s="106"/>
      <c r="Q883" s="106"/>
      <c r="R883" s="106"/>
    </row>
    <row r="884" spans="8:18" ht="15.75" customHeight="1" x14ac:dyDescent="0.25">
      <c r="H884" s="105"/>
      <c r="O884" s="106"/>
      <c r="P884" s="106"/>
      <c r="Q884" s="106"/>
      <c r="R884" s="106"/>
    </row>
    <row r="885" spans="8:18" ht="15.75" customHeight="1" x14ac:dyDescent="0.25">
      <c r="H885" s="105"/>
      <c r="O885" s="106"/>
      <c r="P885" s="106"/>
      <c r="Q885" s="106"/>
      <c r="R885" s="106"/>
    </row>
    <row r="886" spans="8:18" ht="15.75" customHeight="1" x14ac:dyDescent="0.25">
      <c r="H886" s="105"/>
      <c r="O886" s="106"/>
      <c r="P886" s="106"/>
      <c r="Q886" s="106"/>
      <c r="R886" s="106"/>
    </row>
    <row r="887" spans="8:18" ht="15.75" customHeight="1" x14ac:dyDescent="0.25">
      <c r="H887" s="105"/>
      <c r="O887" s="106"/>
      <c r="P887" s="106"/>
      <c r="Q887" s="106"/>
      <c r="R887" s="106"/>
    </row>
    <row r="888" spans="8:18" ht="15.75" customHeight="1" x14ac:dyDescent="0.25">
      <c r="H888" s="105"/>
      <c r="O888" s="106"/>
      <c r="P888" s="106"/>
      <c r="Q888" s="106"/>
      <c r="R888" s="106"/>
    </row>
    <row r="889" spans="8:18" ht="15.75" customHeight="1" x14ac:dyDescent="0.25">
      <c r="H889" s="105"/>
      <c r="O889" s="106"/>
      <c r="P889" s="106"/>
      <c r="Q889" s="106"/>
      <c r="R889" s="106"/>
    </row>
    <row r="890" spans="8:18" ht="15.75" customHeight="1" x14ac:dyDescent="0.25">
      <c r="H890" s="105"/>
      <c r="O890" s="106"/>
      <c r="P890" s="106"/>
      <c r="Q890" s="106"/>
      <c r="R890" s="106"/>
    </row>
    <row r="891" spans="8:18" ht="15.75" customHeight="1" x14ac:dyDescent="0.25">
      <c r="H891" s="105"/>
      <c r="O891" s="106"/>
      <c r="P891" s="106"/>
      <c r="Q891" s="106"/>
      <c r="R891" s="106"/>
    </row>
    <row r="892" spans="8:18" ht="15.75" customHeight="1" x14ac:dyDescent="0.25">
      <c r="H892" s="105"/>
      <c r="O892" s="106"/>
      <c r="P892" s="106"/>
      <c r="Q892" s="106"/>
      <c r="R892" s="106"/>
    </row>
    <row r="893" spans="8:18" ht="15.75" customHeight="1" x14ac:dyDescent="0.25">
      <c r="H893" s="105"/>
      <c r="O893" s="106"/>
      <c r="P893" s="106"/>
      <c r="Q893" s="106"/>
      <c r="R893" s="106"/>
    </row>
    <row r="894" spans="8:18" ht="15.75" customHeight="1" x14ac:dyDescent="0.25">
      <c r="H894" s="105"/>
      <c r="O894" s="106"/>
      <c r="P894" s="106"/>
      <c r="Q894" s="106"/>
      <c r="R894" s="106"/>
    </row>
    <row r="895" spans="8:18" ht="15.75" customHeight="1" x14ac:dyDescent="0.25">
      <c r="H895" s="105"/>
      <c r="O895" s="106"/>
      <c r="P895" s="106"/>
      <c r="Q895" s="106"/>
      <c r="R895" s="106"/>
    </row>
    <row r="896" spans="8:18" ht="15.75" customHeight="1" x14ac:dyDescent="0.25">
      <c r="H896" s="105"/>
      <c r="O896" s="106"/>
      <c r="P896" s="106"/>
      <c r="Q896" s="106"/>
      <c r="R896" s="106"/>
    </row>
    <row r="897" spans="8:18" ht="15.75" customHeight="1" x14ac:dyDescent="0.25">
      <c r="H897" s="105"/>
      <c r="O897" s="106"/>
      <c r="P897" s="106"/>
      <c r="Q897" s="106"/>
      <c r="R897" s="106"/>
    </row>
    <row r="898" spans="8:18" ht="15.75" customHeight="1" x14ac:dyDescent="0.25">
      <c r="H898" s="105"/>
      <c r="O898" s="106"/>
      <c r="P898" s="106"/>
      <c r="Q898" s="106"/>
      <c r="R898" s="106"/>
    </row>
    <row r="899" spans="8:18" ht="15.75" customHeight="1" x14ac:dyDescent="0.25">
      <c r="H899" s="105"/>
      <c r="O899" s="106"/>
      <c r="P899" s="106"/>
      <c r="Q899" s="106"/>
      <c r="R899" s="106"/>
    </row>
    <row r="900" spans="8:18" ht="15.75" customHeight="1" x14ac:dyDescent="0.25">
      <c r="H900" s="105"/>
      <c r="O900" s="106"/>
      <c r="P900" s="106"/>
      <c r="Q900" s="106"/>
      <c r="R900" s="106"/>
    </row>
    <row r="901" spans="8:18" ht="15.75" customHeight="1" x14ac:dyDescent="0.25">
      <c r="H901" s="105"/>
      <c r="O901" s="106"/>
      <c r="P901" s="106"/>
      <c r="Q901" s="106"/>
      <c r="R901" s="106"/>
    </row>
    <row r="902" spans="8:18" ht="15.75" customHeight="1" x14ac:dyDescent="0.25">
      <c r="H902" s="105"/>
      <c r="O902" s="106"/>
      <c r="P902" s="106"/>
      <c r="Q902" s="106"/>
      <c r="R902" s="106"/>
    </row>
    <row r="903" spans="8:18" ht="15.75" customHeight="1" x14ac:dyDescent="0.25">
      <c r="H903" s="105"/>
      <c r="O903" s="106"/>
      <c r="P903" s="106"/>
      <c r="Q903" s="106"/>
      <c r="R903" s="106"/>
    </row>
    <row r="904" spans="8:18" ht="15.75" customHeight="1" x14ac:dyDescent="0.25">
      <c r="H904" s="105"/>
      <c r="O904" s="106"/>
      <c r="P904" s="106"/>
      <c r="Q904" s="106"/>
      <c r="R904" s="106"/>
    </row>
    <row r="905" spans="8:18" ht="15.75" customHeight="1" x14ac:dyDescent="0.25">
      <c r="H905" s="105"/>
      <c r="O905" s="106"/>
      <c r="P905" s="106"/>
      <c r="Q905" s="106"/>
      <c r="R905" s="106"/>
    </row>
    <row r="906" spans="8:18" ht="15.75" customHeight="1" x14ac:dyDescent="0.25">
      <c r="H906" s="105"/>
      <c r="O906" s="106"/>
      <c r="P906" s="106"/>
      <c r="Q906" s="106"/>
      <c r="R906" s="106"/>
    </row>
    <row r="907" spans="8:18" ht="15.75" customHeight="1" x14ac:dyDescent="0.25">
      <c r="H907" s="105"/>
      <c r="O907" s="106"/>
      <c r="P907" s="106"/>
      <c r="Q907" s="106"/>
      <c r="R907" s="106"/>
    </row>
    <row r="908" spans="8:18" ht="15.75" customHeight="1" x14ac:dyDescent="0.25">
      <c r="H908" s="105"/>
      <c r="O908" s="106"/>
      <c r="P908" s="106"/>
      <c r="Q908" s="106"/>
      <c r="R908" s="106"/>
    </row>
    <row r="909" spans="8:18" ht="15.75" customHeight="1" x14ac:dyDescent="0.25">
      <c r="H909" s="105"/>
      <c r="O909" s="106"/>
      <c r="P909" s="106"/>
      <c r="Q909" s="106"/>
      <c r="R909" s="106"/>
    </row>
    <row r="910" spans="8:18" ht="15.75" customHeight="1" x14ac:dyDescent="0.25">
      <c r="H910" s="105"/>
      <c r="O910" s="106"/>
      <c r="P910" s="106"/>
      <c r="Q910" s="106"/>
      <c r="R910" s="106"/>
    </row>
    <row r="911" spans="8:18" ht="15.75" customHeight="1" x14ac:dyDescent="0.25">
      <c r="H911" s="105"/>
      <c r="O911" s="106"/>
      <c r="P911" s="106"/>
      <c r="Q911" s="106"/>
      <c r="R911" s="106"/>
    </row>
    <row r="912" spans="8:18" ht="15.75" customHeight="1" x14ac:dyDescent="0.25">
      <c r="H912" s="105"/>
      <c r="O912" s="106"/>
      <c r="P912" s="106"/>
      <c r="Q912" s="106"/>
      <c r="R912" s="106"/>
    </row>
    <row r="913" spans="8:18" ht="15.75" customHeight="1" x14ac:dyDescent="0.25">
      <c r="H913" s="105"/>
      <c r="O913" s="106"/>
      <c r="P913" s="106"/>
      <c r="Q913" s="106"/>
      <c r="R913" s="106"/>
    </row>
    <row r="914" spans="8:18" ht="15.75" customHeight="1" x14ac:dyDescent="0.25">
      <c r="H914" s="105"/>
      <c r="O914" s="106"/>
      <c r="P914" s="106"/>
      <c r="Q914" s="106"/>
      <c r="R914" s="106"/>
    </row>
    <row r="915" spans="8:18" ht="15.75" customHeight="1" x14ac:dyDescent="0.25">
      <c r="H915" s="105"/>
      <c r="O915" s="106"/>
      <c r="P915" s="106"/>
      <c r="Q915" s="106"/>
      <c r="R915" s="106"/>
    </row>
    <row r="916" spans="8:18" ht="15.75" customHeight="1" x14ac:dyDescent="0.25">
      <c r="H916" s="105"/>
      <c r="O916" s="106"/>
      <c r="P916" s="106"/>
      <c r="Q916" s="106"/>
      <c r="R916" s="106"/>
    </row>
    <row r="917" spans="8:18" ht="15.75" customHeight="1" x14ac:dyDescent="0.25">
      <c r="H917" s="105"/>
      <c r="O917" s="106"/>
      <c r="P917" s="106"/>
      <c r="Q917" s="106"/>
      <c r="R917" s="106"/>
    </row>
    <row r="918" spans="8:18" ht="15.75" customHeight="1" x14ac:dyDescent="0.25">
      <c r="H918" s="105"/>
      <c r="O918" s="106"/>
      <c r="P918" s="106"/>
      <c r="Q918" s="106"/>
      <c r="R918" s="106"/>
    </row>
    <row r="919" spans="8:18" ht="15.75" customHeight="1" x14ac:dyDescent="0.25">
      <c r="H919" s="105"/>
      <c r="O919" s="106"/>
      <c r="P919" s="106"/>
      <c r="Q919" s="106"/>
      <c r="R919" s="106"/>
    </row>
    <row r="920" spans="8:18" ht="15.75" customHeight="1" x14ac:dyDescent="0.25">
      <c r="H920" s="105"/>
      <c r="O920" s="106"/>
      <c r="P920" s="106"/>
      <c r="Q920" s="106"/>
      <c r="R920" s="106"/>
    </row>
    <row r="921" spans="8:18" ht="15.75" customHeight="1" x14ac:dyDescent="0.25">
      <c r="H921" s="105"/>
      <c r="O921" s="106"/>
      <c r="P921" s="106"/>
      <c r="Q921" s="106"/>
      <c r="R921" s="106"/>
    </row>
    <row r="922" spans="8:18" ht="15.75" customHeight="1" x14ac:dyDescent="0.25">
      <c r="H922" s="105"/>
      <c r="O922" s="106"/>
      <c r="P922" s="106"/>
      <c r="Q922" s="106"/>
      <c r="R922" s="106"/>
    </row>
    <row r="923" spans="8:18" ht="15.75" customHeight="1" x14ac:dyDescent="0.25">
      <c r="H923" s="105"/>
      <c r="O923" s="106"/>
      <c r="P923" s="106"/>
      <c r="Q923" s="106"/>
      <c r="R923" s="106"/>
    </row>
    <row r="924" spans="8:18" ht="15.75" customHeight="1" x14ac:dyDescent="0.25">
      <c r="H924" s="105"/>
      <c r="O924" s="106"/>
      <c r="P924" s="106"/>
      <c r="Q924" s="106"/>
      <c r="R924" s="106"/>
    </row>
    <row r="925" spans="8:18" ht="15.75" customHeight="1" x14ac:dyDescent="0.25">
      <c r="H925" s="105"/>
      <c r="O925" s="106"/>
      <c r="P925" s="106"/>
      <c r="Q925" s="106"/>
      <c r="R925" s="106"/>
    </row>
    <row r="926" spans="8:18" ht="15.75" customHeight="1" x14ac:dyDescent="0.25">
      <c r="H926" s="105"/>
      <c r="O926" s="106"/>
      <c r="P926" s="106"/>
      <c r="Q926" s="106"/>
      <c r="R926" s="106"/>
    </row>
    <row r="927" spans="8:18" ht="15.75" customHeight="1" x14ac:dyDescent="0.25">
      <c r="H927" s="105"/>
      <c r="O927" s="106"/>
      <c r="P927" s="106"/>
      <c r="Q927" s="106"/>
      <c r="R927" s="106"/>
    </row>
    <row r="928" spans="8:18" ht="15.75" customHeight="1" x14ac:dyDescent="0.25">
      <c r="H928" s="105"/>
      <c r="O928" s="106"/>
      <c r="P928" s="106"/>
      <c r="Q928" s="106"/>
      <c r="R928" s="106"/>
    </row>
    <row r="929" spans="8:18" ht="15.75" customHeight="1" x14ac:dyDescent="0.25">
      <c r="H929" s="105"/>
      <c r="O929" s="106"/>
      <c r="P929" s="106"/>
      <c r="Q929" s="106"/>
      <c r="R929" s="106"/>
    </row>
    <row r="930" spans="8:18" ht="15.75" customHeight="1" x14ac:dyDescent="0.25">
      <c r="H930" s="105"/>
      <c r="O930" s="106"/>
      <c r="P930" s="106"/>
      <c r="Q930" s="106"/>
      <c r="R930" s="106"/>
    </row>
    <row r="931" spans="8:18" ht="15.75" customHeight="1" x14ac:dyDescent="0.25">
      <c r="H931" s="105"/>
      <c r="O931" s="106"/>
      <c r="P931" s="106"/>
      <c r="Q931" s="106"/>
      <c r="R931" s="106"/>
    </row>
    <row r="932" spans="8:18" ht="15.75" customHeight="1" x14ac:dyDescent="0.25">
      <c r="H932" s="105"/>
      <c r="O932" s="106"/>
      <c r="P932" s="106"/>
      <c r="Q932" s="106"/>
      <c r="R932" s="106"/>
    </row>
    <row r="933" spans="8:18" ht="15.75" customHeight="1" x14ac:dyDescent="0.25">
      <c r="H933" s="105"/>
      <c r="O933" s="106"/>
      <c r="P933" s="106"/>
      <c r="Q933" s="106"/>
      <c r="R933" s="106"/>
    </row>
    <row r="934" spans="8:18" ht="15.75" customHeight="1" x14ac:dyDescent="0.25">
      <c r="H934" s="105"/>
      <c r="O934" s="106"/>
      <c r="P934" s="106"/>
      <c r="Q934" s="106"/>
      <c r="R934" s="106"/>
    </row>
    <row r="935" spans="8:18" ht="15.75" customHeight="1" x14ac:dyDescent="0.25">
      <c r="H935" s="105"/>
      <c r="O935" s="106"/>
      <c r="P935" s="106"/>
      <c r="Q935" s="106"/>
      <c r="R935" s="106"/>
    </row>
    <row r="936" spans="8:18" ht="15.75" customHeight="1" x14ac:dyDescent="0.25">
      <c r="H936" s="105"/>
      <c r="O936" s="106"/>
      <c r="P936" s="106"/>
      <c r="Q936" s="106"/>
      <c r="R936" s="106"/>
    </row>
    <row r="937" spans="8:18" ht="15.75" customHeight="1" x14ac:dyDescent="0.25">
      <c r="H937" s="105"/>
      <c r="O937" s="106"/>
      <c r="P937" s="106"/>
      <c r="Q937" s="106"/>
      <c r="R937" s="106"/>
    </row>
    <row r="938" spans="8:18" ht="15.75" customHeight="1" x14ac:dyDescent="0.25">
      <c r="H938" s="105"/>
      <c r="O938" s="106"/>
      <c r="P938" s="106"/>
      <c r="Q938" s="106"/>
      <c r="R938" s="106"/>
    </row>
    <row r="939" spans="8:18" ht="15.75" customHeight="1" x14ac:dyDescent="0.25">
      <c r="H939" s="105"/>
      <c r="O939" s="106"/>
      <c r="P939" s="106"/>
      <c r="Q939" s="106"/>
      <c r="R939" s="106"/>
    </row>
    <row r="940" spans="8:18" ht="15.75" customHeight="1" x14ac:dyDescent="0.25">
      <c r="H940" s="105"/>
      <c r="O940" s="106"/>
      <c r="P940" s="106"/>
      <c r="Q940" s="106"/>
      <c r="R940" s="106"/>
    </row>
    <row r="941" spans="8:18" ht="15.75" customHeight="1" x14ac:dyDescent="0.25">
      <c r="H941" s="105"/>
      <c r="O941" s="106"/>
      <c r="P941" s="106"/>
      <c r="Q941" s="106"/>
      <c r="R941" s="106"/>
    </row>
    <row r="942" spans="8:18" ht="15.75" customHeight="1" x14ac:dyDescent="0.25">
      <c r="H942" s="105"/>
      <c r="O942" s="106"/>
      <c r="P942" s="106"/>
      <c r="Q942" s="106"/>
      <c r="R942" s="106"/>
    </row>
    <row r="943" spans="8:18" ht="15.75" customHeight="1" x14ac:dyDescent="0.25">
      <c r="H943" s="105"/>
      <c r="O943" s="106"/>
      <c r="P943" s="106"/>
      <c r="Q943" s="106"/>
      <c r="R943" s="106"/>
    </row>
    <row r="944" spans="8:18" ht="15.75" customHeight="1" x14ac:dyDescent="0.25">
      <c r="H944" s="105"/>
      <c r="O944" s="106"/>
      <c r="P944" s="106"/>
      <c r="Q944" s="106"/>
      <c r="R944" s="106"/>
    </row>
    <row r="945" spans="8:18" ht="15.75" customHeight="1" x14ac:dyDescent="0.25">
      <c r="H945" s="105"/>
      <c r="O945" s="106"/>
      <c r="P945" s="106"/>
      <c r="Q945" s="106"/>
      <c r="R945" s="106"/>
    </row>
    <row r="946" spans="8:18" ht="15.75" customHeight="1" x14ac:dyDescent="0.25">
      <c r="H946" s="105"/>
      <c r="O946" s="106"/>
      <c r="P946" s="106"/>
      <c r="Q946" s="106"/>
      <c r="R946" s="106"/>
    </row>
    <row r="947" spans="8:18" ht="15.75" customHeight="1" x14ac:dyDescent="0.25">
      <c r="H947" s="105"/>
      <c r="O947" s="106"/>
      <c r="P947" s="106"/>
      <c r="Q947" s="106"/>
      <c r="R947" s="106"/>
    </row>
    <row r="948" spans="8:18" ht="15.75" customHeight="1" x14ac:dyDescent="0.25">
      <c r="H948" s="105"/>
      <c r="O948" s="106"/>
      <c r="P948" s="106"/>
      <c r="Q948" s="106"/>
      <c r="R948" s="106"/>
    </row>
    <row r="949" spans="8:18" ht="15.75" customHeight="1" x14ac:dyDescent="0.25">
      <c r="H949" s="105"/>
      <c r="O949" s="106"/>
      <c r="P949" s="106"/>
      <c r="Q949" s="106"/>
      <c r="R949" s="106"/>
    </row>
    <row r="950" spans="8:18" ht="15.75" customHeight="1" x14ac:dyDescent="0.25">
      <c r="H950" s="105"/>
      <c r="O950" s="106"/>
      <c r="P950" s="106"/>
      <c r="Q950" s="106"/>
      <c r="R950" s="106"/>
    </row>
    <row r="951" spans="8:18" ht="15.75" customHeight="1" x14ac:dyDescent="0.25">
      <c r="H951" s="105"/>
      <c r="O951" s="106"/>
      <c r="P951" s="106"/>
      <c r="Q951" s="106"/>
      <c r="R951" s="106"/>
    </row>
    <row r="952" spans="8:18" ht="15.75" customHeight="1" x14ac:dyDescent="0.25">
      <c r="H952" s="105"/>
      <c r="O952" s="106"/>
      <c r="P952" s="106"/>
      <c r="Q952" s="106"/>
      <c r="R952" s="106"/>
    </row>
    <row r="953" spans="8:18" ht="15.75" customHeight="1" x14ac:dyDescent="0.25">
      <c r="H953" s="105"/>
      <c r="O953" s="106"/>
      <c r="P953" s="106"/>
      <c r="Q953" s="106"/>
      <c r="R953" s="106"/>
    </row>
    <row r="954" spans="8:18" ht="15.75" customHeight="1" x14ac:dyDescent="0.25">
      <c r="H954" s="105"/>
      <c r="O954" s="106"/>
      <c r="P954" s="106"/>
      <c r="Q954" s="106"/>
      <c r="R954" s="106"/>
    </row>
    <row r="955" spans="8:18" ht="15.75" customHeight="1" x14ac:dyDescent="0.25">
      <c r="H955" s="105"/>
      <c r="O955" s="106"/>
      <c r="P955" s="106"/>
      <c r="Q955" s="106"/>
      <c r="R955" s="106"/>
    </row>
    <row r="956" spans="8:18" ht="15.75" customHeight="1" x14ac:dyDescent="0.25">
      <c r="H956" s="105"/>
      <c r="O956" s="106"/>
      <c r="P956" s="106"/>
      <c r="Q956" s="106"/>
      <c r="R956" s="106"/>
    </row>
    <row r="957" spans="8:18" ht="15.75" customHeight="1" x14ac:dyDescent="0.25">
      <c r="H957" s="105"/>
      <c r="O957" s="106"/>
      <c r="P957" s="106"/>
      <c r="Q957" s="106"/>
      <c r="R957" s="106"/>
    </row>
    <row r="958" spans="8:18" ht="15.75" customHeight="1" x14ac:dyDescent="0.25">
      <c r="H958" s="105"/>
      <c r="O958" s="106"/>
      <c r="P958" s="106"/>
      <c r="Q958" s="106"/>
      <c r="R958" s="106"/>
    </row>
    <row r="959" spans="8:18" ht="15.75" customHeight="1" x14ac:dyDescent="0.25">
      <c r="H959" s="105"/>
      <c r="O959" s="106"/>
      <c r="P959" s="106"/>
      <c r="Q959" s="106"/>
      <c r="R959" s="106"/>
    </row>
    <row r="960" spans="8:18" ht="15.75" customHeight="1" x14ac:dyDescent="0.25">
      <c r="H960" s="105"/>
      <c r="O960" s="106"/>
      <c r="P960" s="106"/>
      <c r="Q960" s="106"/>
      <c r="R960" s="106"/>
    </row>
    <row r="961" spans="8:18" ht="15.75" customHeight="1" x14ac:dyDescent="0.25">
      <c r="H961" s="105"/>
      <c r="O961" s="106"/>
      <c r="P961" s="106"/>
      <c r="Q961" s="106"/>
      <c r="R961" s="106"/>
    </row>
    <row r="962" spans="8:18" ht="15.75" customHeight="1" x14ac:dyDescent="0.25">
      <c r="H962" s="105"/>
      <c r="O962" s="106"/>
      <c r="P962" s="106"/>
      <c r="Q962" s="106"/>
      <c r="R962" s="106"/>
    </row>
    <row r="963" spans="8:18" ht="15.75" customHeight="1" x14ac:dyDescent="0.25">
      <c r="H963" s="105"/>
      <c r="O963" s="106"/>
      <c r="P963" s="106"/>
      <c r="Q963" s="106"/>
      <c r="R963" s="106"/>
    </row>
    <row r="964" spans="8:18" ht="15.75" customHeight="1" x14ac:dyDescent="0.25">
      <c r="H964" s="105"/>
      <c r="O964" s="106"/>
      <c r="P964" s="106"/>
      <c r="Q964" s="106"/>
      <c r="R964" s="106"/>
    </row>
    <row r="965" spans="8:18" ht="15.75" customHeight="1" x14ac:dyDescent="0.25">
      <c r="H965" s="105"/>
      <c r="O965" s="106"/>
      <c r="P965" s="106"/>
      <c r="Q965" s="106"/>
      <c r="R965" s="106"/>
    </row>
    <row r="966" spans="8:18" ht="15.75" customHeight="1" x14ac:dyDescent="0.25">
      <c r="H966" s="105"/>
      <c r="O966" s="106"/>
      <c r="P966" s="106"/>
      <c r="Q966" s="106"/>
      <c r="R966" s="106"/>
    </row>
    <row r="967" spans="8:18" ht="15.75" customHeight="1" x14ac:dyDescent="0.25">
      <c r="H967" s="105"/>
      <c r="O967" s="106"/>
      <c r="P967" s="106"/>
      <c r="Q967" s="106"/>
      <c r="R967" s="106"/>
    </row>
    <row r="968" spans="8:18" ht="15.75" customHeight="1" x14ac:dyDescent="0.25">
      <c r="H968" s="105"/>
      <c r="O968" s="106"/>
      <c r="P968" s="106"/>
      <c r="Q968" s="106"/>
      <c r="R968" s="106"/>
    </row>
    <row r="969" spans="8:18" ht="15.75" customHeight="1" x14ac:dyDescent="0.25"/>
    <row r="970" spans="8:18" ht="15.75" customHeight="1" x14ac:dyDescent="0.25"/>
    <row r="971" spans="8:18" ht="15.75" customHeight="1" x14ac:dyDescent="0.25"/>
    <row r="972" spans="8:18" ht="15.75" customHeight="1" x14ac:dyDescent="0.25"/>
    <row r="973" spans="8:18" ht="15.75" customHeight="1" x14ac:dyDescent="0.25"/>
    <row r="974" spans="8:18" ht="15.75" customHeight="1" x14ac:dyDescent="0.25"/>
    <row r="975" spans="8:18" ht="15.75" customHeight="1" x14ac:dyDescent="0.25"/>
    <row r="976" spans="8:18" ht="15.75" customHeight="1" x14ac:dyDescent="0.25"/>
    <row r="977" ht="15.75" customHeight="1" x14ac:dyDescent="0.25"/>
  </sheetData>
  <mergeCells count="25">
    <mergeCell ref="A16:C16"/>
    <mergeCell ref="D16:I16"/>
    <mergeCell ref="K16:U16"/>
    <mergeCell ref="W16:Z16"/>
    <mergeCell ref="T17:T18"/>
    <mergeCell ref="U17:U18"/>
    <mergeCell ref="Y17:Y18"/>
    <mergeCell ref="Z17:Z18"/>
    <mergeCell ref="D17:G17"/>
    <mergeCell ref="H17:H18"/>
    <mergeCell ref="I17:I18"/>
    <mergeCell ref="K17:M17"/>
    <mergeCell ref="N17:N18"/>
    <mergeCell ref="O17:R17"/>
    <mergeCell ref="S17:S18"/>
    <mergeCell ref="T8:U8"/>
    <mergeCell ref="T9:U9"/>
    <mergeCell ref="S11:T11"/>
    <mergeCell ref="M12:O12"/>
    <mergeCell ref="M14:O14"/>
    <mergeCell ref="M2:P2"/>
    <mergeCell ref="S4:U4"/>
    <mergeCell ref="T5:U5"/>
    <mergeCell ref="T6:U6"/>
    <mergeCell ref="T7:U7"/>
  </mergeCells>
  <conditionalFormatting sqref="H19:H122">
    <cfRule type="cellIs" dxfId="5" priority="3" operator="lessThan">
      <formula>35</formula>
    </cfRule>
  </conditionalFormatting>
  <conditionalFormatting sqref="T19:T122">
    <cfRule type="cellIs" dxfId="4" priority="2" operator="lessThan">
      <formula>35</formula>
    </cfRule>
  </conditionalFormatting>
  <conditionalFormatting sqref="Y19:Y122">
    <cfRule type="cellIs" dxfId="3" priority="1" operator="lessThan">
      <formula>48</formula>
    </cfRule>
    <cfRule type="cellIs" dxfId="2" priority="4" operator="between">
      <formula>48</formula>
      <formula>49.99</formula>
    </cfRule>
    <cfRule type="beginsWith" dxfId="1" priority="5" operator="beginsWith" text="M">
      <formula>LEFT((Y19),LEN("M"))=("M")</formula>
    </cfRule>
    <cfRule type="beginsWith" dxfId="0" priority="6" operator="beginsWith" text="F">
      <formula>LEFT((Y19),LEN("F"))=("F")</formula>
    </cfRule>
  </conditionalFormatting>
  <dataValidations count="2">
    <dataValidation type="decimal" operator="lessThanOrEqual" allowBlank="1" showDropDown="1" showInputMessage="1" showErrorMessage="1" prompt="Enter a number less than or equal to 20" sqref="K19:M800 O20:R800" xr:uid="{00000000-0002-0000-0000-000000000000}">
      <formula1>20</formula1>
    </dataValidation>
    <dataValidation type="decimal" operator="lessThanOrEqual" allowBlank="1" showDropDown="1" showInputMessage="1" showErrorMessage="1" prompt="Enter a number less than or equal to 100" sqref="D20:G800" xr:uid="{00000000-0002-0000-0000-000001000000}">
      <formula1>100</formula1>
    </dataValidation>
  </dataValidations>
  <pageMargins left="0.7" right="0.7" top="0.75" bottom="0.75" header="0" footer="0"/>
  <pageSetup paperSize="9" fitToHeight="0" orientation="landscape"/>
  <headerFooter>
    <oddFooter>&amp;CDepartment of Computing and Technology results. Faculty of Engineering Design Technology, Uganda Christian University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Template-Undergraduate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 Kisakye</dc:creator>
  <cp:lastModifiedBy>Desire Kisakye</cp:lastModifiedBy>
  <dcterms:created xsi:type="dcterms:W3CDTF">2023-03-22T06:25:21Z</dcterms:created>
  <dcterms:modified xsi:type="dcterms:W3CDTF">2024-11-15T10:13:12Z</dcterms:modified>
</cp:coreProperties>
</file>