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5d8a776751efd80/Desktop/jupyter projects/data analytics course data/Excel classes/excel assignment/"/>
    </mc:Choice>
  </mc:AlternateContent>
  <xr:revisionPtr revIDLastSave="21" documentId="11_A64F011CBB1A899A1320FD2987F7E085CFE4047B" xr6:coauthVersionLast="47" xr6:coauthVersionMax="47" xr10:uidLastSave="{D3A0B665-932B-43CC-A49C-FB4D686960F4}"/>
  <bookViews>
    <workbookView xWindow="-108" yWindow="-108" windowWidth="23256" windowHeight="12456" activeTab="7" xr2:uid="{00000000-000D-0000-FFFF-FFFF00000000}"/>
  </bookViews>
  <sheets>
    <sheet name="Sheet1" sheetId="1" r:id="rId1"/>
    <sheet name="Membership Duration" sheetId="2" r:id="rId2"/>
    <sheet name="Referral Impact" sheetId="3" r:id="rId3"/>
    <sheet name="Revenue Calculation" sheetId="4" r:id="rId4"/>
    <sheet name="Sheet6" sheetId="6" r:id="rId5"/>
    <sheet name="Identify Low Engagement Groups" sheetId="5" r:id="rId6"/>
    <sheet name="Segment Profitability Dashboard" sheetId="7" r:id="rId7"/>
    <sheet name="Gender And Age Distribution" sheetId="8" r:id="rId8"/>
  </sheets>
  <calcPr calcId="191029"/>
  <pivotCaches>
    <pivotCache cacheId="0" r:id="rId9"/>
    <pivotCache cacheId="1" r:id="rId10"/>
    <pivotCache cacheId="2" r:id="rId11"/>
    <pivotCache cacheId="19" r:id="rId12"/>
    <pivotCache cacheId="25" r:id="rId13"/>
  </pivotCaches>
  <extLst>
    <ext uri="GoogleSheetsCustomDataVersion2">
      <go:sheetsCustomData xmlns:go="http://customooxmlschemas.google.com/" r:id="rId14" roundtripDataChecksum="GJwS0+B45xNQM+LKEkjyJlcr0UGtKlsJIMlgA/KehTo="/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" i="8"/>
  <c r="N2" i="8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L3" i="8"/>
  <c r="M3" i="8" s="1"/>
  <c r="L2" i="8"/>
  <c r="M2" i="8" s="1"/>
  <c r="L36" i="7"/>
  <c r="M36" i="7" s="1"/>
  <c r="L35" i="7"/>
  <c r="M35" i="7" s="1"/>
  <c r="L34" i="7"/>
  <c r="M34" i="7" s="1"/>
  <c r="L33" i="7"/>
  <c r="M33" i="7" s="1"/>
  <c r="L32" i="7"/>
  <c r="M32" i="7" s="1"/>
  <c r="L31" i="7"/>
  <c r="M31" i="7" s="1"/>
  <c r="L30" i="7"/>
  <c r="M30" i="7" s="1"/>
  <c r="L29" i="7"/>
  <c r="M29" i="7" s="1"/>
  <c r="L28" i="7"/>
  <c r="M28" i="7" s="1"/>
  <c r="L27" i="7"/>
  <c r="M27" i="7" s="1"/>
  <c r="L26" i="7"/>
  <c r="M26" i="7" s="1"/>
  <c r="L25" i="7"/>
  <c r="M25" i="7" s="1"/>
  <c r="L24" i="7"/>
  <c r="M24" i="7" s="1"/>
  <c r="L23" i="7"/>
  <c r="M23" i="7" s="1"/>
  <c r="L22" i="7"/>
  <c r="M22" i="7" s="1"/>
  <c r="L21" i="7"/>
  <c r="M21" i="7" s="1"/>
  <c r="L20" i="7"/>
  <c r="M20" i="7" s="1"/>
  <c r="L19" i="7"/>
  <c r="M19" i="7" s="1"/>
  <c r="L18" i="7"/>
  <c r="M18" i="7" s="1"/>
  <c r="L17" i="7"/>
  <c r="M17" i="7" s="1"/>
  <c r="L16" i="7"/>
  <c r="M16" i="7" s="1"/>
  <c r="L15" i="7"/>
  <c r="M15" i="7" s="1"/>
  <c r="L14" i="7"/>
  <c r="M14" i="7" s="1"/>
  <c r="L13" i="7"/>
  <c r="M13" i="7" s="1"/>
  <c r="L12" i="7"/>
  <c r="M12" i="7" s="1"/>
  <c r="L11" i="7"/>
  <c r="M11" i="7" s="1"/>
  <c r="L10" i="7"/>
  <c r="M10" i="7" s="1"/>
  <c r="L9" i="7"/>
  <c r="M9" i="7" s="1"/>
  <c r="L8" i="7"/>
  <c r="M8" i="7" s="1"/>
  <c r="L7" i="7"/>
  <c r="M7" i="7" s="1"/>
  <c r="L6" i="7"/>
  <c r="M6" i="7" s="1"/>
  <c r="L5" i="7"/>
  <c r="M5" i="7" s="1"/>
  <c r="L4" i="7"/>
  <c r="M4" i="7" s="1"/>
  <c r="L3" i="7"/>
  <c r="M3" i="7" s="1"/>
  <c r="L2" i="7"/>
  <c r="M2" i="7" s="1"/>
  <c r="M37" i="7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36" i="5"/>
  <c r="L35" i="5"/>
  <c r="L34" i="5"/>
  <c r="L33" i="5"/>
  <c r="L32" i="5"/>
  <c r="L31" i="5"/>
  <c r="L30" i="5"/>
  <c r="L29" i="5"/>
  <c r="L2" i="5"/>
  <c r="M3" i="4"/>
  <c r="M4" i="4"/>
  <c r="M5" i="4"/>
  <c r="M2" i="4"/>
  <c r="M37" i="4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" i="2"/>
  <c r="L2" i="2"/>
  <c r="M37" i="8" l="1"/>
</calcChain>
</file>

<file path=xl/sharedStrings.xml><?xml version="1.0" encoding="utf-8"?>
<sst xmlns="http://schemas.openxmlformats.org/spreadsheetml/2006/main" count="1535" uniqueCount="131">
  <si>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</si>
  <si>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</si>
  <si>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</si>
  <si>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</si>
  <si>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</si>
  <si>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</si>
  <si>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</si>
  <si>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</si>
  <si>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</si>
  <si>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</si>
  <si>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</si>
  <si>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</si>
  <si>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</si>
  <si>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</si>
  <si>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</si>
  <si>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</si>
  <si>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</si>
  <si>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</si>
  <si>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</si>
  <si>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</si>
  <si>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</si>
  <si>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</si>
  <si>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</si>
  <si>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</si>
  <si>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</si>
  <si>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</si>
  <si>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</si>
  <si>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</si>
  <si>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</si>
  <si>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</si>
  <si>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</si>
  <si>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</si>
  <si>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</si>
  <si>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</si>
  <si>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</si>
  <si>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</si>
  <si>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</si>
  <si>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</si>
  <si>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</si>
  <si>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</si>
  <si>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</si>
  <si>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</si>
  <si>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</si>
  <si>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</si>
  <si>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</si>
  <si>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</si>
  <si>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</si>
  <si>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</si>
  <si>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</si>
  <si>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</si>
  <si>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</si>
  <si>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</si>
  <si>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</si>
  <si>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</si>
  <si>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</si>
  <si>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</si>
  <si>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</si>
  <si>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</si>
  <si>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</si>
  <si>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</si>
  <si>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</si>
  <si>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</si>
  <si>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</si>
  <si>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</si>
  <si>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</si>
  <si>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</si>
  <si>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</si>
  <si>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</si>
  <si>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</si>
  <si>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</si>
  <si>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</si>
  <si>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</si>
  <si>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</si>
  <si>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</si>
  <si>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</si>
  <si>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</si>
  <si>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</si>
  <si>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</si>
  <si>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</si>
  <si>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</si>
  <si>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</si>
  <si>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</si>
  <si>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</si>
  <si>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</si>
  <si>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</si>
  <si>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</si>
  <si>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</si>
  <si>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</si>
  <si>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</si>
  <si>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</si>
  <si>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</si>
  <si>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</si>
  <si>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</si>
  <si>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</si>
  <si>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</si>
  <si>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</si>
  <si>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</si>
  <si>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</si>
  <si>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</si>
  <si>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</si>
  <si>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</si>
  <si>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</si>
  <si>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</si>
  <si>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</si>
  <si>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</si>
  <si>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</si>
  <si>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</si>
  <si>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S NO</t>
  </si>
  <si>
    <t>Member_Duration_Months</t>
  </si>
  <si>
    <t>Referred</t>
  </si>
  <si>
    <t>Column Labels</t>
  </si>
  <si>
    <t>Grand Total</t>
  </si>
  <si>
    <t>Row Labels</t>
  </si>
  <si>
    <t>NO</t>
  </si>
  <si>
    <t>YES</t>
  </si>
  <si>
    <t>Average Monthly_Fee</t>
  </si>
  <si>
    <t>Total_Revenue</t>
  </si>
  <si>
    <t>Total</t>
  </si>
  <si>
    <t>Sum of Total_Revenue</t>
  </si>
  <si>
    <t>Membership Types</t>
  </si>
  <si>
    <t>No Referral</t>
  </si>
  <si>
    <t>Profitability By Segment</t>
  </si>
  <si>
    <t>Total Revenue</t>
  </si>
  <si>
    <t>Average of Total_Revenue</t>
  </si>
  <si>
    <t>Count of Members</t>
  </si>
  <si>
    <t>Age Group</t>
  </si>
  <si>
    <t>Adult</t>
  </si>
  <si>
    <t>Senior</t>
  </si>
  <si>
    <t>Youth</t>
  </si>
  <si>
    <t>Membership Type</t>
  </si>
  <si>
    <t xml:space="preserve">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</si>
</sst>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14" fontId="1" fillId="0" borderId="1" xfId="0" applyNumberFormat="1" applyFont="1" applyBorder="1" applyAlignment="1">
      <alignment horizontal="center" vertical="top"/>
    </xf>
    <xf numFmtId="14" fontId="3" fillId="0" borderId="0" xfId="0" applyNumberFormat="1" applyFont="1"/>
    <xf numFmtId="14" fontId="0" fillId="0" borderId="0" xfId="0" applyNumberFormat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49" fontId="1" fillId="0" borderId="3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0" fillId="0" borderId="3" xfId="0" pivotButton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6" fillId="0" borderId="3" xfId="0" pivotButton="1" applyFont="1" applyBorder="1"/>
    <xf numFmtId="0" fontId="6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/>
    <xf numFmtId="0" fontId="4" fillId="0" borderId="4" xfId="0" applyFont="1" applyBorder="1"/>
    <xf numFmtId="0" fontId="0" fillId="0" borderId="5" xfId="0" applyBorder="1"/>
    <xf numFmtId="49" fontId="0" fillId="0" borderId="3" xfId="0" applyNumberFormat="1" applyBorder="1"/>
    <xf numFmtId="0" fontId="7" fillId="0" borderId="3" xfId="0" pivotButton="1" applyFont="1" applyBorder="1"/>
    <xf numFmtId="0" fontId="7" fillId="0" borderId="3" xfId="0" applyFont="1" applyBorder="1"/>
    <xf numFmtId="0" fontId="7" fillId="0" borderId="3" xfId="0" applyFont="1" applyBorder="1" applyAlignment="1">
      <alignment horizontal="left"/>
    </xf>
    <xf numFmtId="49" fontId="7" fillId="0" borderId="3" xfId="0" applyNumberFormat="1" applyFont="1" applyBorder="1"/>
    <xf numFmtId="49" fontId="4" fillId="0" borderId="6" xfId="0" applyNumberFormat="1" applyFont="1" applyBorder="1"/>
    <xf numFmtId="0" fontId="0" fillId="0" borderId="3" xfId="0" applyBorder="1" applyAlignment="1">
      <alignment horizontal="left" indent="1"/>
    </xf>
    <xf numFmtId="0" fontId="5" fillId="0" borderId="3" xfId="0" applyFont="1" applyFill="1" applyBorder="1" applyAlignment="1">
      <alignment horizontal="center" vertical="top"/>
    </xf>
    <xf numFmtId="2" fontId="0" fillId="0" borderId="5" xfId="0" applyNumberFormat="1" applyBorder="1"/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2" fillId="0" borderId="0" xfId="0" applyNumberFormat="1" applyFont="1"/>
    <xf numFmtId="2" fontId="0" fillId="0" borderId="3" xfId="0" applyNumberFormat="1" applyBorder="1"/>
    <xf numFmtId="0" fontId="0" fillId="0" borderId="3" xfId="0" applyNumberFormat="1" applyBorder="1"/>
    <xf numFmtId="0" fontId="0" fillId="0" borderId="8" xfId="0" applyBorder="1"/>
    <xf numFmtId="49" fontId="4" fillId="0" borderId="7" xfId="0" applyNumberFormat="1" applyFont="1" applyBorder="1"/>
    <xf numFmtId="0" fontId="0" fillId="0" borderId="9" xfId="0" applyBorder="1"/>
  </cellXfs>
  <cellStyles count="1">
    <cellStyle name="Normal" xfId="0" builtinId="0"/>
  </cellStyles>
  <dxfs count="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color theme="1"/>
      </font>
      <fill>
        <patternFill patternType="gray0625">
          <bgColor rgb="FF00B0F0"/>
        </patternFill>
      </fill>
    </dxf>
    <dxf>
      <fill>
        <patternFill>
          <bgColor rgb="FF00B0F0"/>
        </patternFill>
      </fill>
    </dxf>
    <dxf>
      <fill>
        <patternFill patternType="darkDown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62C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[Advanced_Fitness_Members_India.xlsx]Referral Impact!PivotTable1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11373578302713"/>
          <c:y val="0.17532188684747738"/>
          <c:w val="0.60266404199475065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'Referral Impact'!$B$43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'Referral Impact'!$A$44:$A$46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'Referral Impact'!$B$44:$B$46</c:f>
              <c:numCache>
                <c:formatCode>General</c:formatCode>
                <c:ptCount val="2"/>
                <c:pt idx="0">
                  <c:v>1530</c:v>
                </c:pt>
                <c:pt idx="1">
                  <c:v>1406.6666666666667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2-4A70-9501-918F0CB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25808"/>
        <c:axId val="3029648"/>
      </c:barChart>
      <c:catAx>
        <c:axId val="302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48"/>
        <c:crosses val="autoZero"/>
        <c:auto val="1"/>
        <c:lblAlgn val="ctr"/>
        <c:lblOffset val="100"/>
        <c:noMultiLvlLbl val="0"/>
      </c:catAx>
      <c:valAx>
        <c:axId val="30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[Advanced_Fitness_Members_India.xlsx]Revenue Calculation!PivotTable2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Calculation'!$B$44:$B$45</c:f>
              <c:strCache>
                <c:ptCount val="1"/>
                <c:pt idx="0">
                  <c:v>Bengaluru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Calculation'!$B$46:$B$48</c:f>
              <c:numCache>
                <c:formatCode>@</c:formatCode>
                <c:ptCount val="2"/>
                <c:pt idx="0">
                  <c:v>17500</c:v>
                </c:pt>
                <c:pt idx="1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D71-9B77-45BCB45C4056}"/>
            </c:ext>
          </c:extLst>
        </c:ser>
        <c:ser>
          <c:idx val="1"/>
          <c:order val="1"/>
          <c:tx>
            <c:strRef>
              <c:f>'Revenue Calculation'!$C$44:$C$45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Calculation'!$C$46:$C$48</c:f>
              <c:numCache>
                <c:formatCode>@</c:formatCode>
                <c:ptCount val="2"/>
                <c:pt idx="0">
                  <c:v>35000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D71-9B77-45BCB45C4056}"/>
            </c:ext>
          </c:extLst>
        </c:ser>
        <c:ser>
          <c:idx val="2"/>
          <c:order val="2"/>
          <c:tx>
            <c:strRef>
              <c:f>'Revenue Calculation'!$D$44:$D$45</c:f>
              <c:strCache>
                <c:ptCount val="1"/>
                <c:pt idx="0">
                  <c:v>Hyderabad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Calculation'!$D$46:$D$48</c:f>
              <c:numCache>
                <c:formatCode>@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D71-9B77-45BCB45C4056}"/>
            </c:ext>
          </c:extLst>
        </c:ser>
        <c:ser>
          <c:idx val="3"/>
          <c:order val="3"/>
          <c:tx>
            <c:strRef>
              <c:f>'Revenue Calculation'!$E$44:$E$45</c:f>
              <c:strCache>
                <c:ptCount val="1"/>
                <c:pt idx="0">
                  <c:v>Kolkata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Calculation'!$E$46:$E$48</c:f>
              <c:numCache>
                <c:formatCode>@</c:formatCode>
                <c:ptCount val="2"/>
                <c:pt idx="0">
                  <c:v>7500</c:v>
                </c:pt>
                <c:pt idx="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D71-9B77-45BCB45C4056}"/>
            </c:ext>
          </c:extLst>
        </c:ser>
        <c:ser>
          <c:idx val="4"/>
          <c:order val="4"/>
          <c:tx>
            <c:strRef>
              <c:f>'Revenue Calculation'!$F$44:$F$45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Calculation'!$F$46:$F$48</c:f>
              <c:numCache>
                <c:formatCode>@</c:formatCode>
                <c:ptCount val="2"/>
                <c:pt idx="0">
                  <c:v>15000</c:v>
                </c:pt>
                <c:pt idx="1">
                  <c:v>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D71-9B77-45BCB45C4056}"/>
            </c:ext>
          </c:extLst>
        </c:ser>
        <c:ser>
          <c:idx val="5"/>
          <c:order val="5"/>
          <c:tx>
            <c:strRef>
              <c:f>'Revenue Calculation'!$G$44:$G$45</c:f>
              <c:strCache>
                <c:ptCount val="1"/>
                <c:pt idx="0">
                  <c:v>Pune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Calculation'!$A$46:$A$48</c:f>
              <c:strCache>
                <c:ptCount val="2"/>
                <c:pt idx="0">
                  <c:v>Family</c:v>
                </c:pt>
                <c:pt idx="1">
                  <c:v>Premium</c:v>
                </c:pt>
              </c:strCache>
            </c:strRef>
          </c:cat>
          <c:val>
            <c:numRef>
              <c:f>'Revenue Calculation'!$G$46:$G$48</c:f>
              <c:numCache>
                <c:formatCode>@</c:formatCode>
                <c:ptCount val="2"/>
                <c:pt idx="1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D71-9B77-45BCB45C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17936"/>
        <c:axId val="110418896"/>
      </c:barChart>
      <c:catAx>
        <c:axId val="1104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8896"/>
        <c:crosses val="autoZero"/>
        <c:auto val="1"/>
        <c:lblAlgn val="ctr"/>
        <c:lblOffset val="100"/>
        <c:noMultiLvlLbl val="0"/>
      </c:catAx>
      <c:valAx>
        <c:axId val="1104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[Advanced_Fitness_Members_India.xlsx]Segment Profitability Dashboard!PivotTable5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Profitability Dashboard'!$B$48:$B$49</c:f>
              <c:strCache>
                <c:ptCount val="1"/>
                <c:pt idx="0">
                  <c:v>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Dashboard'!$A$50:$A$77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Dashboard'!$B$50:$B$77</c:f>
              <c:numCache>
                <c:formatCode>@</c:formatCode>
                <c:ptCount val="21"/>
                <c:pt idx="0">
                  <c:v>4800</c:v>
                </c:pt>
                <c:pt idx="4">
                  <c:v>14400</c:v>
                </c:pt>
                <c:pt idx="8">
                  <c:v>4800</c:v>
                </c:pt>
                <c:pt idx="11">
                  <c:v>0</c:v>
                </c:pt>
                <c:pt idx="15">
                  <c:v>1600</c:v>
                </c:pt>
                <c:pt idx="17">
                  <c:v>8800</c:v>
                </c:pt>
                <c:pt idx="18">
                  <c:v>0</c:v>
                </c:pt>
                <c:pt idx="2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7-46CB-97CA-07B3851ABF27}"/>
            </c:ext>
          </c:extLst>
        </c:ser>
        <c:ser>
          <c:idx val="1"/>
          <c:order val="1"/>
          <c:tx>
            <c:strRef>
              <c:f>'Segment Profitability Dashboard'!$C$48:$C$49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Dashboard'!$A$50:$A$77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Dashboard'!$C$50:$C$77</c:f>
              <c:numCache>
                <c:formatCode>@</c:formatCode>
                <c:ptCount val="21"/>
                <c:pt idx="1">
                  <c:v>17500</c:v>
                </c:pt>
                <c:pt idx="5">
                  <c:v>35000</c:v>
                </c:pt>
                <c:pt idx="8">
                  <c:v>0</c:v>
                </c:pt>
                <c:pt idx="10">
                  <c:v>5000</c:v>
                </c:pt>
                <c:pt idx="12">
                  <c:v>2500</c:v>
                </c:pt>
                <c:pt idx="16">
                  <c:v>15000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7-46CB-97CA-07B3851ABF27}"/>
            </c:ext>
          </c:extLst>
        </c:ser>
        <c:ser>
          <c:idx val="2"/>
          <c:order val="2"/>
          <c:tx>
            <c:strRef>
              <c:f>'Segment Profitability Dashboard'!$D$48:$D$49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Dashboard'!$A$50:$A$77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Dashboard'!$D$50:$D$77</c:f>
              <c:numCache>
                <c:formatCode>@</c:formatCode>
                <c:ptCount val="21"/>
                <c:pt idx="3">
                  <c:v>16200</c:v>
                </c:pt>
                <c:pt idx="5">
                  <c:v>0</c:v>
                </c:pt>
                <c:pt idx="12">
                  <c:v>9000</c:v>
                </c:pt>
                <c:pt idx="13">
                  <c:v>3600</c:v>
                </c:pt>
                <c:pt idx="17">
                  <c:v>30600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7-46CB-97CA-07B3851ABF27}"/>
            </c:ext>
          </c:extLst>
        </c:ser>
        <c:ser>
          <c:idx val="3"/>
          <c:order val="3"/>
          <c:tx>
            <c:strRef>
              <c:f>'Segment Profitability Dashboard'!$E$48:$E$49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Dashboard'!$A$50:$A$77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Dashboard'!$E$50:$E$77</c:f>
              <c:numCache>
                <c:formatCode>@</c:formatCode>
                <c:ptCount val="21"/>
                <c:pt idx="2">
                  <c:v>6000</c:v>
                </c:pt>
                <c:pt idx="3">
                  <c:v>10800</c:v>
                </c:pt>
                <c:pt idx="5">
                  <c:v>0</c:v>
                </c:pt>
                <c:pt idx="6">
                  <c:v>7200</c:v>
                </c:pt>
                <c:pt idx="7">
                  <c:v>3600</c:v>
                </c:pt>
                <c:pt idx="8">
                  <c:v>13200</c:v>
                </c:pt>
                <c:pt idx="9">
                  <c:v>15600</c:v>
                </c:pt>
                <c:pt idx="14">
                  <c:v>2400</c:v>
                </c:pt>
                <c:pt idx="17">
                  <c:v>14400</c:v>
                </c:pt>
                <c:pt idx="20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7-46CB-97CA-07B3851A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452928"/>
        <c:axId val="356477888"/>
      </c:barChart>
      <c:catAx>
        <c:axId val="3564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77888"/>
        <c:crosses val="autoZero"/>
        <c:auto val="1"/>
        <c:lblAlgn val="ctr"/>
        <c:lblOffset val="100"/>
        <c:noMultiLvlLbl val="0"/>
      </c:catAx>
      <c:valAx>
        <c:axId val="356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73227206946461"/>
          <c:y val="0.37380939965285798"/>
          <c:w val="0.20079594790159189"/>
          <c:h val="0.258688111005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[Advanced_Fitness_Members_India.xlsx]Segment Profitability Dashboard!PivotTable6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Profitability Dashboard'!$I$48:$I$49</c:f>
              <c:strCache>
                <c:ptCount val="1"/>
                <c:pt idx="0">
                  <c:v>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Dashboard'!$H$50:$H$77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Dashboard'!$I$50:$I$77</c:f>
              <c:numCache>
                <c:formatCode>@</c:formatCode>
                <c:ptCount val="21"/>
                <c:pt idx="0">
                  <c:v>4800</c:v>
                </c:pt>
                <c:pt idx="4">
                  <c:v>14400</c:v>
                </c:pt>
                <c:pt idx="8">
                  <c:v>4800</c:v>
                </c:pt>
                <c:pt idx="11">
                  <c:v>0</c:v>
                </c:pt>
                <c:pt idx="15">
                  <c:v>1600</c:v>
                </c:pt>
                <c:pt idx="17">
                  <c:v>4400</c:v>
                </c:pt>
                <c:pt idx="18">
                  <c:v>0</c:v>
                </c:pt>
                <c:pt idx="2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163-830A-CA3FA7B38599}"/>
            </c:ext>
          </c:extLst>
        </c:ser>
        <c:ser>
          <c:idx val="1"/>
          <c:order val="1"/>
          <c:tx>
            <c:strRef>
              <c:f>'Segment Profitability Dashboard'!$J$48:$J$49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Dashboard'!$H$50:$H$77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Dashboard'!$J$50:$J$77</c:f>
              <c:numCache>
                <c:formatCode>@</c:formatCode>
                <c:ptCount val="21"/>
                <c:pt idx="1">
                  <c:v>17500</c:v>
                </c:pt>
                <c:pt idx="5">
                  <c:v>35000</c:v>
                </c:pt>
                <c:pt idx="8">
                  <c:v>0</c:v>
                </c:pt>
                <c:pt idx="10">
                  <c:v>5000</c:v>
                </c:pt>
                <c:pt idx="12">
                  <c:v>2500</c:v>
                </c:pt>
                <c:pt idx="16">
                  <c:v>15000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7-4163-830A-CA3FA7B38599}"/>
            </c:ext>
          </c:extLst>
        </c:ser>
        <c:ser>
          <c:idx val="2"/>
          <c:order val="2"/>
          <c:tx>
            <c:strRef>
              <c:f>'Segment Profitability Dashboard'!$K$48:$K$49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Dashboard'!$H$50:$H$77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Dashboard'!$K$50:$K$77</c:f>
              <c:numCache>
                <c:formatCode>@</c:formatCode>
                <c:ptCount val="21"/>
                <c:pt idx="3">
                  <c:v>16200</c:v>
                </c:pt>
                <c:pt idx="5">
                  <c:v>0</c:v>
                </c:pt>
                <c:pt idx="12">
                  <c:v>4500</c:v>
                </c:pt>
                <c:pt idx="13">
                  <c:v>3600</c:v>
                </c:pt>
                <c:pt idx="17">
                  <c:v>30600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7-4163-830A-CA3FA7B38599}"/>
            </c:ext>
          </c:extLst>
        </c:ser>
        <c:ser>
          <c:idx val="3"/>
          <c:order val="3"/>
          <c:tx>
            <c:strRef>
              <c:f>'Segment Profitability Dashboard'!$L$48:$L$49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'Segment Profitability Dashboard'!$H$50:$H$77</c:f>
              <c:multiLvlStrCache>
                <c:ptCount val="21"/>
                <c:lvl>
                  <c:pt idx="0">
                    <c:v>Hiran Shan</c:v>
                  </c:pt>
                  <c:pt idx="1">
                    <c:v>Madhav Singh</c:v>
                  </c:pt>
                  <c:pt idx="2">
                    <c:v>Rati Sanghvi</c:v>
                  </c:pt>
                  <c:pt idx="3">
                    <c:v>No Referral</c:v>
                  </c:pt>
                  <c:pt idx="4">
                    <c:v>Darshit Sidhu</c:v>
                  </c:pt>
                  <c:pt idx="5">
                    <c:v>No Referral</c:v>
                  </c:pt>
                  <c:pt idx="6">
                    <c:v>Jhanvi Chaudhary</c:v>
                  </c:pt>
                  <c:pt idx="7">
                    <c:v>Tara Swaminathan</c:v>
                  </c:pt>
                  <c:pt idx="8">
                    <c:v>No Referral</c:v>
                  </c:pt>
                  <c:pt idx="9">
                    <c:v>Ishaan Kashyap</c:v>
                  </c:pt>
                  <c:pt idx="10">
                    <c:v>Nakul Balakrishnan</c:v>
                  </c:pt>
                  <c:pt idx="11">
                    <c:v>Nitara Comar</c:v>
                  </c:pt>
                  <c:pt idx="12">
                    <c:v>No Referral</c:v>
                  </c:pt>
                  <c:pt idx="13">
                    <c:v>Adira Brar</c:v>
                  </c:pt>
                  <c:pt idx="14">
                    <c:v>Ranbir Karan</c:v>
                  </c:pt>
                  <c:pt idx="15">
                    <c:v>Shray Ramakrishnan</c:v>
                  </c:pt>
                  <c:pt idx="16">
                    <c:v>Tanya Bajwa</c:v>
                  </c:pt>
                  <c:pt idx="17">
                    <c:v>No Referral</c:v>
                  </c:pt>
                  <c:pt idx="18">
                    <c:v>Kiara Kakar</c:v>
                  </c:pt>
                  <c:pt idx="19">
                    <c:v>Riya Dugal</c:v>
                  </c:pt>
                  <c:pt idx="20">
                    <c:v>No Referral</c:v>
                  </c:pt>
                </c:lvl>
                <c:lvl>
                  <c:pt idx="0">
                    <c:v>Bengaluru</c:v>
                  </c:pt>
                  <c:pt idx="4">
                    <c:v>Delhi</c:v>
                  </c:pt>
                  <c:pt idx="6">
                    <c:v>Hyderabad</c:v>
                  </c:pt>
                  <c:pt idx="9">
                    <c:v>Kolkata</c:v>
                  </c:pt>
                  <c:pt idx="13">
                    <c:v>Mumbai</c:v>
                  </c:pt>
                  <c:pt idx="18">
                    <c:v>Pune</c:v>
                  </c:pt>
                </c:lvl>
              </c:multiLvlStrCache>
            </c:multiLvlStrRef>
          </c:cat>
          <c:val>
            <c:numRef>
              <c:f>'Segment Profitability Dashboard'!$L$50:$L$77</c:f>
              <c:numCache>
                <c:formatCode>@</c:formatCode>
                <c:ptCount val="21"/>
                <c:pt idx="2">
                  <c:v>6000</c:v>
                </c:pt>
                <c:pt idx="3">
                  <c:v>10800</c:v>
                </c:pt>
                <c:pt idx="5">
                  <c:v>0</c:v>
                </c:pt>
                <c:pt idx="6">
                  <c:v>7200</c:v>
                </c:pt>
                <c:pt idx="7">
                  <c:v>3600</c:v>
                </c:pt>
                <c:pt idx="8">
                  <c:v>13200</c:v>
                </c:pt>
                <c:pt idx="9">
                  <c:v>15600</c:v>
                </c:pt>
                <c:pt idx="14">
                  <c:v>2400</c:v>
                </c:pt>
                <c:pt idx="17">
                  <c:v>7200</c:v>
                </c:pt>
                <c:pt idx="20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7-4163-830A-CA3FA7B3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454368"/>
        <c:axId val="356455328"/>
      </c:barChart>
      <c:catAx>
        <c:axId val="3564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5328"/>
        <c:crosses val="autoZero"/>
        <c:auto val="1"/>
        <c:lblAlgn val="ctr"/>
        <c:lblOffset val="100"/>
        <c:noMultiLvlLbl val="0"/>
      </c:catAx>
      <c:valAx>
        <c:axId val="356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[Advanced_Fitness_Members_India.xlsx]Gender And Age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Distribution</a:t>
            </a:r>
          </a:p>
        </c:rich>
      </c:tx>
      <c:layout>
        <c:manualLayout>
          <c:xMode val="edge"/>
          <c:yMode val="edge"/>
          <c:x val="0.3835693350831146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And Age Distribution'!$B$41:$B$42</c:f>
              <c:strCache>
                <c:ptCount val="1"/>
                <c:pt idx="0">
                  <c:v>Bengaluru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Distribution'!$B$43:$B$45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C-4476-A939-F9508DDE6FFC}"/>
            </c:ext>
          </c:extLst>
        </c:ser>
        <c:ser>
          <c:idx val="1"/>
          <c:order val="1"/>
          <c:tx>
            <c:strRef>
              <c:f>'Gender And Age Distribution'!$C$41:$C$42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Distribution'!$C$43:$C$45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C-4476-A939-F9508DDE6FFC}"/>
            </c:ext>
          </c:extLst>
        </c:ser>
        <c:ser>
          <c:idx val="2"/>
          <c:order val="2"/>
          <c:tx>
            <c:strRef>
              <c:f>'Gender And Age Distribution'!$D$41:$D$42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Distribution'!$D$43:$D$45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C-4476-A939-F9508DDE6FFC}"/>
            </c:ext>
          </c:extLst>
        </c:ser>
        <c:ser>
          <c:idx val="3"/>
          <c:order val="3"/>
          <c:tx>
            <c:strRef>
              <c:f>'Gender And Age Distribution'!$E$41:$E$42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Distribution'!$E$43:$E$45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C-4476-A939-F9508DDE6FFC}"/>
            </c:ext>
          </c:extLst>
        </c:ser>
        <c:ser>
          <c:idx val="4"/>
          <c:order val="4"/>
          <c:tx>
            <c:strRef>
              <c:f>'Gender And Age Distribution'!$F$41:$F$42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Distribution'!$F$43:$F$45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C-4476-A939-F9508DDE6FFC}"/>
            </c:ext>
          </c:extLst>
        </c:ser>
        <c:ser>
          <c:idx val="5"/>
          <c:order val="5"/>
          <c:tx>
            <c:strRef>
              <c:f>'Gender And Age Distribution'!$G$41:$G$42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And Age Distribution'!$A$43:$A$45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And Age Distribution'!$G$43:$G$45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C-4476-A939-F9508DDE6F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5715360"/>
        <c:axId val="1188204672"/>
      </c:barChart>
      <c:catAx>
        <c:axId val="4057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04672"/>
        <c:crosses val="autoZero"/>
        <c:auto val="1"/>
        <c:lblAlgn val="ctr"/>
        <c:lblOffset val="100"/>
        <c:noMultiLvlLbl val="0"/>
      </c:catAx>
      <c:valAx>
        <c:axId val="118820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57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[Advanced_Fitness_Members_India.xlsx]Gender And Age Distribution!PivotTable3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Group Chart</a:t>
            </a:r>
            <a:endParaRPr lang="en-IN"/>
          </a:p>
        </c:rich>
      </c:tx>
      <c:layout>
        <c:manualLayout>
          <c:xMode val="edge"/>
          <c:yMode val="edge"/>
          <c:x val="0.3181003584229390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'Gender And Age Distribution'!$K$41:$K$42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'Gender And Age Distribution'!$J$43:$J$47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'Gender And Age Distribution'!$K$43:$K$47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4F18-AC50-122BB75DB88C}"/>
            </c:ext>
          </c:extLst>
        </c:ser>
        <c:ser>
          <c:idx val="1"/>
          <c:order val="1"/>
          <c:tx>
            <c:strRef>
              <c:f>'Gender And Age Distribution'!$L$41:$L$42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'Gender And Age Distribution'!$J$43:$J$47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'Gender And Age Distribution'!$L$43:$L$47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9-4F18-AC50-122BB75DB88C}"/>
            </c:ext>
          </c:extLst>
        </c:ser>
        <c:ser>
          <c:idx val="2"/>
          <c:order val="2"/>
          <c:tx>
            <c:strRef>
              <c:f>'Gender And Age Distribution'!$M$41:$M$42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'Gender And Age Distribution'!$J$43:$J$47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'Gender And Age Distribution'!$M$43:$M$47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9-4F18-AC50-122BB75DB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36734736"/>
        <c:axId val="636735216"/>
        <c:axId val="0"/>
      </c:bar3DChart>
      <c:catAx>
        <c:axId val="636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5216"/>
        <c:crosses val="autoZero"/>
        <c:auto val="1"/>
        <c:lblAlgn val="ctr"/>
        <c:lblOffset val="100"/>
        <c:noMultiLvlLbl val="0"/>
      </c:catAx>
      <c:valAx>
        <c:axId val="636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37</xdr:row>
      <xdr:rowOff>163830</xdr:rowOff>
    </xdr:from>
    <xdr:to>
      <xdr:col>9</xdr:col>
      <xdr:colOff>137160</xdr:colOff>
      <xdr:row>52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5CE87-5519-DEAE-295E-02890AC2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38</xdr:row>
      <xdr:rowOff>133350</xdr:rowOff>
    </xdr:from>
    <xdr:to>
      <xdr:col>12</xdr:col>
      <xdr:colOff>480060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CCAAD-F275-9FE7-40DC-B8ACAAE6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57150</xdr:rowOff>
    </xdr:from>
    <xdr:to>
      <xdr:col>6</xdr:col>
      <xdr:colOff>152400</xdr:colOff>
      <xdr:row>101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3D5D1-CC63-6789-F10F-574B4DA34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79</xdr:row>
      <xdr:rowOff>110490</xdr:rowOff>
    </xdr:from>
    <xdr:to>
      <xdr:col>13</xdr:col>
      <xdr:colOff>7620</xdr:colOff>
      <xdr:row>101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E7C8-7D10-1422-11AF-F2F2E359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48</xdr:row>
      <xdr:rowOff>171450</xdr:rowOff>
    </xdr:from>
    <xdr:to>
      <xdr:col>5</xdr:col>
      <xdr:colOff>365760</xdr:colOff>
      <xdr:row>63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F89DD-FC94-852E-9271-4FEBF66BC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662940</xdr:colOff>
      <xdr:row>48</xdr:row>
      <xdr:rowOff>148590</xdr:rowOff>
    </xdr:from>
    <xdr:to>
      <xdr:col>13</xdr:col>
      <xdr:colOff>7620</xdr:colOff>
      <xdr:row>63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1DFD6-8F78-C1D0-951C-DF9FC09F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802.73926678241" createdVersion="8" refreshedVersion="8" minRefreshableVersion="3" recordCount="35" xr:uid="{34E69620-775E-47D9-8275-465E63926074}">
  <cacheSource type="worksheet">
    <worksheetSource ref="A1:L36" sheet="Referral Impact"/>
  </cacheSource>
  <cacheFields count="12">
    <cacheField name="S NO" numFmtId="0">
      <sharedItems/>
    </cacheField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/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 count="4">
        <n v="800"/>
        <n v="1200"/>
        <n v="2500"/>
        <n v="1800"/>
      </sharedItems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Refer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802.748990046297" createdVersion="8" refreshedVersion="8" minRefreshableVersion="3" recordCount="35" xr:uid="{6D40F67B-5FA5-4F41-9F8D-8B8585A07AE9}">
  <cacheSource type="worksheet">
    <worksheetSource ref="A1:M36" sheet="Revenue Calculation"/>
  </cacheSource>
  <cacheFields count="13">
    <cacheField name="S NO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_Duration_Months" numFmtId="49">
      <sharedItems containsSemiMixedTypes="0" containsString="0" containsNumber="1" containsInteger="1" minValue="0" maxValue="18"/>
    </cacheField>
    <cacheField name="Total_Revenue" numFmtId="49">
      <sharedItems containsSemiMixedTypes="0" containsString="0" containsNumber="1" containsInteger="1" minValue="0" maxValue="35000" count="23">
        <n v="4800"/>
        <n v="0"/>
        <n v="7200"/>
        <n v="3600"/>
        <n v="17500"/>
        <n v="1600"/>
        <n v="5400"/>
        <n v="2400"/>
        <n v="6000"/>
        <n v="15600"/>
        <n v="2500"/>
        <n v="13200"/>
        <n v="35000"/>
        <n v="8000"/>
        <n v="15000"/>
        <n v="30600"/>
        <n v="16200"/>
        <n v="10800"/>
        <n v="1200"/>
        <n v="5000"/>
        <n v="14400"/>
        <n v="8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802.771415625" createdVersion="8" refreshedVersion="8" minRefreshableVersion="3" recordCount="35" xr:uid="{147A8845-FF14-4FB2-BDA1-D785F5D221D3}">
  <cacheSource type="worksheet">
    <worksheetSource ref="A1:M36" sheet="Segment Profitability Dashboard"/>
  </cacheSource>
  <cacheFields count="13">
    <cacheField name="S NO" numFmtId="0">
      <sharedItems/>
    </cacheField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 count="23">
        <n v="25"/>
        <n v="20"/>
        <n v="18"/>
        <n v="16"/>
        <n v="12"/>
        <n v="14"/>
        <n v="28"/>
        <n v="3"/>
        <n v="29"/>
        <n v="13"/>
        <n v="19"/>
        <n v="22"/>
        <n v="8"/>
        <n v="26"/>
        <n v="21"/>
        <n v="5"/>
        <n v="6"/>
        <n v="17"/>
        <n v="23"/>
        <n v="9"/>
        <n v="2"/>
        <n v="30"/>
        <n v="27"/>
      </sharedItems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 count="16">
        <s v="Hiran Shan"/>
        <s v="Kiara Kakar"/>
        <s v="Jhanvi Chaudhary"/>
        <s v="Tara Swaminathan"/>
        <s v="Madhav Singh"/>
        <s v="Shray Ramakrishnan"/>
        <m/>
        <s v="Nitara Comar"/>
        <s v="Ranbir Karan"/>
        <s v="Rati Sanghvi"/>
        <s v="Ishaan Kashyap"/>
        <s v="Tanya Bajwa"/>
        <s v="Adira Brar"/>
        <s v="Nakul Balakrishnan"/>
        <s v="Darshit Sidhu"/>
        <s v="Riya Dugal"/>
      </sharedItems>
    </cacheField>
    <cacheField name="Member_Duration_Months" numFmtId="49">
      <sharedItems containsSemiMixedTypes="0" containsString="0" containsNumber="1" containsInteger="1" minValue="0" maxValue="18" count="15">
        <n v="6"/>
        <n v="0"/>
        <n v="3"/>
        <n v="7"/>
        <n v="2"/>
        <n v="5"/>
        <n v="13"/>
        <n v="1"/>
        <n v="11"/>
        <n v="14"/>
        <n v="10"/>
        <n v="17"/>
        <n v="9"/>
        <n v="18"/>
        <n v="4"/>
      </sharedItems>
    </cacheField>
    <cacheField name="Total_Revenue" numFmtId="49">
      <sharedItems containsSemiMixedTypes="0" containsString="0" containsNumber="1" containsInteger="1" minValue="0" maxValue="35000" count="23">
        <n v="4800"/>
        <n v="0"/>
        <n v="7200"/>
        <n v="3600"/>
        <n v="17500"/>
        <n v="1600"/>
        <n v="5400"/>
        <n v="2400"/>
        <n v="6000"/>
        <n v="15600"/>
        <n v="2500"/>
        <n v="13200"/>
        <n v="35000"/>
        <n v="8000"/>
        <n v="15000"/>
        <n v="30600"/>
        <n v="16200"/>
        <n v="10800"/>
        <n v="1200"/>
        <n v="5000"/>
        <n v="14400"/>
        <n v="8400"/>
        <n v="800"/>
      </sharedItems>
    </cacheField>
  </cacheFields>
  <extLst>
    <ext xmlns:x14="http://schemas.microsoft.com/office/spreadsheetml/2009/9/main" uri="{725AE2AE-9491-48be-B2B4-4EB974FC3084}">
      <x14:pivotCacheDefinition pivotCacheId="32265851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802.885051967591" createdVersion="8" refreshedVersion="8" minRefreshableVersion="3" recordCount="35" xr:uid="{DF16D9A0-0BC4-4304-B819-548E235E866F}">
  <cacheSource type="worksheet">
    <worksheetSource ref="A1:M36" sheet="Gender And Age Distribution"/>
  </cacheSource>
  <cacheFields count="13">
    <cacheField name="S NO" numFmtId="0">
      <sharedItems/>
    </cacheField>
    <cacheField name="Full_Name" numFmtId="0">
      <sharedItems/>
    </cacheField>
    <cacheField name="Age" numFmtId="0">
      <sharedItems containsSemiMixedTypes="0" containsString="0" containsNumber="1" containsInteger="1" minValue="19" maxValue="59" count="26">
        <n v="59"/>
        <n v="27"/>
        <n v="24"/>
        <n v="31"/>
        <n v="19"/>
        <n v="40"/>
        <n v="41"/>
        <n v="43"/>
        <n v="42"/>
        <n v="37"/>
        <n v="48"/>
        <n v="36"/>
        <n v="39"/>
        <n v="44"/>
        <n v="35"/>
        <n v="56"/>
        <n v="28"/>
        <n v="57"/>
        <n v="26"/>
        <n v="25"/>
        <n v="53"/>
        <n v="29"/>
        <n v="52"/>
        <n v="20"/>
        <n v="22"/>
        <n v="23"/>
      </sharedItems>
    </cacheField>
    <cacheField name="Gender" numFmtId="0">
      <sharedItems count="2">
        <s v="Male"/>
        <s v="Female"/>
      </sharedItems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_Duration_Months" numFmtId="49">
      <sharedItems containsSemiMixedTypes="0" containsString="0" containsNumber="1" containsInteger="1" minValue="0" maxValue="18"/>
    </cacheField>
    <cacheField name="Total_Revenue" numFmtId="49">
      <sharedItems containsSemiMixedTypes="0" containsString="0" containsNumber="1" containsInteger="1" minValue="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an barnwal" refreshedDate="45803.019172916669" createdVersion="8" refreshedVersion="8" minRefreshableVersion="3" recordCount="35" xr:uid="{28BAA7EF-B468-4DE9-B9CC-17D4EFC71807}">
  <cacheSource type="worksheet">
    <worksheetSource ref="A1:N36" sheet="Gender And Age Distribution"/>
  </cacheSource>
  <cacheFields count="14">
    <cacheField name="S NO" numFmtId="0">
      <sharedItems/>
    </cacheField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1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Member_Duration_Months" numFmtId="49">
      <sharedItems containsSemiMixedTypes="0" containsString="0" containsNumber="1" containsInteger="1" minValue="0" maxValue="18"/>
    </cacheField>
    <cacheField name="Total_Revenue" numFmtId="49">
      <sharedItems containsSemiMixedTypes="0" containsString="0" containsNumber="1" containsInteger="1" minValue="0" maxValue="35000"/>
    </cacheField>
    <cacheField name="Age Group" numFmtId="0">
      <sharedItems count="3">
        <s v="Senior"/>
        <s v="Youth"/>
        <s v="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x v="0"/>
    <n v="59"/>
    <s v="Male"/>
    <s v="Basic"/>
    <d v="2023-11-05T00:00:00"/>
    <d v="2024-05-13T00:00:00"/>
    <x v="0"/>
    <n v="25"/>
    <s v="Bengaluru"/>
    <s v="Hiran Shan"/>
    <x v="0"/>
  </r>
  <r>
    <s v="M002"/>
    <x v="1"/>
    <n v="27"/>
    <s v="Male"/>
    <s v="Basic"/>
    <d v="2025-02-26T00:00:00"/>
    <d v="2025-03-24T00:00:00"/>
    <x v="0"/>
    <n v="20"/>
    <s v="Pune"/>
    <s v="Kiara Kakar"/>
    <x v="0"/>
  </r>
  <r>
    <s v="M003"/>
    <x v="2"/>
    <n v="24"/>
    <s v="Male"/>
    <s v="Standard"/>
    <d v="2023-09-22T00:00:00"/>
    <d v="2024-03-20T00:00:00"/>
    <x v="1"/>
    <n v="18"/>
    <s v="Hyderabad"/>
    <s v="Jhanvi Chaudhary"/>
    <x v="0"/>
  </r>
  <r>
    <s v="M004"/>
    <x v="3"/>
    <n v="31"/>
    <s v="Female"/>
    <s v="Standard"/>
    <d v="2024-07-06T00:00:00"/>
    <d v="2024-10-22T00:00:00"/>
    <x v="1"/>
    <n v="16"/>
    <s v="Hyderabad"/>
    <s v="Tara Swaminathan"/>
    <x v="0"/>
  </r>
  <r>
    <s v="M005"/>
    <x v="4"/>
    <n v="19"/>
    <s v="Male"/>
    <s v="Family"/>
    <d v="2023-12-26T00:00:00"/>
    <d v="2024-07-28T00:00:00"/>
    <x v="2"/>
    <n v="12"/>
    <s v="Bengaluru"/>
    <s v="Madhav Singh"/>
    <x v="0"/>
  </r>
  <r>
    <s v="M006"/>
    <x v="5"/>
    <n v="40"/>
    <s v="Male"/>
    <s v="Basic"/>
    <d v="2024-01-26T00:00:00"/>
    <d v="2024-04-10T00:00:00"/>
    <x v="0"/>
    <n v="14"/>
    <s v="Mumbai"/>
    <s v="Shray Ramakrishnan"/>
    <x v="0"/>
  </r>
  <r>
    <s v="M007"/>
    <x v="6"/>
    <n v="41"/>
    <s v="Female"/>
    <s v="Basic"/>
    <d v="2024-10-23T00:00:00"/>
    <d v="2025-01-20T00:00:00"/>
    <x v="0"/>
    <n v="25"/>
    <s v="Pune"/>
    <m/>
    <x v="1"/>
  </r>
  <r>
    <s v="M008"/>
    <x v="7"/>
    <n v="43"/>
    <s v="Male"/>
    <s v="Premium"/>
    <d v="2024-06-07T00:00:00"/>
    <d v="2024-09-28T00:00:00"/>
    <x v="3"/>
    <n v="28"/>
    <s v="Kolkata"/>
    <m/>
    <x v="1"/>
  </r>
  <r>
    <s v="M009"/>
    <x v="8"/>
    <n v="42"/>
    <s v="Male"/>
    <s v="Basic"/>
    <d v="2024-10-04T00:00:00"/>
    <d v="2024-10-17T00:00:00"/>
    <x v="0"/>
    <n v="3"/>
    <s v="Kolkata"/>
    <s v="Nitara Comar"/>
    <x v="0"/>
  </r>
  <r>
    <s v="M010"/>
    <x v="9"/>
    <n v="37"/>
    <s v="Male"/>
    <s v="Standard"/>
    <d v="2023-10-03T00:00:00"/>
    <d v="2023-12-20T00:00:00"/>
    <x v="1"/>
    <n v="29"/>
    <s v="Mumbai"/>
    <s v="Ranbir Karan"/>
    <x v="0"/>
  </r>
  <r>
    <s v="M011"/>
    <x v="10"/>
    <n v="48"/>
    <s v="Female"/>
    <s v="Standard"/>
    <d v="2024-01-06T00:00:00"/>
    <d v="2024-06-16T00:00:00"/>
    <x v="1"/>
    <n v="13"/>
    <s v="Bengaluru"/>
    <s v="Rati Sanghvi"/>
    <x v="0"/>
  </r>
  <r>
    <s v="M012"/>
    <x v="11"/>
    <n v="36"/>
    <s v="Male"/>
    <s v="Standard"/>
    <d v="2023-08-16T00:00:00"/>
    <d v="2024-10-03T00:00:00"/>
    <x v="1"/>
    <n v="19"/>
    <s v="Kolkata"/>
    <s v="Ishaan Kashyap"/>
    <x v="0"/>
  </r>
  <r>
    <s v="M013"/>
    <x v="12"/>
    <n v="48"/>
    <s v="Female"/>
    <s v="Premium"/>
    <d v="2024-09-21T00:00:00"/>
    <d v="2024-12-15T00:00:00"/>
    <x v="3"/>
    <n v="22"/>
    <s v="Kolkata"/>
    <m/>
    <x v="1"/>
  </r>
  <r>
    <s v="M014"/>
    <x v="13"/>
    <n v="39"/>
    <s v="Male"/>
    <s v="Standard"/>
    <d v="2023-05-19T00:00:00"/>
    <d v="2023-11-12T00:00:00"/>
    <x v="1"/>
    <n v="28"/>
    <s v="Mumbai"/>
    <m/>
    <x v="1"/>
  </r>
  <r>
    <s v="M015"/>
    <x v="14"/>
    <n v="44"/>
    <s v="Female"/>
    <s v="Basic"/>
    <d v="2024-02-11T00:00:00"/>
    <d v="2024-09-05T00:00:00"/>
    <x v="0"/>
    <n v="8"/>
    <s v="Hyderabad"/>
    <m/>
    <x v="1"/>
  </r>
  <r>
    <s v="M016"/>
    <x v="15"/>
    <n v="39"/>
    <s v="Male"/>
    <s v="Family"/>
    <d v="2025-02-14T00:00:00"/>
    <d v="2025-03-16T00:00:00"/>
    <x v="2"/>
    <n v="14"/>
    <s v="Kolkata"/>
    <m/>
    <x v="1"/>
  </r>
  <r>
    <s v="M017"/>
    <x v="16"/>
    <n v="35"/>
    <s v="Male"/>
    <s v="Standard"/>
    <d v="2024-02-07T00:00:00"/>
    <d v="2025-01-28T00:00:00"/>
    <x v="1"/>
    <n v="25"/>
    <s v="Hyderabad"/>
    <m/>
    <x v="1"/>
  </r>
  <r>
    <s v="M018"/>
    <x v="17"/>
    <n v="56"/>
    <s v="Female"/>
    <s v="Family"/>
    <d v="2023-10-14T00:00:00"/>
    <d v="2024-12-23T00:00:00"/>
    <x v="2"/>
    <n v="13"/>
    <s v="Delhi"/>
    <m/>
    <x v="1"/>
  </r>
  <r>
    <s v="M019"/>
    <x v="18"/>
    <n v="27"/>
    <s v="Female"/>
    <s v="Basic"/>
    <d v="2024-03-03T00:00:00"/>
    <d v="2025-01-07T00:00:00"/>
    <x v="0"/>
    <n v="26"/>
    <s v="Mumbai"/>
    <m/>
    <x v="1"/>
  </r>
  <r>
    <s v="M020"/>
    <x v="19"/>
    <n v="28"/>
    <s v="Male"/>
    <s v="Family"/>
    <d v="2024-05-05T00:00:00"/>
    <d v="2024-11-12T00:00:00"/>
    <x v="2"/>
    <n v="21"/>
    <s v="Mumbai"/>
    <s v="Tanya Bajwa"/>
    <x v="0"/>
  </r>
  <r>
    <s v="M021"/>
    <x v="20"/>
    <n v="57"/>
    <s v="Female"/>
    <s v="Premium"/>
    <d v="2023-08-08T00:00:00"/>
    <d v="2025-01-17T00:00:00"/>
    <x v="3"/>
    <n v="19"/>
    <s v="Mumbai"/>
    <m/>
    <x v="1"/>
  </r>
  <r>
    <s v="M022"/>
    <x v="21"/>
    <n v="26"/>
    <s v="Female"/>
    <s v="Premium"/>
    <d v="2024-01-29T00:00:00"/>
    <d v="2024-11-20T00:00:00"/>
    <x v="3"/>
    <n v="5"/>
    <s v="Bengaluru"/>
    <m/>
    <x v="1"/>
  </r>
  <r>
    <s v="M023"/>
    <x v="22"/>
    <n v="48"/>
    <s v="Male"/>
    <s v="Premium"/>
    <d v="2024-06-08T00:00:00"/>
    <d v="2024-06-12T00:00:00"/>
    <x v="3"/>
    <n v="18"/>
    <s v="Delhi"/>
    <m/>
    <x v="1"/>
  </r>
  <r>
    <s v="M024"/>
    <x v="23"/>
    <n v="25"/>
    <s v="Female"/>
    <s v="Standard"/>
    <d v="2024-05-27T00:00:00"/>
    <d v="2025-03-14T00:00:00"/>
    <x v="1"/>
    <n v="6"/>
    <s v="Bengaluru"/>
    <m/>
    <x v="1"/>
  </r>
  <r>
    <s v="M025"/>
    <x v="24"/>
    <n v="53"/>
    <s v="Male"/>
    <s v="Premium"/>
    <d v="2023-12-26T00:00:00"/>
    <d v="2024-03-21T00:00:00"/>
    <x v="3"/>
    <n v="17"/>
    <s v="Mumbai"/>
    <s v="Adira Brar"/>
    <x v="0"/>
  </r>
  <r>
    <s v="M026"/>
    <x v="25"/>
    <n v="42"/>
    <s v="Female"/>
    <s v="Standard"/>
    <d v="2025-02-14T00:00:00"/>
    <d v="2025-03-11T00:00:00"/>
    <x v="1"/>
    <n v="3"/>
    <s v="Delhi"/>
    <m/>
    <x v="1"/>
  </r>
  <r>
    <s v="M027"/>
    <x v="26"/>
    <n v="24"/>
    <s v="Male"/>
    <s v="Family"/>
    <d v="2025-02-10T00:00:00"/>
    <d v="2025-03-10T00:00:00"/>
    <x v="2"/>
    <n v="28"/>
    <s v="Mumbai"/>
    <m/>
    <x v="1"/>
  </r>
  <r>
    <s v="M028"/>
    <x v="27"/>
    <n v="53"/>
    <s v="Male"/>
    <s v="Standard"/>
    <d v="2024-11-18T00:00:00"/>
    <d v="2024-12-19T00:00:00"/>
    <x v="1"/>
    <n v="23"/>
    <s v="Pune"/>
    <m/>
    <x v="1"/>
  </r>
  <r>
    <s v="M029"/>
    <x v="28"/>
    <n v="29"/>
    <s v="Female"/>
    <s v="Family"/>
    <d v="2024-04-19T00:00:00"/>
    <d v="2024-04-26T00:00:00"/>
    <x v="2"/>
    <n v="8"/>
    <s v="Hyderabad"/>
    <m/>
    <x v="1"/>
  </r>
  <r>
    <s v="M030"/>
    <x v="29"/>
    <n v="31"/>
    <s v="Female"/>
    <s v="Family"/>
    <d v="2025-01-10T00:00:00"/>
    <d v="2025-03-29T00:00:00"/>
    <x v="2"/>
    <n v="23"/>
    <s v="Kolkata"/>
    <s v="Nakul Balakrishnan"/>
    <x v="0"/>
  </r>
  <r>
    <s v="M031"/>
    <x v="30"/>
    <n v="52"/>
    <s v="Female"/>
    <s v="Basic"/>
    <d v="2023-06-11T00:00:00"/>
    <d v="2024-12-30T00:00:00"/>
    <x v="0"/>
    <n v="9"/>
    <s v="Delhi"/>
    <s v="Darshit Sidhu"/>
    <x v="0"/>
  </r>
  <r>
    <s v="M032"/>
    <x v="31"/>
    <n v="20"/>
    <s v="Male"/>
    <s v="Standard"/>
    <d v="2024-04-09T00:00:00"/>
    <d v="2024-11-08T00:00:00"/>
    <x v="1"/>
    <n v="2"/>
    <s v="Mumbai"/>
    <m/>
    <x v="1"/>
  </r>
  <r>
    <s v="M033"/>
    <x v="32"/>
    <n v="22"/>
    <s v="Male"/>
    <s v="Basic"/>
    <d v="2025-02-11T00:00:00"/>
    <d v="2025-03-24T00:00:00"/>
    <x v="0"/>
    <n v="30"/>
    <s v="Mumbai"/>
    <m/>
    <x v="1"/>
  </r>
  <r>
    <s v="M034"/>
    <x v="33"/>
    <n v="23"/>
    <s v="Male"/>
    <s v="Premium"/>
    <d v="2024-10-23T00:00:00"/>
    <d v="2025-03-05T00:00:00"/>
    <x v="3"/>
    <n v="23"/>
    <s v="Pune"/>
    <s v="Riya Dugal"/>
    <x v="0"/>
  </r>
  <r>
    <s v="M035"/>
    <x v="34"/>
    <n v="27"/>
    <s v="Female"/>
    <s v="Standard"/>
    <d v="2024-01-21T00:00:00"/>
    <d v="2024-12-26T00:00:00"/>
    <x v="1"/>
    <n v="27"/>
    <s v="Pune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n v="59"/>
    <s v="Male"/>
    <x v="0"/>
    <d v="2023-11-05T00:00:00"/>
    <d v="2024-05-13T00:00:00"/>
    <n v="800"/>
    <n v="25"/>
    <x v="0"/>
    <s v="Hiran Shan"/>
    <n v="6"/>
    <x v="0"/>
  </r>
  <r>
    <s v="M002"/>
    <s v="Parinaaz Shanker"/>
    <n v="27"/>
    <s v="Male"/>
    <x v="0"/>
    <d v="2025-02-26T00:00:00"/>
    <d v="2025-03-24T00:00:00"/>
    <n v="800"/>
    <n v="20"/>
    <x v="1"/>
    <s v="Kiara Kakar"/>
    <n v="0"/>
    <x v="1"/>
  </r>
  <r>
    <s v="M003"/>
    <s v="Aniruddh Batra"/>
    <n v="24"/>
    <s v="Male"/>
    <x v="1"/>
    <d v="2023-09-22T00:00:00"/>
    <d v="2024-03-20T00:00:00"/>
    <n v="1200"/>
    <n v="18"/>
    <x v="2"/>
    <s v="Jhanvi Chaudhary"/>
    <n v="6"/>
    <x v="2"/>
  </r>
  <r>
    <s v="M004"/>
    <s v="Madhup Kapur"/>
    <n v="31"/>
    <s v="Female"/>
    <x v="1"/>
    <d v="2024-07-06T00:00:00"/>
    <d v="2024-10-22T00:00:00"/>
    <n v="1200"/>
    <n v="16"/>
    <x v="2"/>
    <s v="Tara Swaminathan"/>
    <n v="3"/>
    <x v="3"/>
  </r>
  <r>
    <s v="M005"/>
    <s v="Rasha Kakar"/>
    <n v="19"/>
    <s v="Male"/>
    <x v="2"/>
    <d v="2023-12-26T00:00:00"/>
    <d v="2024-07-28T00:00:00"/>
    <n v="2500"/>
    <n v="12"/>
    <x v="0"/>
    <s v="Madhav Singh"/>
    <n v="7"/>
    <x v="4"/>
  </r>
  <r>
    <s v="M006"/>
    <s v="Ehsaan Batra"/>
    <n v="40"/>
    <s v="Male"/>
    <x v="0"/>
    <d v="2024-01-26T00:00:00"/>
    <d v="2024-04-10T00:00:00"/>
    <n v="800"/>
    <n v="14"/>
    <x v="3"/>
    <s v="Shray Ramakrishnan"/>
    <n v="2"/>
    <x v="5"/>
  </r>
  <r>
    <s v="M007"/>
    <s v="Zara Bains"/>
    <n v="41"/>
    <s v="Female"/>
    <x v="0"/>
    <d v="2024-10-23T00:00:00"/>
    <d v="2025-01-20T00:00:00"/>
    <n v="800"/>
    <n v="25"/>
    <x v="1"/>
    <m/>
    <n v="2"/>
    <x v="5"/>
  </r>
  <r>
    <s v="M008"/>
    <s v="Uthkarsh Baral"/>
    <n v="43"/>
    <s v="Male"/>
    <x v="3"/>
    <d v="2024-06-07T00:00:00"/>
    <d v="2024-09-28T00:00:00"/>
    <n v="1800"/>
    <n v="28"/>
    <x v="4"/>
    <m/>
    <n v="3"/>
    <x v="6"/>
  </r>
  <r>
    <s v="M009"/>
    <s v="Kashvi Char"/>
    <n v="42"/>
    <s v="Male"/>
    <x v="0"/>
    <d v="2024-10-04T00:00:00"/>
    <d v="2024-10-17T00:00:00"/>
    <n v="800"/>
    <n v="3"/>
    <x v="4"/>
    <s v="Nitara Comar"/>
    <n v="0"/>
    <x v="1"/>
  </r>
  <r>
    <s v="M010"/>
    <s v="Dhanush Varma"/>
    <n v="37"/>
    <s v="Male"/>
    <x v="1"/>
    <d v="2023-10-03T00:00:00"/>
    <d v="2023-12-20T00:00:00"/>
    <n v="1200"/>
    <n v="29"/>
    <x v="3"/>
    <s v="Ranbir Karan"/>
    <n v="2"/>
    <x v="7"/>
  </r>
  <r>
    <s v="M011"/>
    <s v="Ishaan Goyal"/>
    <n v="48"/>
    <s v="Female"/>
    <x v="1"/>
    <d v="2024-01-06T00:00:00"/>
    <d v="2024-06-16T00:00:00"/>
    <n v="1200"/>
    <n v="13"/>
    <x v="0"/>
    <s v="Rati Sanghvi"/>
    <n v="5"/>
    <x v="8"/>
  </r>
  <r>
    <s v="M012"/>
    <s v="Mahika Ravi"/>
    <n v="36"/>
    <s v="Male"/>
    <x v="1"/>
    <d v="2023-08-16T00:00:00"/>
    <d v="2024-10-03T00:00:00"/>
    <n v="1200"/>
    <n v="19"/>
    <x v="4"/>
    <s v="Ishaan Kashyap"/>
    <n v="13"/>
    <x v="9"/>
  </r>
  <r>
    <s v="M013"/>
    <s v="Purab Reddy"/>
    <n v="48"/>
    <s v="Female"/>
    <x v="3"/>
    <d v="2024-09-21T00:00:00"/>
    <d v="2024-12-15T00:00:00"/>
    <n v="1800"/>
    <n v="22"/>
    <x v="4"/>
    <m/>
    <n v="2"/>
    <x v="3"/>
  </r>
  <r>
    <s v="M014"/>
    <s v="Tiya Soni"/>
    <n v="39"/>
    <s v="Male"/>
    <x v="1"/>
    <d v="2023-05-19T00:00:00"/>
    <d v="2023-11-12T00:00:00"/>
    <n v="1200"/>
    <n v="28"/>
    <x v="3"/>
    <m/>
    <n v="5"/>
    <x v="8"/>
  </r>
  <r>
    <s v="M015"/>
    <s v="Zara Dugar"/>
    <n v="44"/>
    <s v="Female"/>
    <x v="0"/>
    <d v="2024-02-11T00:00:00"/>
    <d v="2024-09-05T00:00:00"/>
    <n v="800"/>
    <n v="8"/>
    <x v="2"/>
    <m/>
    <n v="6"/>
    <x v="0"/>
  </r>
  <r>
    <s v="M016"/>
    <s v="Lakshit Mander"/>
    <n v="39"/>
    <s v="Male"/>
    <x v="2"/>
    <d v="2025-02-14T00:00:00"/>
    <d v="2025-03-16T00:00:00"/>
    <n v="2500"/>
    <n v="14"/>
    <x v="4"/>
    <m/>
    <n v="1"/>
    <x v="10"/>
  </r>
  <r>
    <s v="M017"/>
    <s v="Neysa Krish"/>
    <n v="35"/>
    <s v="Male"/>
    <x v="1"/>
    <d v="2024-02-07T00:00:00"/>
    <d v="2025-01-28T00:00:00"/>
    <n v="1200"/>
    <n v="25"/>
    <x v="2"/>
    <m/>
    <n v="11"/>
    <x v="11"/>
  </r>
  <r>
    <s v="M018"/>
    <s v="Prerak Boase"/>
    <n v="56"/>
    <s v="Female"/>
    <x v="2"/>
    <d v="2023-10-14T00:00:00"/>
    <d v="2024-12-23T00:00:00"/>
    <n v="2500"/>
    <n v="13"/>
    <x v="5"/>
    <m/>
    <n v="14"/>
    <x v="12"/>
  </r>
  <r>
    <s v="M019"/>
    <s v="Siya Master"/>
    <n v="27"/>
    <s v="Female"/>
    <x v="0"/>
    <d v="2024-03-03T00:00:00"/>
    <d v="2025-01-07T00:00:00"/>
    <n v="800"/>
    <n v="26"/>
    <x v="3"/>
    <m/>
    <n v="10"/>
    <x v="13"/>
  </r>
  <r>
    <s v="M020"/>
    <s v="Madhup Biswas"/>
    <n v="28"/>
    <s v="Male"/>
    <x v="2"/>
    <d v="2024-05-05T00:00:00"/>
    <d v="2024-11-12T00:00:00"/>
    <n v="2500"/>
    <n v="21"/>
    <x v="3"/>
    <s v="Tanya Bajwa"/>
    <n v="6"/>
    <x v="14"/>
  </r>
  <r>
    <s v="M021"/>
    <s v="Indrans Ratti"/>
    <n v="57"/>
    <s v="Female"/>
    <x v="3"/>
    <d v="2023-08-08T00:00:00"/>
    <d v="2025-01-17T00:00:00"/>
    <n v="1800"/>
    <n v="19"/>
    <x v="3"/>
    <m/>
    <n v="17"/>
    <x v="15"/>
  </r>
  <r>
    <s v="M022"/>
    <s v="Kimaya Balay"/>
    <n v="26"/>
    <s v="Female"/>
    <x v="3"/>
    <d v="2024-01-29T00:00:00"/>
    <d v="2024-11-20T00:00:00"/>
    <n v="1800"/>
    <n v="5"/>
    <x v="0"/>
    <m/>
    <n v="9"/>
    <x v="16"/>
  </r>
  <r>
    <s v="M023"/>
    <s v="Eva Dass"/>
    <n v="48"/>
    <s v="Male"/>
    <x v="3"/>
    <d v="2024-06-08T00:00:00"/>
    <d v="2024-06-12T00:00:00"/>
    <n v="1800"/>
    <n v="18"/>
    <x v="5"/>
    <m/>
    <n v="0"/>
    <x v="1"/>
  </r>
  <r>
    <s v="M024"/>
    <s v="Pihu Wali"/>
    <n v="25"/>
    <s v="Female"/>
    <x v="1"/>
    <d v="2024-05-27T00:00:00"/>
    <d v="2025-03-14T00:00:00"/>
    <n v="1200"/>
    <n v="6"/>
    <x v="0"/>
    <m/>
    <n v="9"/>
    <x v="17"/>
  </r>
  <r>
    <s v="M025"/>
    <s v="Tiya Rege"/>
    <n v="53"/>
    <s v="Male"/>
    <x v="3"/>
    <d v="2023-12-26T00:00:00"/>
    <d v="2024-03-21T00:00:00"/>
    <n v="1800"/>
    <n v="17"/>
    <x v="3"/>
    <s v="Adira Brar"/>
    <n v="2"/>
    <x v="3"/>
  </r>
  <r>
    <s v="M026"/>
    <s v="Aarav Sen"/>
    <n v="42"/>
    <s v="Female"/>
    <x v="1"/>
    <d v="2025-02-14T00:00:00"/>
    <d v="2025-03-11T00:00:00"/>
    <n v="1200"/>
    <n v="3"/>
    <x v="5"/>
    <m/>
    <n v="0"/>
    <x v="1"/>
  </r>
  <r>
    <s v="M027"/>
    <s v="Dishani Bera"/>
    <n v="24"/>
    <s v="Male"/>
    <x v="2"/>
    <d v="2025-02-10T00:00:00"/>
    <d v="2025-03-10T00:00:00"/>
    <n v="2500"/>
    <n v="28"/>
    <x v="3"/>
    <m/>
    <n v="0"/>
    <x v="1"/>
  </r>
  <r>
    <s v="M028"/>
    <s v="Indrans Grover"/>
    <n v="53"/>
    <s v="Male"/>
    <x v="1"/>
    <d v="2024-11-18T00:00:00"/>
    <d v="2024-12-19T00:00:00"/>
    <n v="1200"/>
    <n v="23"/>
    <x v="1"/>
    <m/>
    <n v="1"/>
    <x v="18"/>
  </r>
  <r>
    <s v="M029"/>
    <s v="Kismat Edwin"/>
    <n v="29"/>
    <s v="Female"/>
    <x v="2"/>
    <d v="2024-04-19T00:00:00"/>
    <d v="2024-04-26T00:00:00"/>
    <n v="2500"/>
    <n v="8"/>
    <x v="2"/>
    <m/>
    <n v="0"/>
    <x v="1"/>
  </r>
  <r>
    <s v="M030"/>
    <s v="Taran Vyas"/>
    <n v="31"/>
    <s v="Female"/>
    <x v="2"/>
    <d v="2025-01-10T00:00:00"/>
    <d v="2025-03-29T00:00:00"/>
    <n v="2500"/>
    <n v="23"/>
    <x v="4"/>
    <s v="Nakul Balakrishnan"/>
    <n v="2"/>
    <x v="19"/>
  </r>
  <r>
    <s v="M031"/>
    <s v="Jiya Baral"/>
    <n v="52"/>
    <s v="Female"/>
    <x v="0"/>
    <d v="2023-06-11T00:00:00"/>
    <d v="2024-12-30T00:00:00"/>
    <n v="800"/>
    <n v="9"/>
    <x v="5"/>
    <s v="Darshit Sidhu"/>
    <n v="18"/>
    <x v="20"/>
  </r>
  <r>
    <s v="M032"/>
    <s v="Gokul Sahni"/>
    <n v="20"/>
    <s v="Male"/>
    <x v="1"/>
    <d v="2024-04-09T00:00:00"/>
    <d v="2024-11-08T00:00:00"/>
    <n v="1200"/>
    <n v="2"/>
    <x v="3"/>
    <m/>
    <n v="7"/>
    <x v="21"/>
  </r>
  <r>
    <s v="M033"/>
    <s v="Prerak Lalla"/>
    <n v="22"/>
    <s v="Male"/>
    <x v="0"/>
    <d v="2025-02-11T00:00:00"/>
    <d v="2025-03-24T00:00:00"/>
    <n v="800"/>
    <n v="30"/>
    <x v="3"/>
    <m/>
    <n v="1"/>
    <x v="22"/>
  </r>
  <r>
    <s v="M034"/>
    <s v="Hrishita Shroff"/>
    <n v="23"/>
    <s v="Male"/>
    <x v="3"/>
    <d v="2024-10-23T00:00:00"/>
    <d v="2025-03-05T00:00:00"/>
    <n v="1800"/>
    <n v="23"/>
    <x v="1"/>
    <s v="Riya Dugal"/>
    <n v="4"/>
    <x v="2"/>
  </r>
  <r>
    <s v="M035"/>
    <s v="Oorja Sachar"/>
    <n v="27"/>
    <s v="Female"/>
    <x v="1"/>
    <d v="2024-01-21T00:00:00"/>
    <d v="2024-12-26T00:00:00"/>
    <n v="1200"/>
    <n v="27"/>
    <x v="1"/>
    <m/>
    <n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x v="0"/>
    <n v="59"/>
    <s v="Male"/>
    <x v="0"/>
    <d v="2023-11-05T00:00:00"/>
    <d v="2024-05-13T00:00:00"/>
    <n v="800"/>
    <x v="0"/>
    <x v="0"/>
    <x v="0"/>
    <x v="0"/>
    <x v="0"/>
  </r>
  <r>
    <s v="M002"/>
    <x v="1"/>
    <n v="27"/>
    <s v="Male"/>
    <x v="0"/>
    <d v="2025-02-26T00:00:00"/>
    <d v="2025-03-24T00:00:00"/>
    <n v="800"/>
    <x v="1"/>
    <x v="1"/>
    <x v="1"/>
    <x v="1"/>
    <x v="1"/>
  </r>
  <r>
    <s v="M003"/>
    <x v="2"/>
    <n v="24"/>
    <s v="Male"/>
    <x v="1"/>
    <d v="2023-09-22T00:00:00"/>
    <d v="2024-03-20T00:00:00"/>
    <n v="1200"/>
    <x v="2"/>
    <x v="2"/>
    <x v="2"/>
    <x v="0"/>
    <x v="2"/>
  </r>
  <r>
    <s v="M004"/>
    <x v="3"/>
    <n v="31"/>
    <s v="Female"/>
    <x v="1"/>
    <d v="2024-07-06T00:00:00"/>
    <d v="2024-10-22T00:00:00"/>
    <n v="1200"/>
    <x v="3"/>
    <x v="2"/>
    <x v="3"/>
    <x v="2"/>
    <x v="3"/>
  </r>
  <r>
    <s v="M005"/>
    <x v="4"/>
    <n v="19"/>
    <s v="Male"/>
    <x v="2"/>
    <d v="2023-12-26T00:00:00"/>
    <d v="2024-07-28T00:00:00"/>
    <n v="2500"/>
    <x v="4"/>
    <x v="0"/>
    <x v="4"/>
    <x v="3"/>
    <x v="4"/>
  </r>
  <r>
    <s v="M006"/>
    <x v="5"/>
    <n v="40"/>
    <s v="Male"/>
    <x v="0"/>
    <d v="2024-01-26T00:00:00"/>
    <d v="2024-04-10T00:00:00"/>
    <n v="800"/>
    <x v="5"/>
    <x v="3"/>
    <x v="5"/>
    <x v="4"/>
    <x v="5"/>
  </r>
  <r>
    <s v="M007"/>
    <x v="6"/>
    <n v="41"/>
    <s v="Female"/>
    <x v="0"/>
    <d v="2024-10-23T00:00:00"/>
    <d v="2025-01-20T00:00:00"/>
    <n v="800"/>
    <x v="0"/>
    <x v="1"/>
    <x v="6"/>
    <x v="4"/>
    <x v="5"/>
  </r>
  <r>
    <s v="M008"/>
    <x v="7"/>
    <n v="43"/>
    <s v="Male"/>
    <x v="3"/>
    <d v="2024-06-07T00:00:00"/>
    <d v="2024-09-28T00:00:00"/>
    <n v="1800"/>
    <x v="6"/>
    <x v="4"/>
    <x v="6"/>
    <x v="2"/>
    <x v="6"/>
  </r>
  <r>
    <s v="M009"/>
    <x v="8"/>
    <n v="42"/>
    <s v="Male"/>
    <x v="0"/>
    <d v="2024-10-04T00:00:00"/>
    <d v="2024-10-17T00:00:00"/>
    <n v="800"/>
    <x v="7"/>
    <x v="4"/>
    <x v="7"/>
    <x v="1"/>
    <x v="1"/>
  </r>
  <r>
    <s v="M010"/>
    <x v="9"/>
    <n v="37"/>
    <s v="Male"/>
    <x v="1"/>
    <d v="2023-10-03T00:00:00"/>
    <d v="2023-12-20T00:00:00"/>
    <n v="1200"/>
    <x v="8"/>
    <x v="3"/>
    <x v="8"/>
    <x v="4"/>
    <x v="7"/>
  </r>
  <r>
    <s v="M011"/>
    <x v="10"/>
    <n v="48"/>
    <s v="Female"/>
    <x v="1"/>
    <d v="2024-01-06T00:00:00"/>
    <d v="2024-06-16T00:00:00"/>
    <n v="1200"/>
    <x v="9"/>
    <x v="0"/>
    <x v="9"/>
    <x v="5"/>
    <x v="8"/>
  </r>
  <r>
    <s v="M012"/>
    <x v="11"/>
    <n v="36"/>
    <s v="Male"/>
    <x v="1"/>
    <d v="2023-08-16T00:00:00"/>
    <d v="2024-10-03T00:00:00"/>
    <n v="1200"/>
    <x v="10"/>
    <x v="4"/>
    <x v="10"/>
    <x v="6"/>
    <x v="9"/>
  </r>
  <r>
    <s v="M013"/>
    <x v="12"/>
    <n v="48"/>
    <s v="Female"/>
    <x v="3"/>
    <d v="2024-09-21T00:00:00"/>
    <d v="2024-12-15T00:00:00"/>
    <n v="1800"/>
    <x v="11"/>
    <x v="4"/>
    <x v="6"/>
    <x v="4"/>
    <x v="3"/>
  </r>
  <r>
    <s v="M014"/>
    <x v="13"/>
    <n v="39"/>
    <s v="Male"/>
    <x v="1"/>
    <d v="2023-05-19T00:00:00"/>
    <d v="2023-11-12T00:00:00"/>
    <n v="1200"/>
    <x v="6"/>
    <x v="3"/>
    <x v="6"/>
    <x v="5"/>
    <x v="8"/>
  </r>
  <r>
    <s v="M015"/>
    <x v="14"/>
    <n v="44"/>
    <s v="Female"/>
    <x v="0"/>
    <d v="2024-02-11T00:00:00"/>
    <d v="2024-09-05T00:00:00"/>
    <n v="800"/>
    <x v="12"/>
    <x v="2"/>
    <x v="6"/>
    <x v="0"/>
    <x v="0"/>
  </r>
  <r>
    <s v="M016"/>
    <x v="15"/>
    <n v="39"/>
    <s v="Male"/>
    <x v="2"/>
    <d v="2025-02-14T00:00:00"/>
    <d v="2025-03-16T00:00:00"/>
    <n v="2500"/>
    <x v="5"/>
    <x v="4"/>
    <x v="6"/>
    <x v="7"/>
    <x v="10"/>
  </r>
  <r>
    <s v="M017"/>
    <x v="16"/>
    <n v="35"/>
    <s v="Male"/>
    <x v="1"/>
    <d v="2024-02-07T00:00:00"/>
    <d v="2025-01-28T00:00:00"/>
    <n v="1200"/>
    <x v="0"/>
    <x v="2"/>
    <x v="6"/>
    <x v="8"/>
    <x v="11"/>
  </r>
  <r>
    <s v="M018"/>
    <x v="17"/>
    <n v="56"/>
    <s v="Female"/>
    <x v="2"/>
    <d v="2023-10-14T00:00:00"/>
    <d v="2024-12-23T00:00:00"/>
    <n v="2500"/>
    <x v="9"/>
    <x v="5"/>
    <x v="6"/>
    <x v="9"/>
    <x v="12"/>
  </r>
  <r>
    <s v="M019"/>
    <x v="18"/>
    <n v="27"/>
    <s v="Female"/>
    <x v="0"/>
    <d v="2024-03-03T00:00:00"/>
    <d v="2025-01-07T00:00:00"/>
    <n v="800"/>
    <x v="13"/>
    <x v="3"/>
    <x v="6"/>
    <x v="10"/>
    <x v="13"/>
  </r>
  <r>
    <s v="M020"/>
    <x v="19"/>
    <n v="28"/>
    <s v="Male"/>
    <x v="2"/>
    <d v="2024-05-05T00:00:00"/>
    <d v="2024-11-12T00:00:00"/>
    <n v="2500"/>
    <x v="14"/>
    <x v="3"/>
    <x v="11"/>
    <x v="0"/>
    <x v="14"/>
  </r>
  <r>
    <s v="M021"/>
    <x v="20"/>
    <n v="57"/>
    <s v="Female"/>
    <x v="3"/>
    <d v="2023-08-08T00:00:00"/>
    <d v="2025-01-17T00:00:00"/>
    <n v="1800"/>
    <x v="10"/>
    <x v="3"/>
    <x v="6"/>
    <x v="11"/>
    <x v="15"/>
  </r>
  <r>
    <s v="M022"/>
    <x v="21"/>
    <n v="26"/>
    <s v="Female"/>
    <x v="3"/>
    <d v="2024-01-29T00:00:00"/>
    <d v="2024-11-20T00:00:00"/>
    <n v="1800"/>
    <x v="15"/>
    <x v="0"/>
    <x v="6"/>
    <x v="12"/>
    <x v="16"/>
  </r>
  <r>
    <s v="M023"/>
    <x v="22"/>
    <n v="48"/>
    <s v="Male"/>
    <x v="3"/>
    <d v="2024-06-08T00:00:00"/>
    <d v="2024-06-12T00:00:00"/>
    <n v="1800"/>
    <x v="2"/>
    <x v="5"/>
    <x v="6"/>
    <x v="1"/>
    <x v="1"/>
  </r>
  <r>
    <s v="M024"/>
    <x v="23"/>
    <n v="25"/>
    <s v="Female"/>
    <x v="1"/>
    <d v="2024-05-27T00:00:00"/>
    <d v="2025-03-14T00:00:00"/>
    <n v="1200"/>
    <x v="16"/>
    <x v="0"/>
    <x v="6"/>
    <x v="12"/>
    <x v="17"/>
  </r>
  <r>
    <s v="M025"/>
    <x v="24"/>
    <n v="53"/>
    <s v="Male"/>
    <x v="3"/>
    <d v="2023-12-26T00:00:00"/>
    <d v="2024-03-21T00:00:00"/>
    <n v="1800"/>
    <x v="17"/>
    <x v="3"/>
    <x v="12"/>
    <x v="4"/>
    <x v="3"/>
  </r>
  <r>
    <s v="M026"/>
    <x v="25"/>
    <n v="42"/>
    <s v="Female"/>
    <x v="1"/>
    <d v="2025-02-14T00:00:00"/>
    <d v="2025-03-11T00:00:00"/>
    <n v="1200"/>
    <x v="7"/>
    <x v="5"/>
    <x v="6"/>
    <x v="1"/>
    <x v="1"/>
  </r>
  <r>
    <s v="M027"/>
    <x v="26"/>
    <n v="24"/>
    <s v="Male"/>
    <x v="2"/>
    <d v="2025-02-10T00:00:00"/>
    <d v="2025-03-10T00:00:00"/>
    <n v="2500"/>
    <x v="6"/>
    <x v="3"/>
    <x v="6"/>
    <x v="1"/>
    <x v="1"/>
  </r>
  <r>
    <s v="M028"/>
    <x v="27"/>
    <n v="53"/>
    <s v="Male"/>
    <x v="1"/>
    <d v="2024-11-18T00:00:00"/>
    <d v="2024-12-19T00:00:00"/>
    <n v="1200"/>
    <x v="18"/>
    <x v="1"/>
    <x v="6"/>
    <x v="7"/>
    <x v="18"/>
  </r>
  <r>
    <s v="M029"/>
    <x v="28"/>
    <n v="29"/>
    <s v="Female"/>
    <x v="2"/>
    <d v="2024-04-19T00:00:00"/>
    <d v="2024-04-26T00:00:00"/>
    <n v="2500"/>
    <x v="12"/>
    <x v="2"/>
    <x v="6"/>
    <x v="1"/>
    <x v="1"/>
  </r>
  <r>
    <s v="M030"/>
    <x v="29"/>
    <n v="31"/>
    <s v="Female"/>
    <x v="2"/>
    <d v="2025-01-10T00:00:00"/>
    <d v="2025-03-29T00:00:00"/>
    <n v="2500"/>
    <x v="18"/>
    <x v="4"/>
    <x v="13"/>
    <x v="4"/>
    <x v="19"/>
  </r>
  <r>
    <s v="M031"/>
    <x v="30"/>
    <n v="52"/>
    <s v="Female"/>
    <x v="0"/>
    <d v="2023-06-11T00:00:00"/>
    <d v="2024-12-30T00:00:00"/>
    <n v="800"/>
    <x v="19"/>
    <x v="5"/>
    <x v="14"/>
    <x v="13"/>
    <x v="20"/>
  </r>
  <r>
    <s v="M032"/>
    <x v="31"/>
    <n v="20"/>
    <s v="Male"/>
    <x v="1"/>
    <d v="2024-04-09T00:00:00"/>
    <d v="2024-11-08T00:00:00"/>
    <n v="1200"/>
    <x v="20"/>
    <x v="3"/>
    <x v="6"/>
    <x v="3"/>
    <x v="21"/>
  </r>
  <r>
    <s v="M033"/>
    <x v="32"/>
    <n v="22"/>
    <s v="Male"/>
    <x v="0"/>
    <d v="2025-02-11T00:00:00"/>
    <d v="2025-03-24T00:00:00"/>
    <n v="800"/>
    <x v="21"/>
    <x v="3"/>
    <x v="6"/>
    <x v="7"/>
    <x v="22"/>
  </r>
  <r>
    <s v="M034"/>
    <x v="33"/>
    <n v="23"/>
    <s v="Male"/>
    <x v="3"/>
    <d v="2024-10-23T00:00:00"/>
    <d v="2025-03-05T00:00:00"/>
    <n v="1800"/>
    <x v="18"/>
    <x v="1"/>
    <x v="15"/>
    <x v="14"/>
    <x v="2"/>
  </r>
  <r>
    <s v="M035"/>
    <x v="34"/>
    <n v="27"/>
    <s v="Female"/>
    <x v="1"/>
    <d v="2024-01-21T00:00:00"/>
    <d v="2024-12-26T00:00:00"/>
    <n v="1200"/>
    <x v="22"/>
    <x v="1"/>
    <x v="6"/>
    <x v="8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s v="Anay Shanker"/>
    <x v="0"/>
    <x v="0"/>
    <x v="0"/>
    <d v="2023-11-05T00:00:00"/>
    <d v="2024-05-13T00:00:00"/>
    <n v="800"/>
    <n v="25"/>
    <x v="0"/>
    <s v="Hiran Shan"/>
    <n v="6"/>
    <n v="4800"/>
  </r>
  <r>
    <s v="M002"/>
    <s v="Parinaaz Shanker"/>
    <x v="1"/>
    <x v="0"/>
    <x v="0"/>
    <d v="2025-02-26T00:00:00"/>
    <d v="2025-03-24T00:00:00"/>
    <n v="800"/>
    <n v="20"/>
    <x v="1"/>
    <s v="Kiara Kakar"/>
    <n v="0"/>
    <n v="0"/>
  </r>
  <r>
    <s v="M003"/>
    <s v="Aniruddh Batra"/>
    <x v="2"/>
    <x v="0"/>
    <x v="1"/>
    <d v="2023-09-22T00:00:00"/>
    <d v="2024-03-20T00:00:00"/>
    <n v="1200"/>
    <n v="18"/>
    <x v="2"/>
    <s v="Jhanvi Chaudhary"/>
    <n v="6"/>
    <n v="7200"/>
  </r>
  <r>
    <s v="M004"/>
    <s v="Madhup Kapur"/>
    <x v="3"/>
    <x v="1"/>
    <x v="1"/>
    <d v="2024-07-06T00:00:00"/>
    <d v="2024-10-22T00:00:00"/>
    <n v="1200"/>
    <n v="16"/>
    <x v="2"/>
    <s v="Tara Swaminathan"/>
    <n v="3"/>
    <n v="3600"/>
  </r>
  <r>
    <s v="M005"/>
    <s v="Rasha Kakar"/>
    <x v="4"/>
    <x v="0"/>
    <x v="2"/>
    <d v="2023-12-26T00:00:00"/>
    <d v="2024-07-28T00:00:00"/>
    <n v="2500"/>
    <n v="12"/>
    <x v="0"/>
    <s v="Madhav Singh"/>
    <n v="7"/>
    <n v="17500"/>
  </r>
  <r>
    <s v="M006"/>
    <s v="Ehsaan Batra"/>
    <x v="5"/>
    <x v="0"/>
    <x v="0"/>
    <d v="2024-01-26T00:00:00"/>
    <d v="2024-04-10T00:00:00"/>
    <n v="800"/>
    <n v="14"/>
    <x v="3"/>
    <s v="Shray Ramakrishnan"/>
    <n v="2"/>
    <n v="1600"/>
  </r>
  <r>
    <s v="M007"/>
    <s v="Zara Bains"/>
    <x v="6"/>
    <x v="1"/>
    <x v="0"/>
    <d v="2024-10-23T00:00:00"/>
    <d v="2025-01-20T00:00:00"/>
    <n v="800"/>
    <n v="25"/>
    <x v="1"/>
    <m/>
    <n v="2"/>
    <n v="1600"/>
  </r>
  <r>
    <s v="M008"/>
    <s v="Uthkarsh Baral"/>
    <x v="7"/>
    <x v="0"/>
    <x v="3"/>
    <d v="2024-06-07T00:00:00"/>
    <d v="2024-09-28T00:00:00"/>
    <n v="1800"/>
    <n v="28"/>
    <x v="4"/>
    <m/>
    <n v="3"/>
    <n v="5400"/>
  </r>
  <r>
    <s v="M009"/>
    <s v="Kashvi Char"/>
    <x v="8"/>
    <x v="0"/>
    <x v="0"/>
    <d v="2024-10-04T00:00:00"/>
    <d v="2024-10-17T00:00:00"/>
    <n v="800"/>
    <n v="3"/>
    <x v="4"/>
    <s v="Nitara Comar"/>
    <n v="0"/>
    <n v="0"/>
  </r>
  <r>
    <s v="M010"/>
    <s v="Dhanush Varma"/>
    <x v="9"/>
    <x v="0"/>
    <x v="1"/>
    <d v="2023-10-03T00:00:00"/>
    <d v="2023-12-20T00:00:00"/>
    <n v="1200"/>
    <n v="29"/>
    <x v="3"/>
    <s v="Ranbir Karan"/>
    <n v="2"/>
    <n v="2400"/>
  </r>
  <r>
    <s v="M011"/>
    <s v="Ishaan Goyal"/>
    <x v="10"/>
    <x v="1"/>
    <x v="1"/>
    <d v="2024-01-06T00:00:00"/>
    <d v="2024-06-16T00:00:00"/>
    <n v="1200"/>
    <n v="13"/>
    <x v="0"/>
    <s v="Rati Sanghvi"/>
    <n v="5"/>
    <n v="6000"/>
  </r>
  <r>
    <s v="M012"/>
    <s v="Mahika Ravi"/>
    <x v="11"/>
    <x v="0"/>
    <x v="1"/>
    <d v="2023-08-16T00:00:00"/>
    <d v="2024-10-03T00:00:00"/>
    <n v="1200"/>
    <n v="19"/>
    <x v="4"/>
    <s v="Ishaan Kashyap"/>
    <n v="13"/>
    <n v="15600"/>
  </r>
  <r>
    <s v="M013"/>
    <s v="Purab Reddy"/>
    <x v="10"/>
    <x v="1"/>
    <x v="3"/>
    <d v="2024-09-21T00:00:00"/>
    <d v="2024-12-15T00:00:00"/>
    <n v="1800"/>
    <n v="22"/>
    <x v="4"/>
    <m/>
    <n v="2"/>
    <n v="3600"/>
  </r>
  <r>
    <s v="M014"/>
    <s v="Tiya Soni"/>
    <x v="12"/>
    <x v="0"/>
    <x v="1"/>
    <d v="2023-05-19T00:00:00"/>
    <d v="2023-11-12T00:00:00"/>
    <n v="1200"/>
    <n v="28"/>
    <x v="3"/>
    <m/>
    <n v="5"/>
    <n v="6000"/>
  </r>
  <r>
    <s v="M015"/>
    <s v="Zara Dugar"/>
    <x v="13"/>
    <x v="1"/>
    <x v="0"/>
    <d v="2024-02-11T00:00:00"/>
    <d v="2024-09-05T00:00:00"/>
    <n v="800"/>
    <n v="8"/>
    <x v="2"/>
    <m/>
    <n v="6"/>
    <n v="4800"/>
  </r>
  <r>
    <s v="M016"/>
    <s v="Lakshit Mander"/>
    <x v="12"/>
    <x v="0"/>
    <x v="2"/>
    <d v="2025-02-14T00:00:00"/>
    <d v="2025-03-16T00:00:00"/>
    <n v="2500"/>
    <n v="14"/>
    <x v="4"/>
    <m/>
    <n v="1"/>
    <n v="2500"/>
  </r>
  <r>
    <s v="M017"/>
    <s v="Neysa Krish"/>
    <x v="14"/>
    <x v="0"/>
    <x v="1"/>
    <d v="2024-02-07T00:00:00"/>
    <d v="2025-01-28T00:00:00"/>
    <n v="1200"/>
    <n v="25"/>
    <x v="2"/>
    <m/>
    <n v="11"/>
    <n v="13200"/>
  </r>
  <r>
    <s v="M018"/>
    <s v="Prerak Boase"/>
    <x v="15"/>
    <x v="1"/>
    <x v="2"/>
    <d v="2023-10-14T00:00:00"/>
    <d v="2024-12-23T00:00:00"/>
    <n v="2500"/>
    <n v="13"/>
    <x v="5"/>
    <m/>
    <n v="14"/>
    <n v="35000"/>
  </r>
  <r>
    <s v="M019"/>
    <s v="Siya Master"/>
    <x v="1"/>
    <x v="1"/>
    <x v="0"/>
    <d v="2024-03-03T00:00:00"/>
    <d v="2025-01-07T00:00:00"/>
    <n v="800"/>
    <n v="26"/>
    <x v="3"/>
    <m/>
    <n v="10"/>
    <n v="8000"/>
  </r>
  <r>
    <s v="M020"/>
    <s v="Madhup Biswas"/>
    <x v="16"/>
    <x v="0"/>
    <x v="2"/>
    <d v="2024-05-05T00:00:00"/>
    <d v="2024-11-12T00:00:00"/>
    <n v="2500"/>
    <n v="21"/>
    <x v="3"/>
    <s v="Tanya Bajwa"/>
    <n v="6"/>
    <n v="15000"/>
  </r>
  <r>
    <s v="M021"/>
    <s v="Indrans Ratti"/>
    <x v="17"/>
    <x v="1"/>
    <x v="3"/>
    <d v="2023-08-08T00:00:00"/>
    <d v="2025-01-17T00:00:00"/>
    <n v="1800"/>
    <n v="19"/>
    <x v="3"/>
    <m/>
    <n v="17"/>
    <n v="30600"/>
  </r>
  <r>
    <s v="M022"/>
    <s v="Kimaya Balay"/>
    <x v="18"/>
    <x v="1"/>
    <x v="3"/>
    <d v="2024-01-29T00:00:00"/>
    <d v="2024-11-20T00:00:00"/>
    <n v="1800"/>
    <n v="5"/>
    <x v="0"/>
    <m/>
    <n v="9"/>
    <n v="16200"/>
  </r>
  <r>
    <s v="M023"/>
    <s v="Eva Dass"/>
    <x v="10"/>
    <x v="0"/>
    <x v="3"/>
    <d v="2024-06-08T00:00:00"/>
    <d v="2024-06-12T00:00:00"/>
    <n v="1800"/>
    <n v="18"/>
    <x v="5"/>
    <m/>
    <n v="0"/>
    <n v="0"/>
  </r>
  <r>
    <s v="M024"/>
    <s v="Pihu Wali"/>
    <x v="19"/>
    <x v="1"/>
    <x v="1"/>
    <d v="2024-05-27T00:00:00"/>
    <d v="2025-03-14T00:00:00"/>
    <n v="1200"/>
    <n v="6"/>
    <x v="0"/>
    <m/>
    <n v="9"/>
    <n v="10800"/>
  </r>
  <r>
    <s v="M025"/>
    <s v="Tiya Rege"/>
    <x v="20"/>
    <x v="0"/>
    <x v="3"/>
    <d v="2023-12-26T00:00:00"/>
    <d v="2024-03-21T00:00:00"/>
    <n v="1800"/>
    <n v="17"/>
    <x v="3"/>
    <s v="Adira Brar"/>
    <n v="2"/>
    <n v="3600"/>
  </r>
  <r>
    <s v="M026"/>
    <s v="Aarav Sen"/>
    <x v="8"/>
    <x v="1"/>
    <x v="1"/>
    <d v="2025-02-14T00:00:00"/>
    <d v="2025-03-11T00:00:00"/>
    <n v="1200"/>
    <n v="3"/>
    <x v="5"/>
    <m/>
    <n v="0"/>
    <n v="0"/>
  </r>
  <r>
    <s v="M027"/>
    <s v="Dishani Bera"/>
    <x v="2"/>
    <x v="0"/>
    <x v="2"/>
    <d v="2025-02-10T00:00:00"/>
    <d v="2025-03-10T00:00:00"/>
    <n v="2500"/>
    <n v="28"/>
    <x v="3"/>
    <m/>
    <n v="0"/>
    <n v="0"/>
  </r>
  <r>
    <s v="M028"/>
    <s v="Indrans Grover"/>
    <x v="20"/>
    <x v="0"/>
    <x v="1"/>
    <d v="2024-11-18T00:00:00"/>
    <d v="2024-12-19T00:00:00"/>
    <n v="1200"/>
    <n v="23"/>
    <x v="1"/>
    <m/>
    <n v="1"/>
    <n v="1200"/>
  </r>
  <r>
    <s v="M029"/>
    <s v="Kismat Edwin"/>
    <x v="21"/>
    <x v="1"/>
    <x v="2"/>
    <d v="2024-04-19T00:00:00"/>
    <d v="2024-04-26T00:00:00"/>
    <n v="2500"/>
    <n v="8"/>
    <x v="2"/>
    <m/>
    <n v="0"/>
    <n v="0"/>
  </r>
  <r>
    <s v="M030"/>
    <s v="Taran Vyas"/>
    <x v="3"/>
    <x v="1"/>
    <x v="2"/>
    <d v="2025-01-10T00:00:00"/>
    <d v="2025-03-29T00:00:00"/>
    <n v="2500"/>
    <n v="23"/>
    <x v="4"/>
    <s v="Nakul Balakrishnan"/>
    <n v="2"/>
    <n v="5000"/>
  </r>
  <r>
    <s v="M031"/>
    <s v="Jiya Baral"/>
    <x v="22"/>
    <x v="1"/>
    <x v="0"/>
    <d v="2023-06-11T00:00:00"/>
    <d v="2024-12-30T00:00:00"/>
    <n v="800"/>
    <n v="9"/>
    <x v="5"/>
    <s v="Darshit Sidhu"/>
    <n v="18"/>
    <n v="14400"/>
  </r>
  <r>
    <s v="M032"/>
    <s v="Gokul Sahni"/>
    <x v="23"/>
    <x v="0"/>
    <x v="1"/>
    <d v="2024-04-09T00:00:00"/>
    <d v="2024-11-08T00:00:00"/>
    <n v="1200"/>
    <n v="2"/>
    <x v="3"/>
    <m/>
    <n v="7"/>
    <n v="8400"/>
  </r>
  <r>
    <s v="M033"/>
    <s v="Prerak Lalla"/>
    <x v="24"/>
    <x v="0"/>
    <x v="0"/>
    <d v="2025-02-11T00:00:00"/>
    <d v="2025-03-24T00:00:00"/>
    <n v="800"/>
    <n v="30"/>
    <x v="3"/>
    <m/>
    <n v="1"/>
    <n v="800"/>
  </r>
  <r>
    <s v="M034"/>
    <s v="Hrishita Shroff"/>
    <x v="25"/>
    <x v="0"/>
    <x v="3"/>
    <d v="2024-10-23T00:00:00"/>
    <d v="2025-03-05T00:00:00"/>
    <n v="1800"/>
    <n v="23"/>
    <x v="1"/>
    <s v="Riya Dugal"/>
    <n v="4"/>
    <n v="7200"/>
  </r>
  <r>
    <s v="M035"/>
    <s v="Oorja Sachar"/>
    <x v="1"/>
    <x v="1"/>
    <x v="1"/>
    <d v="2024-01-21T00:00:00"/>
    <d v="2024-12-26T00:00:00"/>
    <n v="1200"/>
    <n v="27"/>
    <x v="1"/>
    <m/>
    <n v="11"/>
    <n v="132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M001"/>
    <x v="0"/>
    <n v="59"/>
    <s v="Male"/>
    <x v="0"/>
    <d v="2023-11-05T00:00:00"/>
    <d v="2024-05-13T00:00:00"/>
    <n v="800"/>
    <n v="25"/>
    <s v="Bengaluru"/>
    <s v="Hiran Shan"/>
    <n v="6"/>
    <n v="4800"/>
    <x v="0"/>
  </r>
  <r>
    <s v="M002"/>
    <x v="1"/>
    <n v="27"/>
    <s v="Male"/>
    <x v="0"/>
    <d v="2025-02-26T00:00:00"/>
    <d v="2025-03-24T00:00:00"/>
    <n v="800"/>
    <n v="20"/>
    <s v="Pune"/>
    <s v="Kiara Kakar"/>
    <n v="0"/>
    <n v="0"/>
    <x v="1"/>
  </r>
  <r>
    <s v="M003"/>
    <x v="2"/>
    <n v="24"/>
    <s v="Male"/>
    <x v="1"/>
    <d v="2023-09-22T00:00:00"/>
    <d v="2024-03-20T00:00:00"/>
    <n v="1200"/>
    <n v="18"/>
    <s v="Hyderabad"/>
    <s v="Jhanvi Chaudhary"/>
    <n v="6"/>
    <n v="7200"/>
    <x v="1"/>
  </r>
  <r>
    <s v="M004"/>
    <x v="3"/>
    <n v="31"/>
    <s v="Female"/>
    <x v="1"/>
    <d v="2024-07-06T00:00:00"/>
    <d v="2024-10-22T00:00:00"/>
    <n v="1200"/>
    <n v="16"/>
    <s v="Hyderabad"/>
    <s v="Tara Swaminathan"/>
    <n v="3"/>
    <n v="3600"/>
    <x v="2"/>
  </r>
  <r>
    <s v="M005"/>
    <x v="4"/>
    <n v="19"/>
    <s v="Male"/>
    <x v="2"/>
    <d v="2023-12-26T00:00:00"/>
    <d v="2024-07-28T00:00:00"/>
    <n v="2500"/>
    <n v="12"/>
    <s v="Bengaluru"/>
    <s v="Madhav Singh"/>
    <n v="7"/>
    <n v="17500"/>
    <x v="1"/>
  </r>
  <r>
    <s v="M006"/>
    <x v="5"/>
    <n v="40"/>
    <s v="Male"/>
    <x v="0"/>
    <d v="2024-01-26T00:00:00"/>
    <d v="2024-04-10T00:00:00"/>
    <n v="800"/>
    <n v="14"/>
    <s v="Mumbai"/>
    <s v="Shray Ramakrishnan"/>
    <n v="2"/>
    <n v="1600"/>
    <x v="2"/>
  </r>
  <r>
    <s v="M007"/>
    <x v="6"/>
    <n v="41"/>
    <s v="Female"/>
    <x v="0"/>
    <d v="2024-10-23T00:00:00"/>
    <d v="2025-01-20T00:00:00"/>
    <n v="800"/>
    <n v="25"/>
    <s v="Pune"/>
    <m/>
    <n v="2"/>
    <n v="1600"/>
    <x v="2"/>
  </r>
  <r>
    <s v="M008"/>
    <x v="7"/>
    <n v="43"/>
    <s v="Male"/>
    <x v="3"/>
    <d v="2024-06-07T00:00:00"/>
    <d v="2024-09-28T00:00:00"/>
    <n v="1800"/>
    <n v="28"/>
    <s v="Kolkata"/>
    <m/>
    <n v="3"/>
    <n v="5400"/>
    <x v="2"/>
  </r>
  <r>
    <s v="M009"/>
    <x v="8"/>
    <n v="42"/>
    <s v="Male"/>
    <x v="0"/>
    <d v="2024-10-04T00:00:00"/>
    <d v="2024-10-17T00:00:00"/>
    <n v="800"/>
    <n v="3"/>
    <s v="Kolkata"/>
    <s v="Nitara Comar"/>
    <n v="0"/>
    <n v="0"/>
    <x v="2"/>
  </r>
  <r>
    <s v="M010"/>
    <x v="9"/>
    <n v="37"/>
    <s v="Male"/>
    <x v="1"/>
    <d v="2023-10-03T00:00:00"/>
    <d v="2023-12-20T00:00:00"/>
    <n v="1200"/>
    <n v="29"/>
    <s v="Mumbai"/>
    <s v="Ranbir Karan"/>
    <n v="2"/>
    <n v="2400"/>
    <x v="2"/>
  </r>
  <r>
    <s v="M011"/>
    <x v="10"/>
    <n v="48"/>
    <s v="Female"/>
    <x v="1"/>
    <d v="2024-01-06T00:00:00"/>
    <d v="2024-06-16T00:00:00"/>
    <n v="1200"/>
    <n v="13"/>
    <s v="Bengaluru"/>
    <s v="Rati Sanghvi"/>
    <n v="5"/>
    <n v="6000"/>
    <x v="0"/>
  </r>
  <r>
    <s v="M012"/>
    <x v="11"/>
    <n v="36"/>
    <s v="Male"/>
    <x v="1"/>
    <d v="2023-08-16T00:00:00"/>
    <d v="2024-10-03T00:00:00"/>
    <n v="1200"/>
    <n v="19"/>
    <s v="Kolkata"/>
    <s v="Ishaan Kashyap"/>
    <n v="13"/>
    <n v="15600"/>
    <x v="2"/>
  </r>
  <r>
    <s v="M013"/>
    <x v="12"/>
    <n v="48"/>
    <s v="Female"/>
    <x v="3"/>
    <d v="2024-09-21T00:00:00"/>
    <d v="2024-12-15T00:00:00"/>
    <n v="1800"/>
    <n v="22"/>
    <s v="Kolkata"/>
    <m/>
    <n v="2"/>
    <n v="3600"/>
    <x v="0"/>
  </r>
  <r>
    <s v="M014"/>
    <x v="13"/>
    <n v="39"/>
    <s v="Male"/>
    <x v="1"/>
    <d v="2023-05-19T00:00:00"/>
    <d v="2023-11-12T00:00:00"/>
    <n v="1200"/>
    <n v="28"/>
    <s v="Mumbai"/>
    <m/>
    <n v="5"/>
    <n v="6000"/>
    <x v="2"/>
  </r>
  <r>
    <s v="M015"/>
    <x v="14"/>
    <n v="44"/>
    <s v="Female"/>
    <x v="0"/>
    <d v="2024-02-11T00:00:00"/>
    <d v="2024-09-05T00:00:00"/>
    <n v="800"/>
    <n v="8"/>
    <s v="Hyderabad"/>
    <m/>
    <n v="6"/>
    <n v="4800"/>
    <x v="2"/>
  </r>
  <r>
    <s v="M016"/>
    <x v="15"/>
    <n v="39"/>
    <s v="Male"/>
    <x v="2"/>
    <d v="2025-02-14T00:00:00"/>
    <d v="2025-03-16T00:00:00"/>
    <n v="2500"/>
    <n v="14"/>
    <s v="Kolkata"/>
    <m/>
    <n v="1"/>
    <n v="2500"/>
    <x v="2"/>
  </r>
  <r>
    <s v="M017"/>
    <x v="16"/>
    <n v="35"/>
    <s v="Male"/>
    <x v="1"/>
    <d v="2024-02-07T00:00:00"/>
    <d v="2025-01-28T00:00:00"/>
    <n v="1200"/>
    <n v="25"/>
    <s v="Hyderabad"/>
    <m/>
    <n v="11"/>
    <n v="13200"/>
    <x v="2"/>
  </r>
  <r>
    <s v="M018"/>
    <x v="17"/>
    <n v="56"/>
    <s v="Female"/>
    <x v="2"/>
    <d v="2023-10-14T00:00:00"/>
    <d v="2024-12-23T00:00:00"/>
    <n v="2500"/>
    <n v="13"/>
    <s v="Delhi"/>
    <m/>
    <n v="14"/>
    <n v="35000"/>
    <x v="0"/>
  </r>
  <r>
    <s v="M019"/>
    <x v="18"/>
    <n v="27"/>
    <s v="Female"/>
    <x v="0"/>
    <d v="2024-03-03T00:00:00"/>
    <d v="2025-01-07T00:00:00"/>
    <n v="800"/>
    <n v="26"/>
    <s v="Mumbai"/>
    <m/>
    <n v="10"/>
    <n v="8000"/>
    <x v="1"/>
  </r>
  <r>
    <s v="M020"/>
    <x v="19"/>
    <n v="28"/>
    <s v="Male"/>
    <x v="2"/>
    <d v="2024-05-05T00:00:00"/>
    <d v="2024-11-12T00:00:00"/>
    <n v="2500"/>
    <n v="21"/>
    <s v="Mumbai"/>
    <s v="Tanya Bajwa"/>
    <n v="6"/>
    <n v="15000"/>
    <x v="1"/>
  </r>
  <r>
    <s v="M021"/>
    <x v="20"/>
    <n v="57"/>
    <s v="Female"/>
    <x v="3"/>
    <d v="2023-08-08T00:00:00"/>
    <d v="2025-01-17T00:00:00"/>
    <n v="1800"/>
    <n v="19"/>
    <s v="Mumbai"/>
    <m/>
    <n v="17"/>
    <n v="30600"/>
    <x v="0"/>
  </r>
  <r>
    <s v="M022"/>
    <x v="21"/>
    <n v="26"/>
    <s v="Female"/>
    <x v="3"/>
    <d v="2024-01-29T00:00:00"/>
    <d v="2024-11-20T00:00:00"/>
    <n v="1800"/>
    <n v="5"/>
    <s v="Bengaluru"/>
    <m/>
    <n v="9"/>
    <n v="16200"/>
    <x v="1"/>
  </r>
  <r>
    <s v="M023"/>
    <x v="22"/>
    <n v="48"/>
    <s v="Male"/>
    <x v="3"/>
    <d v="2024-06-08T00:00:00"/>
    <d v="2024-06-12T00:00:00"/>
    <n v="1800"/>
    <n v="18"/>
    <s v="Delhi"/>
    <m/>
    <n v="0"/>
    <n v="0"/>
    <x v="0"/>
  </r>
  <r>
    <s v="M024"/>
    <x v="23"/>
    <n v="25"/>
    <s v="Female"/>
    <x v="1"/>
    <d v="2024-05-27T00:00:00"/>
    <d v="2025-03-14T00:00:00"/>
    <n v="1200"/>
    <n v="6"/>
    <s v="Bengaluru"/>
    <m/>
    <n v="9"/>
    <n v="10800"/>
    <x v="1"/>
  </r>
  <r>
    <s v="M025"/>
    <x v="24"/>
    <n v="53"/>
    <s v="Male"/>
    <x v="3"/>
    <d v="2023-12-26T00:00:00"/>
    <d v="2024-03-21T00:00:00"/>
    <n v="1800"/>
    <n v="17"/>
    <s v="Mumbai"/>
    <s v="Adira Brar"/>
    <n v="2"/>
    <n v="3600"/>
    <x v="0"/>
  </r>
  <r>
    <s v="M026"/>
    <x v="25"/>
    <n v="42"/>
    <s v="Female"/>
    <x v="1"/>
    <d v="2025-02-14T00:00:00"/>
    <d v="2025-03-11T00:00:00"/>
    <n v="1200"/>
    <n v="3"/>
    <s v="Delhi"/>
    <m/>
    <n v="0"/>
    <n v="0"/>
    <x v="2"/>
  </r>
  <r>
    <s v="M027"/>
    <x v="26"/>
    <n v="24"/>
    <s v="Male"/>
    <x v="2"/>
    <d v="2025-02-10T00:00:00"/>
    <d v="2025-03-10T00:00:00"/>
    <n v="2500"/>
    <n v="28"/>
    <s v="Mumbai"/>
    <m/>
    <n v="0"/>
    <n v="0"/>
    <x v="1"/>
  </r>
  <r>
    <s v="M028"/>
    <x v="27"/>
    <n v="53"/>
    <s v="Male"/>
    <x v="1"/>
    <d v="2024-11-18T00:00:00"/>
    <d v="2024-12-19T00:00:00"/>
    <n v="1200"/>
    <n v="23"/>
    <s v="Pune"/>
    <m/>
    <n v="1"/>
    <n v="1200"/>
    <x v="0"/>
  </r>
  <r>
    <s v="M029"/>
    <x v="28"/>
    <n v="29"/>
    <s v="Female"/>
    <x v="2"/>
    <d v="2024-04-19T00:00:00"/>
    <d v="2024-04-26T00:00:00"/>
    <n v="2500"/>
    <n v="8"/>
    <s v="Hyderabad"/>
    <m/>
    <n v="0"/>
    <n v="0"/>
    <x v="1"/>
  </r>
  <r>
    <s v="M030"/>
    <x v="29"/>
    <n v="31"/>
    <s v="Female"/>
    <x v="2"/>
    <d v="2025-01-10T00:00:00"/>
    <d v="2025-03-29T00:00:00"/>
    <n v="2500"/>
    <n v="23"/>
    <s v="Kolkata"/>
    <s v="Nakul Balakrishnan"/>
    <n v="2"/>
    <n v="5000"/>
    <x v="2"/>
  </r>
  <r>
    <s v="M031"/>
    <x v="30"/>
    <n v="52"/>
    <s v="Female"/>
    <x v="0"/>
    <d v="2023-06-11T00:00:00"/>
    <d v="2024-12-30T00:00:00"/>
    <n v="800"/>
    <n v="9"/>
    <s v="Delhi"/>
    <s v="Darshit Sidhu"/>
    <n v="18"/>
    <n v="14400"/>
    <x v="0"/>
  </r>
  <r>
    <s v="M032"/>
    <x v="31"/>
    <n v="20"/>
    <s v="Male"/>
    <x v="1"/>
    <d v="2024-04-09T00:00:00"/>
    <d v="2024-11-08T00:00:00"/>
    <n v="1200"/>
    <n v="2"/>
    <s v="Mumbai"/>
    <m/>
    <n v="7"/>
    <n v="8400"/>
    <x v="1"/>
  </r>
  <r>
    <s v="M033"/>
    <x v="32"/>
    <n v="22"/>
    <s v="Male"/>
    <x v="0"/>
    <d v="2025-02-11T00:00:00"/>
    <d v="2025-03-24T00:00:00"/>
    <n v="800"/>
    <n v="30"/>
    <s v="Mumbai"/>
    <m/>
    <n v="1"/>
    <n v="800"/>
    <x v="1"/>
  </r>
  <r>
    <s v="M034"/>
    <x v="33"/>
    <n v="23"/>
    <s v="Male"/>
    <x v="3"/>
    <d v="2024-10-23T00:00:00"/>
    <d v="2025-03-05T00:00:00"/>
    <n v="1800"/>
    <n v="23"/>
    <s v="Pune"/>
    <s v="Riya Dugal"/>
    <n v="4"/>
    <n v="7200"/>
    <x v="1"/>
  </r>
  <r>
    <s v="M035"/>
    <x v="34"/>
    <n v="27"/>
    <s v="Female"/>
    <x v="1"/>
    <d v="2024-01-21T00:00:00"/>
    <d v="2024-12-26T00:00:00"/>
    <n v="1200"/>
    <n v="27"/>
    <s v="Pune"/>
    <m/>
    <n v="11"/>
    <n v="13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29C2-287B-46A6-BE1A-064E9EB253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ferred">
  <location ref="A43:B46" firstHeaderRow="1" firstDataRow="1" firstDataCol="1"/>
  <pivotFields count="12">
    <pivotField showAll="0"/>
    <pivotField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showAll="0"/>
    <pivotField showAll="0"/>
    <pivotField showAll="0"/>
    <pivotField numFmtId="164" showAll="0"/>
    <pivotField numFmtId="164" showAll="0"/>
    <pivotField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Monthly_Fee" fld="7" subtotal="average" baseField="11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1" type="button" dataOnly="0" labelOnly="1" outline="0" axis="axisRow" fieldPosition="0"/>
    </format>
    <format dxfId="73">
      <pivotArea dataOnly="0" labelOnly="1" fieldPosition="0">
        <references count="1">
          <reference field="11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1" type="button" dataOnly="0" labelOnly="1" outline="0" axis="axisRow" fieldPosition="0"/>
    </format>
    <format dxfId="67">
      <pivotArea dataOnly="0" labelOnly="1" fieldPosition="0">
        <references count="1">
          <reference field="11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97F2D-90D0-4684-B65D-3826E1A4B88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embership Types" colHeaderCaption="City">
  <location ref="A44:H48" firstHeaderRow="1" firstDataRow="2" firstDataCol="1"/>
  <pivotFields count="13">
    <pivotField showAll="0"/>
    <pivotField showAll="0"/>
    <pivotField showAll="0"/>
    <pivotField showAll="0"/>
    <pivotField axis="axisRow" multipleItemSelectionAllowed="1" showAll="0">
      <items count="5">
        <item h="1" x="0"/>
        <item x="2"/>
        <item x="3"/>
        <item h="1" x="1"/>
        <item t="default"/>
      </items>
    </pivotField>
    <pivotField numFmtId="14" showAll="0"/>
    <pivotField numFmtId="1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numFmtId="49" showAll="0"/>
    <pivotField dataField="1" numFmtId="49" showAll="0">
      <items count="24">
        <item x="1"/>
        <item x="22"/>
        <item x="18"/>
        <item x="5"/>
        <item x="7"/>
        <item x="10"/>
        <item x="3"/>
        <item x="0"/>
        <item x="19"/>
        <item x="6"/>
        <item x="8"/>
        <item x="2"/>
        <item x="13"/>
        <item x="21"/>
        <item x="17"/>
        <item x="11"/>
        <item x="20"/>
        <item x="14"/>
        <item x="9"/>
        <item x="16"/>
        <item x="4"/>
        <item x="15"/>
        <item x="12"/>
        <item t="default"/>
      </items>
    </pivotField>
  </pivotFields>
  <rowFields count="1">
    <field x="4"/>
  </rowFields>
  <rowItems count="3">
    <i>
      <x v="1"/>
    </i>
    <i>
      <x v="2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Revenue" fld="12" baseField="0" baseItem="0" numFmtId="49"/>
  </dataFields>
  <formats count="11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4" type="button" dataOnly="0" labelOnly="1" outline="0" axis="axisRow" fieldPosition="0"/>
    </format>
    <format dxfId="58">
      <pivotArea dataOnly="0" labelOnly="1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7EE81-E930-4BAF-8423-8928D583FEF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8:M77" firstHeaderRow="1" firstDataRow="2" firstDataCol="1"/>
  <pivotFields count="13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axis="axisRow" showAll="0">
      <items count="17">
        <item x="12"/>
        <item x="14"/>
        <item x="0"/>
        <item x="10"/>
        <item x="2"/>
        <item x="1"/>
        <item x="4"/>
        <item x="13"/>
        <item x="7"/>
        <item x="8"/>
        <item x="9"/>
        <item x="15"/>
        <item x="5"/>
        <item x="11"/>
        <item x="3"/>
        <item n="No Referral" x="6"/>
        <item t="default"/>
      </items>
    </pivotField>
    <pivotField numFmtId="49" showAll="0"/>
    <pivotField dataField="1" numFmtId="49" showAll="0"/>
  </pivotFields>
  <rowFields count="2">
    <field x="9"/>
    <field x="10"/>
  </rowFields>
  <rowItems count="28">
    <i>
      <x/>
    </i>
    <i r="1">
      <x v="2"/>
    </i>
    <i r="1">
      <x v="6"/>
    </i>
    <i r="1">
      <x v="10"/>
    </i>
    <i r="1">
      <x v="15"/>
    </i>
    <i>
      <x v="1"/>
    </i>
    <i r="1">
      <x v="1"/>
    </i>
    <i r="1">
      <x v="15"/>
    </i>
    <i>
      <x v="2"/>
    </i>
    <i r="1">
      <x v="4"/>
    </i>
    <i r="1">
      <x v="14"/>
    </i>
    <i r="1">
      <x v="15"/>
    </i>
    <i>
      <x v="3"/>
    </i>
    <i r="1">
      <x v="3"/>
    </i>
    <i r="1">
      <x v="7"/>
    </i>
    <i r="1">
      <x v="8"/>
    </i>
    <i r="1">
      <x v="15"/>
    </i>
    <i>
      <x v="4"/>
    </i>
    <i r="1">
      <x/>
    </i>
    <i r="1">
      <x v="9"/>
    </i>
    <i r="1">
      <x v="12"/>
    </i>
    <i r="1">
      <x v="13"/>
    </i>
    <i r="1">
      <x v="15"/>
    </i>
    <i>
      <x v="5"/>
    </i>
    <i r="1">
      <x v="5"/>
    </i>
    <i r="1">
      <x v="11"/>
    </i>
    <i r="1"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Total_Revenue" fld="12" subtotal="average" baseField="9" baseItem="0" numFmtId="49"/>
  </dataFields>
  <formats count="1">
    <format dxfId="37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AD2C6-0B7F-4837-9A10-767F119C977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Profitability By Segment" colHeaderCaption="Membership Types">
  <location ref="A48:F77" firstHeaderRow="1" firstDataRow="2" firstDataCol="1"/>
  <pivotFields count="13">
    <pivotField showAll="0"/>
    <pivotField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showAll="0"/>
    <pivotField showAll="0"/>
    <pivotField axis="axisCol" showAll="0" sortType="ascending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multipleItemSelectionAllowed="1" showAll="0">
      <items count="24">
        <item x="20"/>
        <item x="7"/>
        <item x="15"/>
        <item x="16"/>
        <item x="12"/>
        <item x="19"/>
        <item x="4"/>
        <item x="9"/>
        <item x="5"/>
        <item x="3"/>
        <item x="17"/>
        <item x="2"/>
        <item x="10"/>
        <item x="1"/>
        <item x="14"/>
        <item x="11"/>
        <item x="18"/>
        <item x="0"/>
        <item x="13"/>
        <item x="22"/>
        <item x="6"/>
        <item x="8"/>
        <item x="21"/>
        <item t="default"/>
      </items>
    </pivotField>
    <pivotField axis="axisRow" showAll="0">
      <items count="7">
        <item x="0"/>
        <item x="5"/>
        <item x="2"/>
        <item x="4"/>
        <item x="3"/>
        <item x="1"/>
        <item t="default"/>
      </items>
    </pivotField>
    <pivotField axis="axisRow" showAll="0">
      <items count="17">
        <item x="12"/>
        <item x="14"/>
        <item x="0"/>
        <item x="10"/>
        <item x="2"/>
        <item x="1"/>
        <item x="4"/>
        <item x="13"/>
        <item x="7"/>
        <item x="8"/>
        <item x="9"/>
        <item x="15"/>
        <item x="5"/>
        <item x="11"/>
        <item x="3"/>
        <item n="No Referral" x="6"/>
        <item t="default"/>
      </items>
    </pivotField>
    <pivotField numFmtId="49" showAll="0">
      <items count="16">
        <item x="1"/>
        <item x="7"/>
        <item x="4"/>
        <item x="2"/>
        <item x="14"/>
        <item x="5"/>
        <item x="0"/>
        <item x="3"/>
        <item x="12"/>
        <item x="10"/>
        <item x="8"/>
        <item x="6"/>
        <item x="9"/>
        <item x="11"/>
        <item x="13"/>
        <item t="default"/>
      </items>
    </pivotField>
    <pivotField dataField="1" numFmtId="49" showAll="0"/>
  </pivotFields>
  <rowFields count="2">
    <field x="9"/>
    <field x="10"/>
  </rowFields>
  <rowItems count="28">
    <i>
      <x/>
    </i>
    <i r="1">
      <x v="2"/>
    </i>
    <i r="1">
      <x v="6"/>
    </i>
    <i r="1">
      <x v="10"/>
    </i>
    <i r="1">
      <x v="15"/>
    </i>
    <i>
      <x v="1"/>
    </i>
    <i r="1">
      <x v="1"/>
    </i>
    <i r="1">
      <x v="15"/>
    </i>
    <i>
      <x v="2"/>
    </i>
    <i r="1">
      <x v="4"/>
    </i>
    <i r="1">
      <x v="14"/>
    </i>
    <i r="1">
      <x v="15"/>
    </i>
    <i>
      <x v="3"/>
    </i>
    <i r="1">
      <x v="3"/>
    </i>
    <i r="1">
      <x v="7"/>
    </i>
    <i r="1">
      <x v="8"/>
    </i>
    <i r="1">
      <x v="15"/>
    </i>
    <i>
      <x v="4"/>
    </i>
    <i r="1">
      <x/>
    </i>
    <i r="1">
      <x v="9"/>
    </i>
    <i r="1">
      <x v="12"/>
    </i>
    <i r="1">
      <x v="13"/>
    </i>
    <i r="1">
      <x v="15"/>
    </i>
    <i>
      <x v="5"/>
    </i>
    <i r="1">
      <x v="5"/>
    </i>
    <i r="1">
      <x v="11"/>
    </i>
    <i r="1"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Total Revenue" fld="12" baseField="0" baseItem="0" numFmtId="49"/>
  </dataFields>
  <formats count="16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4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9" type="button" dataOnly="0" labelOnly="1" outline="0" axis="axisRow" fieldPosition="0"/>
    </format>
    <format dxfId="47">
      <pivotArea dataOnly="0" labelOnly="1" fieldPosition="0">
        <references count="1">
          <reference field="9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9" count="1" selected="0">
            <x v="0"/>
          </reference>
          <reference field="10" count="4">
            <x v="2"/>
            <x v="6"/>
            <x v="10"/>
            <x v="15"/>
          </reference>
        </references>
      </pivotArea>
    </format>
    <format dxfId="44">
      <pivotArea dataOnly="0" labelOnly="1" fieldPosition="0">
        <references count="2">
          <reference field="9" count="1" selected="0">
            <x v="1"/>
          </reference>
          <reference field="10" count="2">
            <x v="1"/>
            <x v="15"/>
          </reference>
        </references>
      </pivotArea>
    </format>
    <format dxfId="43">
      <pivotArea dataOnly="0" labelOnly="1" fieldPosition="0">
        <references count="2">
          <reference field="9" count="1" selected="0">
            <x v="2"/>
          </reference>
          <reference field="10" count="3">
            <x v="4"/>
            <x v="14"/>
            <x v="15"/>
          </reference>
        </references>
      </pivotArea>
    </format>
    <format dxfId="42">
      <pivotArea dataOnly="0" labelOnly="1" fieldPosition="0">
        <references count="2">
          <reference field="9" count="1" selected="0">
            <x v="3"/>
          </reference>
          <reference field="10" count="4">
            <x v="3"/>
            <x v="7"/>
            <x v="8"/>
            <x v="15"/>
          </reference>
        </references>
      </pivotArea>
    </format>
    <format dxfId="41">
      <pivotArea dataOnly="0" labelOnly="1" fieldPosition="0">
        <references count="2">
          <reference field="9" count="1" selected="0">
            <x v="4"/>
          </reference>
          <reference field="10" count="5">
            <x v="0"/>
            <x v="9"/>
            <x v="12"/>
            <x v="13"/>
            <x v="15"/>
          </reference>
        </references>
      </pivotArea>
    </format>
    <format dxfId="40">
      <pivotArea dataOnly="0" labelOnly="1" fieldPosition="0">
        <references count="2">
          <reference field="9" count="1" selected="0">
            <x v="5"/>
          </reference>
          <reference field="10" count="3">
            <x v="5"/>
            <x v="11"/>
            <x v="15"/>
          </reference>
        </references>
      </pivotArea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Col="1" outline="0" fieldPosition="0"/>
    </format>
  </formats>
  <chartFormats count="8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880C7-2FBD-4781-97B4-C0A9EC80A50E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embership Type" colHeaderCaption="Group ">
  <location ref="J41:N47" firstHeaderRow="1" firstDataRow="2" firstDataCol="1"/>
  <pivotFields count="14">
    <pivotField showAll="0"/>
    <pivotField dataField="1"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numFmtI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numFmtId="49" showAll="0"/>
    <pivotField numFmtId="49" showAll="0"/>
    <pivotField axis="axisCol" showAll="0">
      <items count="4">
        <item x="2"/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Members" fld="1" subtotal="count" baseField="0" baseItem="0"/>
  </dataFields>
  <formats count="1">
    <format dxfId="2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2DC87-06E0-463B-9972-A63F34D21D8A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 colHeaderCaption="City">
  <location ref="A41:H45" firstHeaderRow="1" firstDataRow="2" firstDataCol="1"/>
  <pivotFields count="13">
    <pivotField showAll="0"/>
    <pivotField dataField="1" showAll="0"/>
    <pivotField showAll="0">
      <items count="27">
        <item x="4"/>
        <item x="23"/>
        <item x="24"/>
        <item x="25"/>
        <item x="2"/>
        <item x="19"/>
        <item x="18"/>
        <item x="1"/>
        <item x="16"/>
        <item x="21"/>
        <item x="3"/>
        <item x="14"/>
        <item x="11"/>
        <item x="9"/>
        <item x="12"/>
        <item x="5"/>
        <item x="6"/>
        <item x="8"/>
        <item x="7"/>
        <item x="13"/>
        <item x="10"/>
        <item x="22"/>
        <item x="20"/>
        <item x="15"/>
        <item x="17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numFmtId="49" showAll="0"/>
    <pivotField numFmtId="49" showAll="0"/>
  </pivotFields>
  <rowFields count="1">
    <field x="3"/>
  </rowFields>
  <rowItems count="3">
    <i>
      <x/>
    </i>
    <i>
      <x v="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embers" fld="1" subtotal="count" baseField="0" baseItem="0"/>
  </dataFields>
  <formats count="14">
    <format dxfId="21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2">
      <pivotArea type="topRight" dataOnly="0" labelOnly="1" outline="0" fieldPosition="0"/>
    </format>
    <format dxfId="23">
      <pivotArea dataOnly="0" labelOnly="1" fieldPosition="0">
        <references count="1">
          <reference field="9" count="1">
            <x v="1"/>
          </reference>
        </references>
      </pivotArea>
    </format>
    <format dxfId="24">
      <pivotArea collapsedLevelsAreSubtotals="1" fieldPosition="0">
        <references count="2">
          <reference field="3" count="0"/>
          <reference field="9" count="1" selected="0"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9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sqref="A1:K36"/>
    </sheetView>
  </sheetViews>
  <sheetFormatPr defaultColWidth="14.44140625" defaultRowHeight="15" customHeight="1" x14ac:dyDescent="0.3"/>
  <cols>
    <col min="1" max="1" width="5.6640625" bestFit="1" customWidth="1"/>
    <col min="2" max="2" width="14.88671875" bestFit="1" customWidth="1"/>
    <col min="3" max="3" width="4.21875" bestFit="1" customWidth="1"/>
    <col min="4" max="4" width="7.109375" bestFit="1" customWidth="1"/>
    <col min="5" max="5" width="16.88671875" bestFit="1" customWidth="1"/>
    <col min="6" max="7" width="10.33203125" bestFit="1" customWidth="1"/>
    <col min="8" max="8" width="12.109375" bestFit="1" customWidth="1"/>
    <col min="9" max="9" width="10.77734375" bestFit="1" customWidth="1"/>
    <col min="10" max="10" width="9.77734375" bestFit="1" customWidth="1"/>
    <col min="11" max="11" width="17.5546875" bestFit="1" customWidth="1"/>
    <col min="12" max="26" width="8.6640625" customWidth="1"/>
  </cols>
  <sheetData>
    <row r="1" spans="1:11" ht="14.4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4.4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</row>
    <row r="3" spans="1:11" ht="14.4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</row>
    <row r="4" spans="1:11" ht="14.4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</row>
    <row r="5" spans="1:11" ht="14.4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</row>
    <row r="6" spans="1:11" ht="14.4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</row>
    <row r="7" spans="1:11" ht="14.4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</row>
    <row r="8" spans="1:11" ht="14.4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</row>
    <row r="9" spans="1:11" ht="14.4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</row>
    <row r="10" spans="1:11" ht="14.4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</row>
    <row r="11" spans="1:11" ht="14.4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</row>
    <row r="12" spans="1:11" ht="14.4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</row>
    <row r="13" spans="1:11" ht="14.4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</row>
    <row r="14" spans="1:11" ht="14.4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</row>
    <row r="15" spans="1:11" ht="14.4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</row>
    <row r="16" spans="1:11" ht="14.4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</row>
    <row r="17" spans="1:11" ht="14.4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</row>
    <row r="18" spans="1:11" ht="14.4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</row>
    <row r="19" spans="1:11" ht="14.4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</row>
    <row r="20" spans="1:11" ht="14.4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</row>
    <row r="21" spans="1:11" ht="15.75" customHeight="1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</row>
    <row r="22" spans="1:11" ht="15.75" customHeight="1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</row>
    <row r="23" spans="1:11" ht="15.75" customHeight="1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</row>
    <row r="24" spans="1:11" ht="15.75" customHeight="1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</row>
    <row r="25" spans="1:11" ht="15.75" customHeight="1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</row>
    <row r="26" spans="1:11" ht="15.75" customHeight="1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</row>
    <row r="27" spans="1:11" ht="15.75" customHeight="1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</row>
    <row r="28" spans="1:11" ht="15.75" customHeight="1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</row>
    <row r="29" spans="1:11" ht="15.75" customHeight="1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</row>
    <row r="30" spans="1:11" ht="15.75" customHeight="1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</row>
    <row r="31" spans="1:11" ht="15.75" customHeight="1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</row>
    <row r="32" spans="1:11" ht="15.75" customHeight="1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</row>
    <row r="33" spans="1:11" ht="15.75" customHeight="1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</row>
    <row r="34" spans="1:11" ht="15.75" customHeight="1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</row>
    <row r="35" spans="1:11" ht="15.75" customHeight="1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</row>
    <row r="36" spans="1:11" ht="15.75" customHeight="1" x14ac:dyDescent="0.3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</row>
    <row r="37" spans="1:11" ht="15.75" customHeight="1" x14ac:dyDescent="0.3"/>
    <row r="38" spans="1:11" ht="15.75" customHeight="1" x14ac:dyDescent="0.3"/>
    <row r="39" spans="1:11" ht="15.75" customHeight="1" x14ac:dyDescent="0.3"/>
    <row r="40" spans="1:11" ht="15.75" customHeight="1" x14ac:dyDescent="0.3"/>
    <row r="41" spans="1:11" ht="15.75" customHeight="1" x14ac:dyDescent="0.3"/>
    <row r="42" spans="1:11" ht="15.75" customHeight="1" x14ac:dyDescent="0.3"/>
    <row r="43" spans="1:11" ht="15.75" customHeight="1" x14ac:dyDescent="0.3"/>
    <row r="44" spans="1:11" ht="15.75" customHeight="1" x14ac:dyDescent="0.3"/>
    <row r="45" spans="1:11" ht="15.75" customHeight="1" x14ac:dyDescent="0.3"/>
    <row r="46" spans="1:11" ht="15.75" customHeight="1" x14ac:dyDescent="0.3"/>
    <row r="47" spans="1:11" ht="15.75" customHeight="1" x14ac:dyDescent="0.3"/>
    <row r="48" spans="1:1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B719-9A34-4A8F-90DB-1EB17063433F}">
  <dimension ref="A1:L36"/>
  <sheetViews>
    <sheetView topLeftCell="A10" workbookViewId="0">
      <selection sqref="A1:L36"/>
    </sheetView>
  </sheetViews>
  <sheetFormatPr defaultRowHeight="14.4" x14ac:dyDescent="0.3"/>
  <cols>
    <col min="1" max="1" width="5.6640625" bestFit="1" customWidth="1"/>
    <col min="2" max="2" width="14.88671875" bestFit="1" customWidth="1"/>
    <col min="3" max="3" width="4.21875" bestFit="1" customWidth="1"/>
    <col min="4" max="4" width="7.109375" bestFit="1" customWidth="1"/>
    <col min="5" max="5" width="16.88671875" bestFit="1" customWidth="1"/>
    <col min="6" max="6" width="10.33203125" style="6" bestFit="1" customWidth="1"/>
    <col min="7" max="7" width="11.44140625" style="6" bestFit="1" customWidth="1"/>
    <col min="8" max="8" width="12.109375" bestFit="1" customWidth="1"/>
    <col min="9" max="9" width="10.77734375" bestFit="1" customWidth="1"/>
    <col min="10" max="10" width="9.77734375" bestFit="1" customWidth="1"/>
    <col min="11" max="11" width="17.5546875" bestFit="1" customWidth="1"/>
    <col min="12" max="12" width="24.44140625" style="7" bestFit="1" customWidth="1"/>
    <col min="17" max="17" width="9.109375" customWidth="1"/>
  </cols>
  <sheetData>
    <row r="1" spans="1:12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9" t="s">
        <v>108</v>
      </c>
    </row>
    <row r="2" spans="1:12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5">
        <v>45235</v>
      </c>
      <c r="G2" s="5">
        <v>45425</v>
      </c>
      <c r="H2" s="2">
        <v>800</v>
      </c>
      <c r="I2" s="2">
        <v>25</v>
      </c>
      <c r="J2" s="2" t="s">
        <v>14</v>
      </c>
      <c r="K2" s="2" t="s">
        <v>15</v>
      </c>
      <c r="L2" s="7">
        <f>INT((G2 - F2) / 30)</f>
        <v>6</v>
      </c>
    </row>
    <row r="3" spans="1:12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5">
        <v>45714</v>
      </c>
      <c r="G3" s="5">
        <v>45740</v>
      </c>
      <c r="H3" s="2">
        <v>800</v>
      </c>
      <c r="I3" s="2">
        <v>20</v>
      </c>
      <c r="J3" s="2" t="s">
        <v>18</v>
      </c>
      <c r="K3" s="2" t="s">
        <v>19</v>
      </c>
      <c r="L3" s="7">
        <f>INT((G3 - F3) / 30)</f>
        <v>0</v>
      </c>
    </row>
    <row r="4" spans="1:12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5">
        <v>45191</v>
      </c>
      <c r="G4" s="5">
        <v>45371</v>
      </c>
      <c r="H4" s="2">
        <v>1200</v>
      </c>
      <c r="I4" s="2">
        <v>18</v>
      </c>
      <c r="J4" s="2" t="s">
        <v>23</v>
      </c>
      <c r="K4" s="2" t="s">
        <v>24</v>
      </c>
      <c r="L4" s="7">
        <f t="shared" ref="L4:L36" si="0">INT((G4 - F4) / 30)</f>
        <v>6</v>
      </c>
    </row>
    <row r="5" spans="1:12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5">
        <v>45479</v>
      </c>
      <c r="G5" s="5">
        <v>45587</v>
      </c>
      <c r="H5" s="2">
        <v>1200</v>
      </c>
      <c r="I5" s="2">
        <v>16</v>
      </c>
      <c r="J5" s="2" t="s">
        <v>23</v>
      </c>
      <c r="K5" s="2" t="s">
        <v>28</v>
      </c>
      <c r="L5" s="7">
        <f t="shared" si="0"/>
        <v>3</v>
      </c>
    </row>
    <row r="6" spans="1:12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5">
        <v>45286</v>
      </c>
      <c r="G6" s="5">
        <v>45501</v>
      </c>
      <c r="H6" s="2">
        <v>2500</v>
      </c>
      <c r="I6" s="2">
        <v>12</v>
      </c>
      <c r="J6" s="2" t="s">
        <v>14</v>
      </c>
      <c r="K6" s="2" t="s">
        <v>32</v>
      </c>
      <c r="L6" s="7">
        <f t="shared" si="0"/>
        <v>7</v>
      </c>
    </row>
    <row r="7" spans="1:12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5">
        <v>45317</v>
      </c>
      <c r="G7" s="5">
        <v>45392</v>
      </c>
      <c r="H7" s="2">
        <v>800</v>
      </c>
      <c r="I7" s="2">
        <v>14</v>
      </c>
      <c r="J7" s="2" t="s">
        <v>35</v>
      </c>
      <c r="K7" s="2" t="s">
        <v>36</v>
      </c>
      <c r="L7" s="7">
        <f t="shared" si="0"/>
        <v>2</v>
      </c>
    </row>
    <row r="8" spans="1:12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5">
        <v>45588</v>
      </c>
      <c r="G8" s="5">
        <v>45677</v>
      </c>
      <c r="H8" s="2">
        <v>800</v>
      </c>
      <c r="I8" s="2">
        <v>25</v>
      </c>
      <c r="J8" s="2" t="s">
        <v>18</v>
      </c>
      <c r="L8" s="7">
        <f t="shared" si="0"/>
        <v>2</v>
      </c>
    </row>
    <row r="9" spans="1:12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5">
        <v>45450</v>
      </c>
      <c r="G9" s="5">
        <v>45563</v>
      </c>
      <c r="H9" s="2">
        <v>1800</v>
      </c>
      <c r="I9" s="2">
        <v>28</v>
      </c>
      <c r="J9" s="2" t="s">
        <v>42</v>
      </c>
      <c r="L9" s="7">
        <f t="shared" si="0"/>
        <v>3</v>
      </c>
    </row>
    <row r="10" spans="1:12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5">
        <v>45569</v>
      </c>
      <c r="G10" s="5">
        <v>45582</v>
      </c>
      <c r="H10" s="2">
        <v>800</v>
      </c>
      <c r="I10" s="2">
        <v>3</v>
      </c>
      <c r="J10" s="2" t="s">
        <v>42</v>
      </c>
      <c r="K10" s="2" t="s">
        <v>45</v>
      </c>
      <c r="L10" s="7">
        <f t="shared" si="0"/>
        <v>0</v>
      </c>
    </row>
    <row r="11" spans="1:12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5">
        <v>45202</v>
      </c>
      <c r="G11" s="5">
        <v>45280</v>
      </c>
      <c r="H11" s="2">
        <v>1200</v>
      </c>
      <c r="I11" s="2">
        <v>29</v>
      </c>
      <c r="J11" s="2" t="s">
        <v>35</v>
      </c>
      <c r="K11" s="2" t="s">
        <v>48</v>
      </c>
      <c r="L11" s="7">
        <f t="shared" si="0"/>
        <v>2</v>
      </c>
    </row>
    <row r="12" spans="1:12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5">
        <v>45297</v>
      </c>
      <c r="G12" s="5">
        <v>45459</v>
      </c>
      <c r="H12" s="2">
        <v>1200</v>
      </c>
      <c r="I12" s="2">
        <v>13</v>
      </c>
      <c r="J12" s="2" t="s">
        <v>14</v>
      </c>
      <c r="K12" s="2" t="s">
        <v>51</v>
      </c>
      <c r="L12" s="7">
        <f t="shared" si="0"/>
        <v>5</v>
      </c>
    </row>
    <row r="13" spans="1:12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5">
        <v>45154</v>
      </c>
      <c r="G13" s="5">
        <v>45568</v>
      </c>
      <c r="H13" s="2">
        <v>1200</v>
      </c>
      <c r="I13" s="2">
        <v>19</v>
      </c>
      <c r="J13" s="2" t="s">
        <v>42</v>
      </c>
      <c r="K13" s="2" t="s">
        <v>54</v>
      </c>
      <c r="L13" s="7">
        <f t="shared" si="0"/>
        <v>13</v>
      </c>
    </row>
    <row r="14" spans="1:12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5">
        <v>45556</v>
      </c>
      <c r="G14" s="5">
        <v>45641</v>
      </c>
      <c r="H14" s="2">
        <v>1800</v>
      </c>
      <c r="I14" s="2">
        <v>22</v>
      </c>
      <c r="J14" s="2" t="s">
        <v>42</v>
      </c>
      <c r="L14" s="7">
        <f t="shared" si="0"/>
        <v>2</v>
      </c>
    </row>
    <row r="15" spans="1:12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5">
        <v>45065</v>
      </c>
      <c r="G15" s="5">
        <v>45242</v>
      </c>
      <c r="H15" s="2">
        <v>1200</v>
      </c>
      <c r="I15" s="2">
        <v>28</v>
      </c>
      <c r="J15" s="2" t="s">
        <v>35</v>
      </c>
      <c r="L15" s="7">
        <f t="shared" si="0"/>
        <v>5</v>
      </c>
    </row>
    <row r="16" spans="1:12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5">
        <v>45333</v>
      </c>
      <c r="G16" s="5">
        <v>45540</v>
      </c>
      <c r="H16" s="2">
        <v>800</v>
      </c>
      <c r="I16" s="2">
        <v>8</v>
      </c>
      <c r="J16" s="2" t="s">
        <v>23</v>
      </c>
      <c r="L16" s="7">
        <f t="shared" si="0"/>
        <v>6</v>
      </c>
    </row>
    <row r="17" spans="1:12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5">
        <v>45702</v>
      </c>
      <c r="G17" s="5">
        <v>45732</v>
      </c>
      <c r="H17" s="2">
        <v>2500</v>
      </c>
      <c r="I17" s="2">
        <v>14</v>
      </c>
      <c r="J17" s="2" t="s">
        <v>42</v>
      </c>
      <c r="L17" s="7">
        <f t="shared" si="0"/>
        <v>1</v>
      </c>
    </row>
    <row r="18" spans="1:12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5">
        <v>45329</v>
      </c>
      <c r="G18" s="5">
        <v>45685</v>
      </c>
      <c r="H18" s="2">
        <v>1200</v>
      </c>
      <c r="I18" s="2">
        <v>25</v>
      </c>
      <c r="J18" s="2" t="s">
        <v>23</v>
      </c>
      <c r="L18" s="7">
        <f t="shared" si="0"/>
        <v>11</v>
      </c>
    </row>
    <row r="19" spans="1:12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5">
        <v>45213</v>
      </c>
      <c r="G19" s="5">
        <v>45649</v>
      </c>
      <c r="H19" s="2">
        <v>2500</v>
      </c>
      <c r="I19" s="2">
        <v>13</v>
      </c>
      <c r="J19" s="2" t="s">
        <v>67</v>
      </c>
      <c r="L19" s="7">
        <f t="shared" si="0"/>
        <v>14</v>
      </c>
    </row>
    <row r="20" spans="1:12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5">
        <v>45354</v>
      </c>
      <c r="G20" s="5">
        <v>45664</v>
      </c>
      <c r="H20" s="2">
        <v>800</v>
      </c>
      <c r="I20" s="2">
        <v>26</v>
      </c>
      <c r="J20" s="2" t="s">
        <v>35</v>
      </c>
      <c r="L20" s="7">
        <f t="shared" si="0"/>
        <v>10</v>
      </c>
    </row>
    <row r="21" spans="1:12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5">
        <v>45417</v>
      </c>
      <c r="G21" s="5">
        <v>45608</v>
      </c>
      <c r="H21" s="2">
        <v>2500</v>
      </c>
      <c r="I21" s="2">
        <v>21</v>
      </c>
      <c r="J21" s="2" t="s">
        <v>35</v>
      </c>
      <c r="K21" s="2" t="s">
        <v>72</v>
      </c>
      <c r="L21" s="7">
        <f t="shared" si="0"/>
        <v>6</v>
      </c>
    </row>
    <row r="22" spans="1:12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5">
        <v>45146</v>
      </c>
      <c r="G22" s="5">
        <v>45674</v>
      </c>
      <c r="H22" s="2">
        <v>1800</v>
      </c>
      <c r="I22" s="2">
        <v>19</v>
      </c>
      <c r="J22" s="2" t="s">
        <v>35</v>
      </c>
      <c r="L22" s="7">
        <f t="shared" si="0"/>
        <v>17</v>
      </c>
    </row>
    <row r="23" spans="1:12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5">
        <v>45320</v>
      </c>
      <c r="G23" s="5">
        <v>45616</v>
      </c>
      <c r="H23" s="2">
        <v>1800</v>
      </c>
      <c r="I23" s="2">
        <v>5</v>
      </c>
      <c r="J23" s="2" t="s">
        <v>14</v>
      </c>
      <c r="L23" s="7">
        <f t="shared" si="0"/>
        <v>9</v>
      </c>
    </row>
    <row r="24" spans="1:12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5">
        <v>45451</v>
      </c>
      <c r="G24" s="5">
        <v>45455</v>
      </c>
      <c r="H24" s="2">
        <v>1800</v>
      </c>
      <c r="I24" s="2">
        <v>18</v>
      </c>
      <c r="J24" s="2" t="s">
        <v>67</v>
      </c>
      <c r="L24" s="7">
        <f t="shared" si="0"/>
        <v>0</v>
      </c>
    </row>
    <row r="25" spans="1:12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5">
        <v>45439</v>
      </c>
      <c r="G25" s="5">
        <v>45730</v>
      </c>
      <c r="H25" s="2">
        <v>1200</v>
      </c>
      <c r="I25" s="2">
        <v>6</v>
      </c>
      <c r="J25" s="2" t="s">
        <v>14</v>
      </c>
      <c r="L25" s="7">
        <f t="shared" si="0"/>
        <v>9</v>
      </c>
    </row>
    <row r="26" spans="1:12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5">
        <v>45286</v>
      </c>
      <c r="G26" s="5">
        <v>45372</v>
      </c>
      <c r="H26" s="2">
        <v>1800</v>
      </c>
      <c r="I26" s="2">
        <v>17</v>
      </c>
      <c r="J26" s="2" t="s">
        <v>35</v>
      </c>
      <c r="K26" s="2" t="s">
        <v>83</v>
      </c>
      <c r="L26" s="7">
        <f t="shared" si="0"/>
        <v>2</v>
      </c>
    </row>
    <row r="27" spans="1:12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5">
        <v>45702</v>
      </c>
      <c r="G27" s="5">
        <v>45727</v>
      </c>
      <c r="H27" s="2">
        <v>1200</v>
      </c>
      <c r="I27" s="2">
        <v>3</v>
      </c>
      <c r="J27" s="2" t="s">
        <v>67</v>
      </c>
      <c r="L27" s="7">
        <f t="shared" si="0"/>
        <v>0</v>
      </c>
    </row>
    <row r="28" spans="1:12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5">
        <v>45698</v>
      </c>
      <c r="G28" s="5">
        <v>45726</v>
      </c>
      <c r="H28" s="2">
        <v>2500</v>
      </c>
      <c r="I28" s="2">
        <v>28</v>
      </c>
      <c r="J28" s="2" t="s">
        <v>35</v>
      </c>
      <c r="L28" s="7">
        <f t="shared" si="0"/>
        <v>0</v>
      </c>
    </row>
    <row r="29" spans="1:12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5">
        <v>45614</v>
      </c>
      <c r="G29" s="5">
        <v>45645</v>
      </c>
      <c r="H29" s="2">
        <v>1200</v>
      </c>
      <c r="I29" s="2">
        <v>23</v>
      </c>
      <c r="J29" s="2" t="s">
        <v>18</v>
      </c>
      <c r="L29" s="7">
        <f t="shared" si="0"/>
        <v>1</v>
      </c>
    </row>
    <row r="30" spans="1:12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5">
        <v>45401</v>
      </c>
      <c r="G30" s="5">
        <v>45408</v>
      </c>
      <c r="H30" s="2">
        <v>2500</v>
      </c>
      <c r="I30" s="2">
        <v>8</v>
      </c>
      <c r="J30" s="2" t="s">
        <v>23</v>
      </c>
      <c r="L30" s="7">
        <f t="shared" si="0"/>
        <v>0</v>
      </c>
    </row>
    <row r="31" spans="1:12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5">
        <v>45667</v>
      </c>
      <c r="G31" s="5">
        <v>45745</v>
      </c>
      <c r="H31" s="2">
        <v>2500</v>
      </c>
      <c r="I31" s="2">
        <v>23</v>
      </c>
      <c r="J31" s="2" t="s">
        <v>42</v>
      </c>
      <c r="K31" s="2" t="s">
        <v>94</v>
      </c>
      <c r="L31" s="7">
        <f t="shared" si="0"/>
        <v>2</v>
      </c>
    </row>
    <row r="32" spans="1:12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5">
        <v>45088</v>
      </c>
      <c r="G32" s="5">
        <v>45656</v>
      </c>
      <c r="H32" s="2">
        <v>800</v>
      </c>
      <c r="I32" s="2">
        <v>9</v>
      </c>
      <c r="J32" s="2" t="s">
        <v>67</v>
      </c>
      <c r="K32" s="2" t="s">
        <v>97</v>
      </c>
      <c r="L32" s="7">
        <f t="shared" si="0"/>
        <v>18</v>
      </c>
    </row>
    <row r="33" spans="1:12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5">
        <v>45391</v>
      </c>
      <c r="G33" s="5">
        <v>45604</v>
      </c>
      <c r="H33" s="2">
        <v>1200</v>
      </c>
      <c r="I33" s="2">
        <v>2</v>
      </c>
      <c r="J33" s="2" t="s">
        <v>35</v>
      </c>
      <c r="L33" s="7">
        <f t="shared" si="0"/>
        <v>7</v>
      </c>
    </row>
    <row r="34" spans="1:12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5">
        <v>45699</v>
      </c>
      <c r="G34" s="5">
        <v>45740</v>
      </c>
      <c r="H34" s="2">
        <v>800</v>
      </c>
      <c r="I34" s="2">
        <v>30</v>
      </c>
      <c r="J34" s="2" t="s">
        <v>35</v>
      </c>
      <c r="L34" s="7">
        <f t="shared" si="0"/>
        <v>1</v>
      </c>
    </row>
    <row r="35" spans="1:12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5">
        <v>45588</v>
      </c>
      <c r="G35" s="5">
        <v>45721</v>
      </c>
      <c r="H35" s="2">
        <v>1800</v>
      </c>
      <c r="I35" s="2">
        <v>23</v>
      </c>
      <c r="J35" s="2" t="s">
        <v>18</v>
      </c>
      <c r="K35" s="2" t="s">
        <v>104</v>
      </c>
      <c r="L35" s="7">
        <f t="shared" si="0"/>
        <v>4</v>
      </c>
    </row>
    <row r="36" spans="1:12" x14ac:dyDescent="0.3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5">
        <v>45312</v>
      </c>
      <c r="G36" s="5">
        <v>45652</v>
      </c>
      <c r="H36" s="2">
        <v>1200</v>
      </c>
      <c r="I36" s="2">
        <v>27</v>
      </c>
      <c r="J36" s="2" t="s">
        <v>18</v>
      </c>
      <c r="L36" s="7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64BA-EFB2-4AD8-9427-667FF28137FB}">
  <dimension ref="A1:L47"/>
  <sheetViews>
    <sheetView topLeftCell="A28" workbookViewId="0">
      <selection activeCell="B47" sqref="B47"/>
    </sheetView>
  </sheetViews>
  <sheetFormatPr defaultRowHeight="14.4" x14ac:dyDescent="0.3"/>
  <cols>
    <col min="1" max="1" width="15.88671875" bestFit="1" customWidth="1"/>
    <col min="2" max="2" width="29.21875" bestFit="1" customWidth="1"/>
    <col min="3" max="3" width="12.6640625" bestFit="1" customWidth="1"/>
    <col min="4" max="4" width="13.88671875" bestFit="1" customWidth="1"/>
    <col min="5" max="5" width="14.5546875" bestFit="1" customWidth="1"/>
    <col min="6" max="6" width="11.33203125" bestFit="1" customWidth="1"/>
    <col min="7" max="7" width="11.88671875" bestFit="1" customWidth="1"/>
    <col min="8" max="8" width="8.21875" bestFit="1" customWidth="1"/>
    <col min="9" max="9" width="11" bestFit="1" customWidth="1"/>
    <col min="10" max="10" width="13.109375" bestFit="1" customWidth="1"/>
    <col min="11" max="11" width="13.5546875" bestFit="1" customWidth="1"/>
    <col min="12" max="12" width="11.6640625" bestFit="1" customWidth="1"/>
    <col min="13" max="13" width="11.77734375" bestFit="1" customWidth="1"/>
    <col min="14" max="14" width="8.77734375" bestFit="1" customWidth="1"/>
    <col min="15" max="15" width="10.77734375" bestFit="1" customWidth="1"/>
    <col min="16" max="17" width="12.21875" bestFit="1" customWidth="1"/>
    <col min="18" max="18" width="14.109375" bestFit="1" customWidth="1"/>
    <col min="19" max="19" width="14.33203125" bestFit="1" customWidth="1"/>
    <col min="20" max="20" width="13.77734375" bestFit="1" customWidth="1"/>
    <col min="21" max="21" width="11.33203125" bestFit="1" customWidth="1"/>
    <col min="22" max="22" width="10.6640625" bestFit="1" customWidth="1"/>
    <col min="23" max="23" width="11.77734375" bestFit="1" customWidth="1"/>
    <col min="24" max="24" width="15.5546875" bestFit="1" customWidth="1"/>
    <col min="26" max="26" width="11.88671875" bestFit="1" customWidth="1"/>
    <col min="27" max="27" width="10.6640625" bestFit="1" customWidth="1"/>
    <col min="28" max="28" width="11.77734375" bestFit="1" customWidth="1"/>
    <col min="29" max="29" width="11.21875" bestFit="1" customWidth="1"/>
    <col min="30" max="30" width="10.77734375" bestFit="1" customWidth="1"/>
    <col min="31" max="31" width="10.21875" bestFit="1" customWidth="1"/>
    <col min="32" max="32" width="9" bestFit="1" customWidth="1"/>
    <col min="33" max="33" width="8.5546875" bestFit="1" customWidth="1"/>
    <col min="34" max="34" width="13.44140625" bestFit="1" customWidth="1"/>
    <col min="35" max="35" width="9.5546875" bestFit="1" customWidth="1"/>
    <col min="36" max="36" width="10.109375" bestFit="1" customWidth="1"/>
    <col min="37" max="37" width="12" bestFit="1" customWidth="1"/>
  </cols>
  <sheetData>
    <row r="1" spans="1:12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10" t="s">
        <v>109</v>
      </c>
    </row>
    <row r="2" spans="1:12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 t="str">
        <f>IF(ISBLANK(K2),"NO","YES")</f>
        <v>YES</v>
      </c>
    </row>
    <row r="3" spans="1:12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 t="str">
        <f t="shared" ref="L3:L36" si="0">IF(ISBLANK(K3),"NO","YES")</f>
        <v>YES</v>
      </c>
    </row>
    <row r="4" spans="1:12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 t="str">
        <f t="shared" si="0"/>
        <v>YES</v>
      </c>
    </row>
    <row r="5" spans="1:12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 t="str">
        <f t="shared" si="0"/>
        <v>YES</v>
      </c>
    </row>
    <row r="6" spans="1:12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 t="str">
        <f t="shared" si="0"/>
        <v>YES</v>
      </c>
    </row>
    <row r="7" spans="1:12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 t="str">
        <f t="shared" si="0"/>
        <v>YES</v>
      </c>
    </row>
    <row r="8" spans="1:12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 t="str">
        <f t="shared" si="0"/>
        <v>NO</v>
      </c>
    </row>
    <row r="9" spans="1:12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 t="str">
        <f t="shared" si="0"/>
        <v>NO</v>
      </c>
    </row>
    <row r="10" spans="1:12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 t="str">
        <f t="shared" si="0"/>
        <v>YES</v>
      </c>
    </row>
    <row r="11" spans="1:12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 t="str">
        <f t="shared" si="0"/>
        <v>YES</v>
      </c>
    </row>
    <row r="12" spans="1:12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 t="str">
        <f t="shared" si="0"/>
        <v>YES</v>
      </c>
    </row>
    <row r="13" spans="1:12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 t="str">
        <f t="shared" si="0"/>
        <v>YES</v>
      </c>
    </row>
    <row r="14" spans="1:12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 t="str">
        <f t="shared" si="0"/>
        <v>NO</v>
      </c>
    </row>
    <row r="15" spans="1:12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 t="str">
        <f t="shared" si="0"/>
        <v>NO</v>
      </c>
    </row>
    <row r="16" spans="1:12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 t="str">
        <f t="shared" si="0"/>
        <v>NO</v>
      </c>
    </row>
    <row r="17" spans="1:12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 t="str">
        <f t="shared" si="0"/>
        <v>NO</v>
      </c>
    </row>
    <row r="18" spans="1:12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 t="str">
        <f t="shared" si="0"/>
        <v>NO</v>
      </c>
    </row>
    <row r="19" spans="1:12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 t="str">
        <f t="shared" si="0"/>
        <v>NO</v>
      </c>
    </row>
    <row r="20" spans="1:12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 t="str">
        <f t="shared" si="0"/>
        <v>NO</v>
      </c>
    </row>
    <row r="21" spans="1:12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 t="str">
        <f t="shared" si="0"/>
        <v>YES</v>
      </c>
    </row>
    <row r="22" spans="1:12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 t="str">
        <f t="shared" si="0"/>
        <v>NO</v>
      </c>
    </row>
    <row r="23" spans="1:12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 t="str">
        <f t="shared" si="0"/>
        <v>NO</v>
      </c>
    </row>
    <row r="24" spans="1:12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 t="str">
        <f t="shared" si="0"/>
        <v>NO</v>
      </c>
    </row>
    <row r="25" spans="1:12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 t="str">
        <f t="shared" si="0"/>
        <v>NO</v>
      </c>
    </row>
    <row r="26" spans="1:12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 t="str">
        <f t="shared" si="0"/>
        <v>YES</v>
      </c>
    </row>
    <row r="27" spans="1:12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 t="str">
        <f t="shared" si="0"/>
        <v>NO</v>
      </c>
    </row>
    <row r="28" spans="1:12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 t="str">
        <f t="shared" si="0"/>
        <v>NO</v>
      </c>
    </row>
    <row r="29" spans="1:12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 t="str">
        <f t="shared" si="0"/>
        <v>NO</v>
      </c>
    </row>
    <row r="30" spans="1:12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 t="str">
        <f t="shared" si="0"/>
        <v>NO</v>
      </c>
    </row>
    <row r="31" spans="1:12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 t="str">
        <f t="shared" si="0"/>
        <v>YES</v>
      </c>
    </row>
    <row r="32" spans="1:12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 t="str">
        <f t="shared" si="0"/>
        <v>YES</v>
      </c>
    </row>
    <row r="33" spans="1:12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 t="str">
        <f t="shared" si="0"/>
        <v>NO</v>
      </c>
    </row>
    <row r="34" spans="1:12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 t="str">
        <f t="shared" si="0"/>
        <v>NO</v>
      </c>
    </row>
    <row r="35" spans="1:12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 t="str">
        <f t="shared" si="0"/>
        <v>YES</v>
      </c>
    </row>
    <row r="36" spans="1:12" x14ac:dyDescent="0.3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 t="str">
        <f t="shared" si="0"/>
        <v>NO</v>
      </c>
    </row>
    <row r="43" spans="1:12" ht="30" customHeight="1" x14ac:dyDescent="0.4">
      <c r="A43" s="14" t="s">
        <v>109</v>
      </c>
      <c r="B43" s="15" t="s">
        <v>115</v>
      </c>
    </row>
    <row r="44" spans="1:12" ht="21" customHeight="1" x14ac:dyDescent="0.4">
      <c r="A44" s="16" t="s">
        <v>113</v>
      </c>
      <c r="B44" s="15">
        <v>1530</v>
      </c>
    </row>
    <row r="45" spans="1:12" ht="22.2" customHeight="1" x14ac:dyDescent="0.4">
      <c r="A45" s="16" t="s">
        <v>114</v>
      </c>
      <c r="B45" s="15">
        <v>1406.6666666666667</v>
      </c>
    </row>
    <row r="46" spans="1:12" ht="21" x14ac:dyDescent="0.4">
      <c r="A46" s="16" t="s">
        <v>111</v>
      </c>
      <c r="B46" s="15">
        <v>1477.1428571428571</v>
      </c>
    </row>
    <row r="47" spans="1:12" ht="21" x14ac:dyDescent="0.4">
      <c r="A47" s="17"/>
      <c r="B47" s="17"/>
    </row>
  </sheetData>
  <conditionalFormatting sqref="A43:B43 A44:A4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93DE-C312-4498-8202-A3C9BC1424C2}">
  <dimension ref="A1:M48"/>
  <sheetViews>
    <sheetView topLeftCell="A11" workbookViewId="0">
      <selection sqref="A1:M37"/>
    </sheetView>
  </sheetViews>
  <sheetFormatPr defaultRowHeight="14.4" x14ac:dyDescent="0.3"/>
  <cols>
    <col min="1" max="1" width="25.109375" bestFit="1" customWidth="1"/>
    <col min="2" max="2" width="14.88671875" bestFit="1" customWidth="1"/>
    <col min="3" max="3" width="7.6640625" bestFit="1" customWidth="1"/>
    <col min="4" max="4" width="12.5546875" bestFit="1" customWidth="1"/>
    <col min="5" max="5" width="16.88671875" bestFit="1" customWidth="1"/>
    <col min="6" max="7" width="10.33203125" bestFit="1" customWidth="1"/>
    <col min="8" max="8" width="13.44140625" bestFit="1" customWidth="1"/>
    <col min="9" max="9" width="10.88671875" customWidth="1"/>
    <col min="10" max="10" width="9.77734375" bestFit="1" customWidth="1"/>
    <col min="11" max="11" width="17.5546875" bestFit="1" customWidth="1"/>
    <col min="12" max="12" width="24.44140625" bestFit="1" customWidth="1"/>
    <col min="13" max="13" width="13.6640625" bestFit="1" customWidth="1"/>
  </cols>
  <sheetData>
    <row r="1" spans="1:13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9" t="s">
        <v>108</v>
      </c>
      <c r="M1" s="10" t="s">
        <v>116</v>
      </c>
    </row>
    <row r="2" spans="1:13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5">
        <v>45235</v>
      </c>
      <c r="G2" s="5">
        <v>45425</v>
      </c>
      <c r="H2" s="2">
        <v>800</v>
      </c>
      <c r="I2" s="2">
        <v>25</v>
      </c>
      <c r="J2" s="2" t="s">
        <v>14</v>
      </c>
      <c r="K2" s="2" t="s">
        <v>15</v>
      </c>
      <c r="L2" s="7">
        <f>INT((G2 - F2) / 30)</f>
        <v>6</v>
      </c>
      <c r="M2" s="7">
        <f>H2*L2</f>
        <v>4800</v>
      </c>
    </row>
    <row r="3" spans="1:13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5">
        <v>45714</v>
      </c>
      <c r="G3" s="5">
        <v>45740</v>
      </c>
      <c r="H3" s="2">
        <v>800</v>
      </c>
      <c r="I3" s="2">
        <v>20</v>
      </c>
      <c r="J3" s="2" t="s">
        <v>18</v>
      </c>
      <c r="K3" s="2" t="s">
        <v>19</v>
      </c>
      <c r="L3" s="7">
        <f>INT((G3 - F3) / 30)</f>
        <v>0</v>
      </c>
      <c r="M3" s="7">
        <f t="shared" ref="M3:M36" si="0">H3*L3</f>
        <v>0</v>
      </c>
    </row>
    <row r="4" spans="1:13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5">
        <v>45191</v>
      </c>
      <c r="G4" s="5">
        <v>45371</v>
      </c>
      <c r="H4" s="2">
        <v>1200</v>
      </c>
      <c r="I4" s="2">
        <v>18</v>
      </c>
      <c r="J4" s="2" t="s">
        <v>23</v>
      </c>
      <c r="K4" s="2" t="s">
        <v>24</v>
      </c>
      <c r="L4" s="7">
        <f t="shared" ref="L4:L36" si="1">INT((G4 - F4) / 30)</f>
        <v>6</v>
      </c>
      <c r="M4" s="7">
        <f t="shared" si="0"/>
        <v>7200</v>
      </c>
    </row>
    <row r="5" spans="1:13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5">
        <v>45479</v>
      </c>
      <c r="G5" s="5">
        <v>45587</v>
      </c>
      <c r="H5" s="2">
        <v>1200</v>
      </c>
      <c r="I5" s="2">
        <v>16</v>
      </c>
      <c r="J5" s="2" t="s">
        <v>23</v>
      </c>
      <c r="K5" s="2" t="s">
        <v>28</v>
      </c>
      <c r="L5" s="7">
        <f t="shared" si="1"/>
        <v>3</v>
      </c>
      <c r="M5" s="7">
        <f t="shared" si="0"/>
        <v>3600</v>
      </c>
    </row>
    <row r="6" spans="1:13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5">
        <v>45286</v>
      </c>
      <c r="G6" s="5">
        <v>45501</v>
      </c>
      <c r="H6" s="2">
        <v>2500</v>
      </c>
      <c r="I6" s="2">
        <v>12</v>
      </c>
      <c r="J6" s="2" t="s">
        <v>14</v>
      </c>
      <c r="K6" s="2" t="s">
        <v>32</v>
      </c>
      <c r="L6" s="7">
        <f t="shared" si="1"/>
        <v>7</v>
      </c>
      <c r="M6" s="7">
        <f t="shared" si="0"/>
        <v>17500</v>
      </c>
    </row>
    <row r="7" spans="1:13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5">
        <v>45317</v>
      </c>
      <c r="G7" s="5">
        <v>45392</v>
      </c>
      <c r="H7" s="2">
        <v>800</v>
      </c>
      <c r="I7" s="2">
        <v>14</v>
      </c>
      <c r="J7" s="2" t="s">
        <v>35</v>
      </c>
      <c r="K7" s="2" t="s">
        <v>36</v>
      </c>
      <c r="L7" s="7">
        <f t="shared" si="1"/>
        <v>2</v>
      </c>
      <c r="M7" s="7">
        <f t="shared" si="0"/>
        <v>1600</v>
      </c>
    </row>
    <row r="8" spans="1:13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5">
        <v>45588</v>
      </c>
      <c r="G8" s="5">
        <v>45677</v>
      </c>
      <c r="H8" s="2">
        <v>800</v>
      </c>
      <c r="I8" s="2">
        <v>25</v>
      </c>
      <c r="J8" s="2" t="s">
        <v>18</v>
      </c>
      <c r="L8" s="7">
        <f t="shared" si="1"/>
        <v>2</v>
      </c>
      <c r="M8" s="7">
        <f t="shared" si="0"/>
        <v>1600</v>
      </c>
    </row>
    <row r="9" spans="1:13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5">
        <v>45450</v>
      </c>
      <c r="G9" s="5">
        <v>45563</v>
      </c>
      <c r="H9" s="2">
        <v>1800</v>
      </c>
      <c r="I9" s="2">
        <v>28</v>
      </c>
      <c r="J9" s="2" t="s">
        <v>42</v>
      </c>
      <c r="L9" s="7">
        <f t="shared" si="1"/>
        <v>3</v>
      </c>
      <c r="M9" s="7">
        <f t="shared" si="0"/>
        <v>5400</v>
      </c>
    </row>
    <row r="10" spans="1:13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5">
        <v>45569</v>
      </c>
      <c r="G10" s="5">
        <v>45582</v>
      </c>
      <c r="H10" s="2">
        <v>800</v>
      </c>
      <c r="I10" s="2">
        <v>3</v>
      </c>
      <c r="J10" s="2" t="s">
        <v>42</v>
      </c>
      <c r="K10" s="2" t="s">
        <v>45</v>
      </c>
      <c r="L10" s="7">
        <f t="shared" si="1"/>
        <v>0</v>
      </c>
      <c r="M10" s="7">
        <f t="shared" si="0"/>
        <v>0</v>
      </c>
    </row>
    <row r="11" spans="1:13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5">
        <v>45202</v>
      </c>
      <c r="G11" s="5">
        <v>45280</v>
      </c>
      <c r="H11" s="2">
        <v>1200</v>
      </c>
      <c r="I11" s="2">
        <v>29</v>
      </c>
      <c r="J11" s="2" t="s">
        <v>35</v>
      </c>
      <c r="K11" s="2" t="s">
        <v>48</v>
      </c>
      <c r="L11" s="7">
        <f t="shared" si="1"/>
        <v>2</v>
      </c>
      <c r="M11" s="7">
        <f t="shared" si="0"/>
        <v>2400</v>
      </c>
    </row>
    <row r="12" spans="1:13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5">
        <v>45297</v>
      </c>
      <c r="G12" s="5">
        <v>45459</v>
      </c>
      <c r="H12" s="2">
        <v>1200</v>
      </c>
      <c r="I12" s="2">
        <v>13</v>
      </c>
      <c r="J12" s="2" t="s">
        <v>14</v>
      </c>
      <c r="K12" s="2" t="s">
        <v>51</v>
      </c>
      <c r="L12" s="7">
        <f t="shared" si="1"/>
        <v>5</v>
      </c>
      <c r="M12" s="7">
        <f t="shared" si="0"/>
        <v>6000</v>
      </c>
    </row>
    <row r="13" spans="1:13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5">
        <v>45154</v>
      </c>
      <c r="G13" s="5">
        <v>45568</v>
      </c>
      <c r="H13" s="2">
        <v>1200</v>
      </c>
      <c r="I13" s="2">
        <v>19</v>
      </c>
      <c r="J13" s="2" t="s">
        <v>42</v>
      </c>
      <c r="K13" s="2" t="s">
        <v>54</v>
      </c>
      <c r="L13" s="7">
        <f t="shared" si="1"/>
        <v>13</v>
      </c>
      <c r="M13" s="7">
        <f t="shared" si="0"/>
        <v>15600</v>
      </c>
    </row>
    <row r="14" spans="1:13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5">
        <v>45556</v>
      </c>
      <c r="G14" s="5">
        <v>45641</v>
      </c>
      <c r="H14" s="2">
        <v>1800</v>
      </c>
      <c r="I14" s="2">
        <v>22</v>
      </c>
      <c r="J14" s="2" t="s">
        <v>42</v>
      </c>
      <c r="L14" s="7">
        <f t="shared" si="1"/>
        <v>2</v>
      </c>
      <c r="M14" s="7">
        <f t="shared" si="0"/>
        <v>3600</v>
      </c>
    </row>
    <row r="15" spans="1:13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5">
        <v>45065</v>
      </c>
      <c r="G15" s="5">
        <v>45242</v>
      </c>
      <c r="H15" s="2">
        <v>1200</v>
      </c>
      <c r="I15" s="2">
        <v>28</v>
      </c>
      <c r="J15" s="2" t="s">
        <v>35</v>
      </c>
      <c r="L15" s="7">
        <f t="shared" si="1"/>
        <v>5</v>
      </c>
      <c r="M15" s="7">
        <f t="shared" si="0"/>
        <v>6000</v>
      </c>
    </row>
    <row r="16" spans="1:13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5">
        <v>45333</v>
      </c>
      <c r="G16" s="5">
        <v>45540</v>
      </c>
      <c r="H16" s="2">
        <v>800</v>
      </c>
      <c r="I16" s="2">
        <v>8</v>
      </c>
      <c r="J16" s="2" t="s">
        <v>23</v>
      </c>
      <c r="L16" s="7">
        <f t="shared" si="1"/>
        <v>6</v>
      </c>
      <c r="M16" s="7">
        <f t="shared" si="0"/>
        <v>4800</v>
      </c>
    </row>
    <row r="17" spans="1:13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5">
        <v>45702</v>
      </c>
      <c r="G17" s="5">
        <v>45732</v>
      </c>
      <c r="H17" s="2">
        <v>2500</v>
      </c>
      <c r="I17" s="2">
        <v>14</v>
      </c>
      <c r="J17" s="2" t="s">
        <v>42</v>
      </c>
      <c r="L17" s="7">
        <f t="shared" si="1"/>
        <v>1</v>
      </c>
      <c r="M17" s="7">
        <f t="shared" si="0"/>
        <v>2500</v>
      </c>
    </row>
    <row r="18" spans="1:13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5">
        <v>45329</v>
      </c>
      <c r="G18" s="5">
        <v>45685</v>
      </c>
      <c r="H18" s="2">
        <v>1200</v>
      </c>
      <c r="I18" s="2">
        <v>25</v>
      </c>
      <c r="J18" s="2" t="s">
        <v>23</v>
      </c>
      <c r="L18" s="7">
        <f t="shared" si="1"/>
        <v>11</v>
      </c>
      <c r="M18" s="7">
        <f t="shared" si="0"/>
        <v>13200</v>
      </c>
    </row>
    <row r="19" spans="1:13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5">
        <v>45213</v>
      </c>
      <c r="G19" s="5">
        <v>45649</v>
      </c>
      <c r="H19" s="2">
        <v>2500</v>
      </c>
      <c r="I19" s="2">
        <v>13</v>
      </c>
      <c r="J19" s="2" t="s">
        <v>67</v>
      </c>
      <c r="L19" s="7">
        <f t="shared" si="1"/>
        <v>14</v>
      </c>
      <c r="M19" s="7">
        <f t="shared" si="0"/>
        <v>35000</v>
      </c>
    </row>
    <row r="20" spans="1:13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5">
        <v>45354</v>
      </c>
      <c r="G20" s="5">
        <v>45664</v>
      </c>
      <c r="H20" s="2">
        <v>800</v>
      </c>
      <c r="I20" s="2">
        <v>26</v>
      </c>
      <c r="J20" s="2" t="s">
        <v>35</v>
      </c>
      <c r="L20" s="7">
        <f t="shared" si="1"/>
        <v>10</v>
      </c>
      <c r="M20" s="7">
        <f t="shared" si="0"/>
        <v>8000</v>
      </c>
    </row>
    <row r="21" spans="1:13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5">
        <v>45417</v>
      </c>
      <c r="G21" s="5">
        <v>45608</v>
      </c>
      <c r="H21" s="2">
        <v>2500</v>
      </c>
      <c r="I21" s="2">
        <v>21</v>
      </c>
      <c r="J21" s="2" t="s">
        <v>35</v>
      </c>
      <c r="K21" s="2" t="s">
        <v>72</v>
      </c>
      <c r="L21" s="7">
        <f t="shared" si="1"/>
        <v>6</v>
      </c>
      <c r="M21" s="7">
        <f t="shared" si="0"/>
        <v>15000</v>
      </c>
    </row>
    <row r="22" spans="1:13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5">
        <v>45146</v>
      </c>
      <c r="G22" s="5">
        <v>45674</v>
      </c>
      <c r="H22" s="2">
        <v>1800</v>
      </c>
      <c r="I22" s="2">
        <v>19</v>
      </c>
      <c r="J22" s="2" t="s">
        <v>35</v>
      </c>
      <c r="L22" s="7">
        <f t="shared" si="1"/>
        <v>17</v>
      </c>
      <c r="M22" s="7">
        <f t="shared" si="0"/>
        <v>30600</v>
      </c>
    </row>
    <row r="23" spans="1:13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5">
        <v>45320</v>
      </c>
      <c r="G23" s="5">
        <v>45616</v>
      </c>
      <c r="H23" s="2">
        <v>1800</v>
      </c>
      <c r="I23" s="2">
        <v>5</v>
      </c>
      <c r="J23" s="2" t="s">
        <v>14</v>
      </c>
      <c r="L23" s="7">
        <f t="shared" si="1"/>
        <v>9</v>
      </c>
      <c r="M23" s="7">
        <f t="shared" si="0"/>
        <v>16200</v>
      </c>
    </row>
    <row r="24" spans="1:13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5">
        <v>45451</v>
      </c>
      <c r="G24" s="5">
        <v>45455</v>
      </c>
      <c r="H24" s="2">
        <v>1800</v>
      </c>
      <c r="I24" s="2">
        <v>18</v>
      </c>
      <c r="J24" s="2" t="s">
        <v>67</v>
      </c>
      <c r="L24" s="7">
        <f t="shared" si="1"/>
        <v>0</v>
      </c>
      <c r="M24" s="7">
        <f t="shared" si="0"/>
        <v>0</v>
      </c>
    </row>
    <row r="25" spans="1:13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5">
        <v>45439</v>
      </c>
      <c r="G25" s="5">
        <v>45730</v>
      </c>
      <c r="H25" s="2">
        <v>1200</v>
      </c>
      <c r="I25" s="2">
        <v>6</v>
      </c>
      <c r="J25" s="2" t="s">
        <v>14</v>
      </c>
      <c r="L25" s="7">
        <f t="shared" si="1"/>
        <v>9</v>
      </c>
      <c r="M25" s="7">
        <f t="shared" si="0"/>
        <v>10800</v>
      </c>
    </row>
    <row r="26" spans="1:13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5">
        <v>45286</v>
      </c>
      <c r="G26" s="5">
        <v>45372</v>
      </c>
      <c r="H26" s="2">
        <v>1800</v>
      </c>
      <c r="I26" s="2">
        <v>17</v>
      </c>
      <c r="J26" s="2" t="s">
        <v>35</v>
      </c>
      <c r="K26" s="2" t="s">
        <v>83</v>
      </c>
      <c r="L26" s="7">
        <f t="shared" si="1"/>
        <v>2</v>
      </c>
      <c r="M26" s="7">
        <f t="shared" si="0"/>
        <v>3600</v>
      </c>
    </row>
    <row r="27" spans="1:13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5">
        <v>45702</v>
      </c>
      <c r="G27" s="5">
        <v>45727</v>
      </c>
      <c r="H27" s="2">
        <v>1200</v>
      </c>
      <c r="I27" s="2">
        <v>3</v>
      </c>
      <c r="J27" s="2" t="s">
        <v>67</v>
      </c>
      <c r="L27" s="7">
        <f t="shared" si="1"/>
        <v>0</v>
      </c>
      <c r="M27" s="7">
        <f t="shared" si="0"/>
        <v>0</v>
      </c>
    </row>
    <row r="28" spans="1:13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5">
        <v>45698</v>
      </c>
      <c r="G28" s="5">
        <v>45726</v>
      </c>
      <c r="H28" s="2">
        <v>2500</v>
      </c>
      <c r="I28" s="2">
        <v>28</v>
      </c>
      <c r="J28" s="2" t="s">
        <v>35</v>
      </c>
      <c r="L28" s="7">
        <f t="shared" si="1"/>
        <v>0</v>
      </c>
      <c r="M28" s="7">
        <f t="shared" si="0"/>
        <v>0</v>
      </c>
    </row>
    <row r="29" spans="1:13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5">
        <v>45614</v>
      </c>
      <c r="G29" s="5">
        <v>45645</v>
      </c>
      <c r="H29" s="2">
        <v>1200</v>
      </c>
      <c r="I29" s="2">
        <v>23</v>
      </c>
      <c r="J29" s="2" t="s">
        <v>18</v>
      </c>
      <c r="L29" s="7">
        <f t="shared" si="1"/>
        <v>1</v>
      </c>
      <c r="M29" s="7">
        <f t="shared" si="0"/>
        <v>1200</v>
      </c>
    </row>
    <row r="30" spans="1:13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5">
        <v>45401</v>
      </c>
      <c r="G30" s="5">
        <v>45408</v>
      </c>
      <c r="H30" s="2">
        <v>2500</v>
      </c>
      <c r="I30" s="2">
        <v>8</v>
      </c>
      <c r="J30" s="2" t="s">
        <v>23</v>
      </c>
      <c r="L30" s="7">
        <f t="shared" si="1"/>
        <v>0</v>
      </c>
      <c r="M30" s="7">
        <f t="shared" si="0"/>
        <v>0</v>
      </c>
    </row>
    <row r="31" spans="1:13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5">
        <v>45667</v>
      </c>
      <c r="G31" s="5">
        <v>45745</v>
      </c>
      <c r="H31" s="2">
        <v>2500</v>
      </c>
      <c r="I31" s="2">
        <v>23</v>
      </c>
      <c r="J31" s="2" t="s">
        <v>42</v>
      </c>
      <c r="K31" s="2" t="s">
        <v>94</v>
      </c>
      <c r="L31" s="7">
        <f t="shared" si="1"/>
        <v>2</v>
      </c>
      <c r="M31" s="7">
        <f t="shared" si="0"/>
        <v>5000</v>
      </c>
    </row>
    <row r="32" spans="1:13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5">
        <v>45088</v>
      </c>
      <c r="G32" s="5">
        <v>45656</v>
      </c>
      <c r="H32" s="2">
        <v>800</v>
      </c>
      <c r="I32" s="2">
        <v>9</v>
      </c>
      <c r="J32" s="2" t="s">
        <v>67</v>
      </c>
      <c r="K32" s="2" t="s">
        <v>97</v>
      </c>
      <c r="L32" s="7">
        <f t="shared" si="1"/>
        <v>18</v>
      </c>
      <c r="M32" s="7">
        <f t="shared" si="0"/>
        <v>14400</v>
      </c>
    </row>
    <row r="33" spans="1:13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5">
        <v>45391</v>
      </c>
      <c r="G33" s="5">
        <v>45604</v>
      </c>
      <c r="H33" s="2">
        <v>1200</v>
      </c>
      <c r="I33" s="2">
        <v>2</v>
      </c>
      <c r="J33" s="2" t="s">
        <v>35</v>
      </c>
      <c r="L33" s="7">
        <f t="shared" si="1"/>
        <v>7</v>
      </c>
      <c r="M33" s="7">
        <f t="shared" si="0"/>
        <v>8400</v>
      </c>
    </row>
    <row r="34" spans="1:13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5">
        <v>45699</v>
      </c>
      <c r="G34" s="5">
        <v>45740</v>
      </c>
      <c r="H34" s="2">
        <v>800</v>
      </c>
      <c r="I34" s="2">
        <v>30</v>
      </c>
      <c r="J34" s="2" t="s">
        <v>35</v>
      </c>
      <c r="L34" s="7">
        <f t="shared" si="1"/>
        <v>1</v>
      </c>
      <c r="M34" s="7">
        <f t="shared" si="0"/>
        <v>800</v>
      </c>
    </row>
    <row r="35" spans="1:13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5">
        <v>45588</v>
      </c>
      <c r="G35" s="5">
        <v>45721</v>
      </c>
      <c r="H35" s="2">
        <v>1800</v>
      </c>
      <c r="I35" s="2">
        <v>23</v>
      </c>
      <c r="J35" s="2" t="s">
        <v>18</v>
      </c>
      <c r="K35" s="2" t="s">
        <v>104</v>
      </c>
      <c r="L35" s="7">
        <f t="shared" si="1"/>
        <v>4</v>
      </c>
      <c r="M35" s="7">
        <f t="shared" si="0"/>
        <v>7200</v>
      </c>
    </row>
    <row r="36" spans="1:13" ht="15" thickBot="1" x14ac:dyDescent="0.3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5">
        <v>45312</v>
      </c>
      <c r="G36" s="5">
        <v>45652</v>
      </c>
      <c r="H36" s="2">
        <v>1200</v>
      </c>
      <c r="I36" s="2">
        <v>27</v>
      </c>
      <c r="J36" s="2" t="s">
        <v>18</v>
      </c>
      <c r="L36" s="7">
        <f t="shared" si="1"/>
        <v>11</v>
      </c>
      <c r="M36" s="7">
        <f t="shared" si="0"/>
        <v>13200</v>
      </c>
    </row>
    <row r="37" spans="1:13" ht="15" thickBot="1" x14ac:dyDescent="0.35">
      <c r="A37" s="18" t="s">
        <v>117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5">
        <f>SUM(M2:M36)</f>
        <v>265200</v>
      </c>
    </row>
    <row r="44" spans="1:13" ht="18" x14ac:dyDescent="0.35">
      <c r="A44" s="21" t="s">
        <v>118</v>
      </c>
      <c r="B44" s="21" t="s">
        <v>8</v>
      </c>
      <c r="C44" s="22"/>
      <c r="D44" s="22"/>
      <c r="E44" s="22"/>
      <c r="F44" s="22"/>
      <c r="G44" s="22"/>
      <c r="H44" s="22"/>
    </row>
    <row r="45" spans="1:13" ht="18" x14ac:dyDescent="0.35">
      <c r="A45" s="21" t="s">
        <v>119</v>
      </c>
      <c r="B45" s="22" t="s">
        <v>14</v>
      </c>
      <c r="C45" s="22" t="s">
        <v>67</v>
      </c>
      <c r="D45" s="22" t="s">
        <v>23</v>
      </c>
      <c r="E45" s="22" t="s">
        <v>42</v>
      </c>
      <c r="F45" s="22" t="s">
        <v>35</v>
      </c>
      <c r="G45" s="22" t="s">
        <v>18</v>
      </c>
      <c r="H45" s="22" t="s">
        <v>111</v>
      </c>
    </row>
    <row r="46" spans="1:13" ht="18" x14ac:dyDescent="0.35">
      <c r="A46" s="23" t="s">
        <v>31</v>
      </c>
      <c r="B46" s="24">
        <v>17500</v>
      </c>
      <c r="C46" s="24">
        <v>35000</v>
      </c>
      <c r="D46" s="24">
        <v>0</v>
      </c>
      <c r="E46" s="24">
        <v>7500</v>
      </c>
      <c r="F46" s="24">
        <v>15000</v>
      </c>
      <c r="G46" s="24"/>
      <c r="H46" s="24">
        <v>75000</v>
      </c>
    </row>
    <row r="47" spans="1:13" ht="18" x14ac:dyDescent="0.35">
      <c r="A47" s="23" t="s">
        <v>41</v>
      </c>
      <c r="B47" s="24">
        <v>16200</v>
      </c>
      <c r="C47" s="24">
        <v>0</v>
      </c>
      <c r="D47" s="24"/>
      <c r="E47" s="24">
        <v>9000</v>
      </c>
      <c r="F47" s="24">
        <v>34200</v>
      </c>
      <c r="G47" s="24">
        <v>7200</v>
      </c>
      <c r="H47" s="24">
        <v>66600</v>
      </c>
    </row>
    <row r="48" spans="1:13" ht="18" x14ac:dyDescent="0.35">
      <c r="A48" s="23" t="s">
        <v>111</v>
      </c>
      <c r="B48" s="24">
        <v>33700</v>
      </c>
      <c r="C48" s="24">
        <v>35000</v>
      </c>
      <c r="D48" s="24">
        <v>0</v>
      </c>
      <c r="E48" s="24">
        <v>16500</v>
      </c>
      <c r="F48" s="24">
        <v>49200</v>
      </c>
      <c r="G48" s="24">
        <v>7200</v>
      </c>
      <c r="H48" s="24">
        <v>141600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3AE0-A758-4FE8-8797-FD27841FDB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CEC-556C-4561-BCA7-178ADA92EB39}">
  <dimension ref="A1:L36"/>
  <sheetViews>
    <sheetView workbookViewId="0">
      <selection activeCell="N28" sqref="N28"/>
    </sheetView>
  </sheetViews>
  <sheetFormatPr defaultRowHeight="14.4" x14ac:dyDescent="0.3"/>
  <cols>
    <col min="1" max="1" width="5.6640625" bestFit="1" customWidth="1"/>
    <col min="2" max="2" width="14.88671875" bestFit="1" customWidth="1"/>
    <col min="3" max="3" width="4.21875" bestFit="1" customWidth="1"/>
    <col min="4" max="4" width="7.109375" bestFit="1" customWidth="1"/>
    <col min="5" max="5" width="16.88671875" bestFit="1" customWidth="1"/>
    <col min="6" max="7" width="10.33203125" bestFit="1" customWidth="1"/>
    <col min="8" max="8" width="12.109375" bestFit="1" customWidth="1"/>
    <col min="9" max="9" width="10.77734375" bestFit="1" customWidth="1"/>
    <col min="10" max="10" width="9.77734375" bestFit="1" customWidth="1"/>
    <col min="11" max="11" width="17.5546875" bestFit="1" customWidth="1"/>
    <col min="12" max="12" width="24.44140625" bestFit="1" customWidth="1"/>
  </cols>
  <sheetData>
    <row r="1" spans="1:12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9" t="s">
        <v>108</v>
      </c>
    </row>
    <row r="2" spans="1:12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5">
        <v>45235</v>
      </c>
      <c r="G2" s="5">
        <v>45425</v>
      </c>
      <c r="H2" s="2">
        <v>800</v>
      </c>
      <c r="I2" s="2">
        <v>25</v>
      </c>
      <c r="J2" s="2" t="s">
        <v>14</v>
      </c>
      <c r="K2" s="2" t="s">
        <v>15</v>
      </c>
      <c r="L2" s="7">
        <f>INT((G2 - F2) / 30)</f>
        <v>6</v>
      </c>
    </row>
    <row r="3" spans="1:12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5">
        <v>45714</v>
      </c>
      <c r="G3" s="5">
        <v>45740</v>
      </c>
      <c r="H3" s="2">
        <v>800</v>
      </c>
      <c r="I3" s="2">
        <v>20</v>
      </c>
      <c r="J3" s="2" t="s">
        <v>18</v>
      </c>
      <c r="K3" s="2" t="s">
        <v>19</v>
      </c>
      <c r="L3" s="7">
        <f>INT((G3 - F3) / 30)</f>
        <v>0</v>
      </c>
    </row>
    <row r="4" spans="1:12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5">
        <v>45191</v>
      </c>
      <c r="G4" s="5">
        <v>45371</v>
      </c>
      <c r="H4" s="2">
        <v>1200</v>
      </c>
      <c r="I4" s="2">
        <v>18</v>
      </c>
      <c r="J4" s="2" t="s">
        <v>23</v>
      </c>
      <c r="K4" s="2" t="s">
        <v>24</v>
      </c>
      <c r="L4" s="7">
        <f t="shared" ref="L4:L36" si="0">INT((G4 - F4) / 30)</f>
        <v>6</v>
      </c>
    </row>
    <row r="5" spans="1:12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5">
        <v>45479</v>
      </c>
      <c r="G5" s="5">
        <v>45587</v>
      </c>
      <c r="H5" s="2">
        <v>1200</v>
      </c>
      <c r="I5" s="2">
        <v>16</v>
      </c>
      <c r="J5" s="2" t="s">
        <v>23</v>
      </c>
      <c r="K5" s="2" t="s">
        <v>28</v>
      </c>
      <c r="L5" s="7">
        <f t="shared" si="0"/>
        <v>3</v>
      </c>
    </row>
    <row r="6" spans="1:12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5">
        <v>45286</v>
      </c>
      <c r="G6" s="5">
        <v>45501</v>
      </c>
      <c r="H6" s="2">
        <v>2500</v>
      </c>
      <c r="I6" s="2">
        <v>12</v>
      </c>
      <c r="J6" s="2" t="s">
        <v>14</v>
      </c>
      <c r="K6" s="2" t="s">
        <v>32</v>
      </c>
      <c r="L6" s="7">
        <f t="shared" si="0"/>
        <v>7</v>
      </c>
    </row>
    <row r="7" spans="1:12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5">
        <v>45317</v>
      </c>
      <c r="G7" s="5">
        <v>45392</v>
      </c>
      <c r="H7" s="2">
        <v>800</v>
      </c>
      <c r="I7" s="2">
        <v>14</v>
      </c>
      <c r="J7" s="2" t="s">
        <v>35</v>
      </c>
      <c r="K7" s="2" t="s">
        <v>36</v>
      </c>
      <c r="L7" s="7">
        <f t="shared" si="0"/>
        <v>2</v>
      </c>
    </row>
    <row r="8" spans="1:12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5">
        <v>45588</v>
      </c>
      <c r="G8" s="5">
        <v>45677</v>
      </c>
      <c r="H8" s="2">
        <v>800</v>
      </c>
      <c r="I8" s="2">
        <v>25</v>
      </c>
      <c r="J8" s="2" t="s">
        <v>18</v>
      </c>
      <c r="L8" s="7">
        <f t="shared" si="0"/>
        <v>2</v>
      </c>
    </row>
    <row r="9" spans="1:12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5">
        <v>45450</v>
      </c>
      <c r="G9" s="5">
        <v>45563</v>
      </c>
      <c r="H9" s="2">
        <v>1800</v>
      </c>
      <c r="I9" s="2">
        <v>28</v>
      </c>
      <c r="J9" s="2" t="s">
        <v>42</v>
      </c>
      <c r="L9" s="7">
        <f t="shared" si="0"/>
        <v>3</v>
      </c>
    </row>
    <row r="10" spans="1:12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5">
        <v>45569</v>
      </c>
      <c r="G10" s="5">
        <v>45582</v>
      </c>
      <c r="H10" s="2">
        <v>800</v>
      </c>
      <c r="I10" s="2">
        <v>3</v>
      </c>
      <c r="J10" s="2" t="s">
        <v>42</v>
      </c>
      <c r="K10" s="2" t="s">
        <v>45</v>
      </c>
      <c r="L10" s="7">
        <f t="shared" si="0"/>
        <v>0</v>
      </c>
    </row>
    <row r="11" spans="1:12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5">
        <v>45202</v>
      </c>
      <c r="G11" s="5">
        <v>45280</v>
      </c>
      <c r="H11" s="2">
        <v>1200</v>
      </c>
      <c r="I11" s="2">
        <v>29</v>
      </c>
      <c r="J11" s="2" t="s">
        <v>35</v>
      </c>
      <c r="K11" s="2" t="s">
        <v>48</v>
      </c>
      <c r="L11" s="7">
        <f t="shared" si="0"/>
        <v>2</v>
      </c>
    </row>
    <row r="12" spans="1:12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5">
        <v>45297</v>
      </c>
      <c r="G12" s="5">
        <v>45459</v>
      </c>
      <c r="H12" s="2">
        <v>1200</v>
      </c>
      <c r="I12" s="2">
        <v>13</v>
      </c>
      <c r="J12" s="2" t="s">
        <v>14</v>
      </c>
      <c r="K12" s="2" t="s">
        <v>51</v>
      </c>
      <c r="L12" s="7">
        <f t="shared" si="0"/>
        <v>5</v>
      </c>
    </row>
    <row r="13" spans="1:12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5">
        <v>45154</v>
      </c>
      <c r="G13" s="5">
        <v>45568</v>
      </c>
      <c r="H13" s="2">
        <v>1200</v>
      </c>
      <c r="I13" s="2">
        <v>19</v>
      </c>
      <c r="J13" s="2" t="s">
        <v>42</v>
      </c>
      <c r="K13" s="2" t="s">
        <v>54</v>
      </c>
      <c r="L13" s="7">
        <f t="shared" si="0"/>
        <v>13</v>
      </c>
    </row>
    <row r="14" spans="1:12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5">
        <v>45556</v>
      </c>
      <c r="G14" s="5">
        <v>45641</v>
      </c>
      <c r="H14" s="2">
        <v>1800</v>
      </c>
      <c r="I14" s="2">
        <v>22</v>
      </c>
      <c r="J14" s="2" t="s">
        <v>42</v>
      </c>
      <c r="L14" s="7">
        <f t="shared" si="0"/>
        <v>2</v>
      </c>
    </row>
    <row r="15" spans="1:12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5">
        <v>45065</v>
      </c>
      <c r="G15" s="5">
        <v>45242</v>
      </c>
      <c r="H15" s="2">
        <v>1200</v>
      </c>
      <c r="I15" s="2">
        <v>28</v>
      </c>
      <c r="J15" s="2" t="s">
        <v>35</v>
      </c>
      <c r="L15" s="7">
        <f t="shared" si="0"/>
        <v>5</v>
      </c>
    </row>
    <row r="16" spans="1:12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5">
        <v>45333</v>
      </c>
      <c r="G16" s="5">
        <v>45540</v>
      </c>
      <c r="H16" s="2">
        <v>800</v>
      </c>
      <c r="I16" s="2">
        <v>8</v>
      </c>
      <c r="J16" s="2" t="s">
        <v>23</v>
      </c>
      <c r="L16" s="7">
        <f t="shared" si="0"/>
        <v>6</v>
      </c>
    </row>
    <row r="17" spans="1:12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5">
        <v>45702</v>
      </c>
      <c r="G17" s="5">
        <v>45732</v>
      </c>
      <c r="H17" s="2">
        <v>2500</v>
      </c>
      <c r="I17" s="2">
        <v>14</v>
      </c>
      <c r="J17" s="2" t="s">
        <v>42</v>
      </c>
      <c r="L17" s="7">
        <f t="shared" si="0"/>
        <v>1</v>
      </c>
    </row>
    <row r="18" spans="1:12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5">
        <v>45329</v>
      </c>
      <c r="G18" s="5">
        <v>45685</v>
      </c>
      <c r="H18" s="2">
        <v>1200</v>
      </c>
      <c r="I18" s="2">
        <v>25</v>
      </c>
      <c r="J18" s="2" t="s">
        <v>23</v>
      </c>
      <c r="L18" s="7">
        <f t="shared" si="0"/>
        <v>11</v>
      </c>
    </row>
    <row r="19" spans="1:12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5">
        <v>45213</v>
      </c>
      <c r="G19" s="5">
        <v>45649</v>
      </c>
      <c r="H19" s="2">
        <v>2500</v>
      </c>
      <c r="I19" s="2">
        <v>13</v>
      </c>
      <c r="J19" s="2" t="s">
        <v>67</v>
      </c>
      <c r="L19" s="7">
        <f t="shared" si="0"/>
        <v>14</v>
      </c>
    </row>
    <row r="20" spans="1:12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5">
        <v>45354</v>
      </c>
      <c r="G20" s="5">
        <v>45664</v>
      </c>
      <c r="H20" s="2">
        <v>800</v>
      </c>
      <c r="I20" s="2">
        <v>26</v>
      </c>
      <c r="J20" s="2" t="s">
        <v>35</v>
      </c>
      <c r="L20" s="7">
        <f t="shared" si="0"/>
        <v>10</v>
      </c>
    </row>
    <row r="21" spans="1:12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5">
        <v>45417</v>
      </c>
      <c r="G21" s="5">
        <v>45608</v>
      </c>
      <c r="H21" s="2">
        <v>2500</v>
      </c>
      <c r="I21" s="2">
        <v>21</v>
      </c>
      <c r="J21" s="2" t="s">
        <v>35</v>
      </c>
      <c r="K21" s="2" t="s">
        <v>72</v>
      </c>
      <c r="L21" s="7">
        <f t="shared" si="0"/>
        <v>6</v>
      </c>
    </row>
    <row r="22" spans="1:12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5">
        <v>45146</v>
      </c>
      <c r="G22" s="5">
        <v>45674</v>
      </c>
      <c r="H22" s="2">
        <v>1800</v>
      </c>
      <c r="I22" s="2">
        <v>19</v>
      </c>
      <c r="J22" s="2" t="s">
        <v>35</v>
      </c>
      <c r="L22" s="7">
        <f t="shared" si="0"/>
        <v>17</v>
      </c>
    </row>
    <row r="23" spans="1:12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5">
        <v>45320</v>
      </c>
      <c r="G23" s="5">
        <v>45616</v>
      </c>
      <c r="H23" s="2">
        <v>1800</v>
      </c>
      <c r="I23" s="2">
        <v>5</v>
      </c>
      <c r="J23" s="2" t="s">
        <v>14</v>
      </c>
      <c r="L23" s="7">
        <f t="shared" si="0"/>
        <v>9</v>
      </c>
    </row>
    <row r="24" spans="1:12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5">
        <v>45451</v>
      </c>
      <c r="G24" s="5">
        <v>45455</v>
      </c>
      <c r="H24" s="2">
        <v>1800</v>
      </c>
      <c r="I24" s="2">
        <v>18</v>
      </c>
      <c r="J24" s="2" t="s">
        <v>67</v>
      </c>
      <c r="L24" s="7">
        <f t="shared" si="0"/>
        <v>0</v>
      </c>
    </row>
    <row r="25" spans="1:12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5">
        <v>45439</v>
      </c>
      <c r="G25" s="5">
        <v>45730</v>
      </c>
      <c r="H25" s="2">
        <v>1200</v>
      </c>
      <c r="I25" s="2">
        <v>6</v>
      </c>
      <c r="J25" s="2" t="s">
        <v>14</v>
      </c>
      <c r="L25" s="7">
        <f t="shared" si="0"/>
        <v>9</v>
      </c>
    </row>
    <row r="26" spans="1:12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5">
        <v>45286</v>
      </c>
      <c r="G26" s="5">
        <v>45372</v>
      </c>
      <c r="H26" s="2">
        <v>1800</v>
      </c>
      <c r="I26" s="2">
        <v>17</v>
      </c>
      <c r="J26" s="2" t="s">
        <v>35</v>
      </c>
      <c r="K26" s="2" t="s">
        <v>83</v>
      </c>
      <c r="L26" s="7">
        <f t="shared" si="0"/>
        <v>2</v>
      </c>
    </row>
    <row r="27" spans="1:12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5">
        <v>45702</v>
      </c>
      <c r="G27" s="5">
        <v>45727</v>
      </c>
      <c r="H27" s="2">
        <v>1200</v>
      </c>
      <c r="I27" s="2">
        <v>3</v>
      </c>
      <c r="J27" s="2" t="s">
        <v>67</v>
      </c>
      <c r="L27" s="7">
        <f t="shared" si="0"/>
        <v>0</v>
      </c>
    </row>
    <row r="28" spans="1:12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5">
        <v>45698</v>
      </c>
      <c r="G28" s="5">
        <v>45726</v>
      </c>
      <c r="H28" s="2">
        <v>2500</v>
      </c>
      <c r="I28" s="2">
        <v>28</v>
      </c>
      <c r="J28" s="2" t="s">
        <v>35</v>
      </c>
      <c r="L28" s="7">
        <f t="shared" si="0"/>
        <v>0</v>
      </c>
    </row>
    <row r="29" spans="1:12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5">
        <v>45614</v>
      </c>
      <c r="G29" s="5">
        <v>45645</v>
      </c>
      <c r="H29" s="2">
        <v>1200</v>
      </c>
      <c r="I29" s="2">
        <v>23</v>
      </c>
      <c r="J29" s="2" t="s">
        <v>18</v>
      </c>
      <c r="L29" s="7">
        <f t="shared" si="0"/>
        <v>1</v>
      </c>
    </row>
    <row r="30" spans="1:12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5">
        <v>45401</v>
      </c>
      <c r="G30" s="5">
        <v>45408</v>
      </c>
      <c r="H30" s="2">
        <v>2500</v>
      </c>
      <c r="I30" s="2">
        <v>8</v>
      </c>
      <c r="J30" s="2" t="s">
        <v>23</v>
      </c>
      <c r="L30" s="7">
        <f t="shared" si="0"/>
        <v>0</v>
      </c>
    </row>
    <row r="31" spans="1:12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5">
        <v>45667</v>
      </c>
      <c r="G31" s="5">
        <v>45745</v>
      </c>
      <c r="H31" s="2">
        <v>2500</v>
      </c>
      <c r="I31" s="2">
        <v>23</v>
      </c>
      <c r="J31" s="2" t="s">
        <v>42</v>
      </c>
      <c r="K31" s="2" t="s">
        <v>94</v>
      </c>
      <c r="L31" s="7">
        <f t="shared" si="0"/>
        <v>2</v>
      </c>
    </row>
    <row r="32" spans="1:12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5">
        <v>45088</v>
      </c>
      <c r="G32" s="5">
        <v>45656</v>
      </c>
      <c r="H32" s="2">
        <v>800</v>
      </c>
      <c r="I32" s="2">
        <v>9</v>
      </c>
      <c r="J32" s="2" t="s">
        <v>67</v>
      </c>
      <c r="K32" s="2" t="s">
        <v>97</v>
      </c>
      <c r="L32" s="7">
        <f t="shared" si="0"/>
        <v>18</v>
      </c>
    </row>
    <row r="33" spans="1:12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5">
        <v>45391</v>
      </c>
      <c r="G33" s="5">
        <v>45604</v>
      </c>
      <c r="H33" s="2">
        <v>1200</v>
      </c>
      <c r="I33" s="2">
        <v>2</v>
      </c>
      <c r="J33" s="2" t="s">
        <v>35</v>
      </c>
      <c r="L33" s="7">
        <f t="shared" si="0"/>
        <v>7</v>
      </c>
    </row>
    <row r="34" spans="1:12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5">
        <v>45699</v>
      </c>
      <c r="G34" s="5">
        <v>45740</v>
      </c>
      <c r="H34" s="2">
        <v>800</v>
      </c>
      <c r="I34" s="2">
        <v>30</v>
      </c>
      <c r="J34" s="2" t="s">
        <v>35</v>
      </c>
      <c r="L34" s="7">
        <f t="shared" si="0"/>
        <v>1</v>
      </c>
    </row>
    <row r="35" spans="1:12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5">
        <v>45588</v>
      </c>
      <c r="G35" s="5">
        <v>45721</v>
      </c>
      <c r="H35" s="2">
        <v>1800</v>
      </c>
      <c r="I35" s="2">
        <v>23</v>
      </c>
      <c r="J35" s="2" t="s">
        <v>18</v>
      </c>
      <c r="K35" s="2" t="s">
        <v>104</v>
      </c>
      <c r="L35" s="7">
        <f t="shared" si="0"/>
        <v>4</v>
      </c>
    </row>
    <row r="36" spans="1:12" x14ac:dyDescent="0.3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5">
        <v>45312</v>
      </c>
      <c r="G36" s="5">
        <v>45652</v>
      </c>
      <c r="H36" s="2">
        <v>1200</v>
      </c>
      <c r="I36" s="2">
        <v>27</v>
      </c>
      <c r="J36" s="2" t="s">
        <v>18</v>
      </c>
      <c r="L36" s="7">
        <f t="shared" si="0"/>
        <v>11</v>
      </c>
    </row>
  </sheetData>
  <phoneticPr fontId="8" type="noConversion"/>
  <conditionalFormatting sqref="A2:L2">
    <cfRule type="colorScale" priority="2">
      <colorScale>
        <cfvo type="formula" val="&quot;I&lt;8&quot;"/>
        <cfvo type="formula" val="&quot;L&gt;=6&quot;"/>
        <color rgb="FFFF7128"/>
        <color rgb="FFFFEF9C"/>
      </colorScale>
    </cfRule>
  </conditionalFormatting>
  <conditionalFormatting sqref="A2:L36">
    <cfRule type="expression" dxfId="36" priority="1" stopIfTrue="1">
      <formula>AND($I2&lt;8, $L2&gt;=6)</formula>
    </cfRule>
    <cfRule type="colorScale" priority="3">
      <colorScale>
        <cfvo type="formula" val="&quot;I&lt;8&quot;"/>
        <cfvo type="formula" val="&quot;L&gt;=6&quot;"/>
        <color rgb="FFFF0000"/>
        <color rgb="FF00B0F0"/>
      </colorScale>
    </cfRule>
  </conditionalFormatting>
  <conditionalFormatting sqref="I1 L1 M6 I37:I1048576 L37:L1048576">
    <cfRule type="expression" dxfId="35" priority="4">
      <formula>AND(I&lt;8, L&gt;=6)</formula>
    </cfRule>
    <cfRule type="expression" dxfId="34" priority="5">
      <formula>AND(E2&lt;8, H2&gt;=6)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9FC9-AA06-4C6B-A2D4-BB69D0E2C7EA}">
  <dimension ref="A1:M77"/>
  <sheetViews>
    <sheetView topLeftCell="A11" workbookViewId="0">
      <selection sqref="A1:M37"/>
    </sheetView>
  </sheetViews>
  <sheetFormatPr defaultRowHeight="14.4" x14ac:dyDescent="0.3"/>
  <cols>
    <col min="1" max="1" width="22.77734375" bestFit="1" customWidth="1"/>
    <col min="2" max="2" width="18.5546875" bestFit="1" customWidth="1"/>
    <col min="3" max="3" width="6.21875" bestFit="1" customWidth="1"/>
    <col min="4" max="5" width="8.21875" bestFit="1" customWidth="1"/>
    <col min="6" max="6" width="10.5546875" bestFit="1" customWidth="1"/>
    <col min="7" max="7" width="19.5546875" bestFit="1" customWidth="1"/>
    <col min="8" max="8" width="23.44140625" bestFit="1" customWidth="1"/>
    <col min="9" max="9" width="15.5546875" bestFit="1" customWidth="1"/>
    <col min="10" max="10" width="6.44140625" bestFit="1" customWidth="1"/>
    <col min="11" max="12" width="8.6640625" bestFit="1" customWidth="1"/>
    <col min="13" max="13" width="13.6640625" bestFit="1" customWidth="1"/>
    <col min="14" max="14" width="10.6640625" bestFit="1" customWidth="1"/>
    <col min="15" max="15" width="9.77734375" bestFit="1" customWidth="1"/>
    <col min="16" max="16" width="10.44140625" bestFit="1" customWidth="1"/>
    <col min="17" max="17" width="13.44140625" bestFit="1" customWidth="1"/>
    <col min="18" max="18" width="14.21875" bestFit="1" customWidth="1"/>
    <col min="19" max="19" width="16.109375" bestFit="1" customWidth="1"/>
    <col min="20" max="20" width="11.77734375" bestFit="1" customWidth="1"/>
    <col min="21" max="21" width="11.33203125" bestFit="1" customWidth="1"/>
    <col min="22" max="22" width="16.77734375" bestFit="1" customWidth="1"/>
    <col min="23" max="23" width="10.44140625" bestFit="1" customWidth="1"/>
    <col min="24" max="24" width="13.44140625" bestFit="1" customWidth="1"/>
    <col min="25" max="25" width="10.77734375" bestFit="1" customWidth="1"/>
    <col min="26" max="26" width="11.88671875" bestFit="1" customWidth="1"/>
    <col min="27" max="27" width="10.6640625" bestFit="1" customWidth="1"/>
    <col min="28" max="28" width="11.77734375" bestFit="1" customWidth="1"/>
    <col min="29" max="29" width="11.21875" bestFit="1" customWidth="1"/>
    <col min="30" max="30" width="10.77734375" bestFit="1" customWidth="1"/>
    <col min="31" max="31" width="10.21875" bestFit="1" customWidth="1"/>
    <col min="32" max="32" width="9" bestFit="1" customWidth="1"/>
    <col min="33" max="33" width="8.5546875" bestFit="1" customWidth="1"/>
    <col min="34" max="34" width="13.44140625" bestFit="1" customWidth="1"/>
    <col min="35" max="35" width="9.5546875" bestFit="1" customWidth="1"/>
    <col min="36" max="36" width="10.109375" bestFit="1" customWidth="1"/>
    <col min="37" max="37" width="10.77734375" bestFit="1" customWidth="1"/>
  </cols>
  <sheetData>
    <row r="1" spans="1:13" x14ac:dyDescent="0.3">
      <c r="A1" s="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9" t="s">
        <v>108</v>
      </c>
      <c r="M1" s="10" t="s">
        <v>116</v>
      </c>
    </row>
    <row r="2" spans="1:13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5">
        <v>45235</v>
      </c>
      <c r="G2" s="5">
        <v>45425</v>
      </c>
      <c r="H2" s="2">
        <v>800</v>
      </c>
      <c r="I2" s="2">
        <v>25</v>
      </c>
      <c r="J2" s="2" t="s">
        <v>14</v>
      </c>
      <c r="K2" s="2" t="s">
        <v>15</v>
      </c>
      <c r="L2" s="7">
        <f>INT((G2 - F2) / 30)</f>
        <v>6</v>
      </c>
      <c r="M2" s="7">
        <f>H2*L2</f>
        <v>4800</v>
      </c>
    </row>
    <row r="3" spans="1:13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5">
        <v>45714</v>
      </c>
      <c r="G3" s="5">
        <v>45740</v>
      </c>
      <c r="H3" s="2">
        <v>800</v>
      </c>
      <c r="I3" s="2">
        <v>20</v>
      </c>
      <c r="J3" s="2" t="s">
        <v>18</v>
      </c>
      <c r="K3" s="2" t="s">
        <v>19</v>
      </c>
      <c r="L3" s="7">
        <f>INT((G3 - F3) / 30)</f>
        <v>0</v>
      </c>
      <c r="M3" s="7">
        <f t="shared" ref="M3:M36" si="0">H3*L3</f>
        <v>0</v>
      </c>
    </row>
    <row r="4" spans="1:13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5">
        <v>45191</v>
      </c>
      <c r="G4" s="5">
        <v>45371</v>
      </c>
      <c r="H4" s="2">
        <v>1200</v>
      </c>
      <c r="I4" s="2">
        <v>18</v>
      </c>
      <c r="J4" s="2" t="s">
        <v>23</v>
      </c>
      <c r="K4" s="2" t="s">
        <v>24</v>
      </c>
      <c r="L4" s="7">
        <f t="shared" ref="L4:L36" si="1">INT((G4 - F4) / 30)</f>
        <v>6</v>
      </c>
      <c r="M4" s="7">
        <f t="shared" si="0"/>
        <v>7200</v>
      </c>
    </row>
    <row r="5" spans="1:13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5">
        <v>45479</v>
      </c>
      <c r="G5" s="5">
        <v>45587</v>
      </c>
      <c r="H5" s="2">
        <v>1200</v>
      </c>
      <c r="I5" s="2">
        <v>16</v>
      </c>
      <c r="J5" s="2" t="s">
        <v>23</v>
      </c>
      <c r="K5" s="2" t="s">
        <v>28</v>
      </c>
      <c r="L5" s="7">
        <f t="shared" si="1"/>
        <v>3</v>
      </c>
      <c r="M5" s="7">
        <f t="shared" si="0"/>
        <v>3600</v>
      </c>
    </row>
    <row r="6" spans="1:13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5">
        <v>45286</v>
      </c>
      <c r="G6" s="5">
        <v>45501</v>
      </c>
      <c r="H6" s="2">
        <v>2500</v>
      </c>
      <c r="I6" s="2">
        <v>12</v>
      </c>
      <c r="J6" s="2" t="s">
        <v>14</v>
      </c>
      <c r="K6" s="2" t="s">
        <v>32</v>
      </c>
      <c r="L6" s="7">
        <f t="shared" si="1"/>
        <v>7</v>
      </c>
      <c r="M6" s="7">
        <f t="shared" si="0"/>
        <v>17500</v>
      </c>
    </row>
    <row r="7" spans="1:13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5">
        <v>45317</v>
      </c>
      <c r="G7" s="5">
        <v>45392</v>
      </c>
      <c r="H7" s="2">
        <v>800</v>
      </c>
      <c r="I7" s="2">
        <v>14</v>
      </c>
      <c r="J7" s="2" t="s">
        <v>35</v>
      </c>
      <c r="K7" s="2" t="s">
        <v>36</v>
      </c>
      <c r="L7" s="7">
        <f t="shared" si="1"/>
        <v>2</v>
      </c>
      <c r="M7" s="7">
        <f t="shared" si="0"/>
        <v>1600</v>
      </c>
    </row>
    <row r="8" spans="1:13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5">
        <v>45588</v>
      </c>
      <c r="G8" s="5">
        <v>45677</v>
      </c>
      <c r="H8" s="2">
        <v>800</v>
      </c>
      <c r="I8" s="2">
        <v>25</v>
      </c>
      <c r="J8" s="2" t="s">
        <v>18</v>
      </c>
      <c r="L8" s="7">
        <f t="shared" si="1"/>
        <v>2</v>
      </c>
      <c r="M8" s="7">
        <f t="shared" si="0"/>
        <v>1600</v>
      </c>
    </row>
    <row r="9" spans="1:13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5">
        <v>45450</v>
      </c>
      <c r="G9" s="5">
        <v>45563</v>
      </c>
      <c r="H9" s="2">
        <v>1800</v>
      </c>
      <c r="I9" s="2">
        <v>28</v>
      </c>
      <c r="J9" s="2" t="s">
        <v>42</v>
      </c>
      <c r="L9" s="7">
        <f t="shared" si="1"/>
        <v>3</v>
      </c>
      <c r="M9" s="7">
        <f t="shared" si="0"/>
        <v>5400</v>
      </c>
    </row>
    <row r="10" spans="1:13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5">
        <v>45569</v>
      </c>
      <c r="G10" s="5">
        <v>45582</v>
      </c>
      <c r="H10" s="2">
        <v>800</v>
      </c>
      <c r="I10" s="2">
        <v>3</v>
      </c>
      <c r="J10" s="2" t="s">
        <v>42</v>
      </c>
      <c r="K10" s="2" t="s">
        <v>45</v>
      </c>
      <c r="L10" s="7">
        <f t="shared" si="1"/>
        <v>0</v>
      </c>
      <c r="M10" s="7">
        <f t="shared" si="0"/>
        <v>0</v>
      </c>
    </row>
    <row r="11" spans="1:13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5">
        <v>45202</v>
      </c>
      <c r="G11" s="5">
        <v>45280</v>
      </c>
      <c r="H11" s="2">
        <v>1200</v>
      </c>
      <c r="I11" s="2">
        <v>29</v>
      </c>
      <c r="J11" s="2" t="s">
        <v>35</v>
      </c>
      <c r="K11" s="2" t="s">
        <v>48</v>
      </c>
      <c r="L11" s="7">
        <f t="shared" si="1"/>
        <v>2</v>
      </c>
      <c r="M11" s="7">
        <f t="shared" si="0"/>
        <v>2400</v>
      </c>
    </row>
    <row r="12" spans="1:13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5">
        <v>45297</v>
      </c>
      <c r="G12" s="5">
        <v>45459</v>
      </c>
      <c r="H12" s="2">
        <v>1200</v>
      </c>
      <c r="I12" s="2">
        <v>13</v>
      </c>
      <c r="J12" s="2" t="s">
        <v>14</v>
      </c>
      <c r="K12" s="2" t="s">
        <v>51</v>
      </c>
      <c r="L12" s="7">
        <f t="shared" si="1"/>
        <v>5</v>
      </c>
      <c r="M12" s="7">
        <f t="shared" si="0"/>
        <v>6000</v>
      </c>
    </row>
    <row r="13" spans="1:13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5">
        <v>45154</v>
      </c>
      <c r="G13" s="5">
        <v>45568</v>
      </c>
      <c r="H13" s="2">
        <v>1200</v>
      </c>
      <c r="I13" s="2">
        <v>19</v>
      </c>
      <c r="J13" s="2" t="s">
        <v>42</v>
      </c>
      <c r="K13" s="2" t="s">
        <v>54</v>
      </c>
      <c r="L13" s="7">
        <f t="shared" si="1"/>
        <v>13</v>
      </c>
      <c r="M13" s="7">
        <f t="shared" si="0"/>
        <v>15600</v>
      </c>
    </row>
    <row r="14" spans="1:13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5">
        <v>45556</v>
      </c>
      <c r="G14" s="5">
        <v>45641</v>
      </c>
      <c r="H14" s="2">
        <v>1800</v>
      </c>
      <c r="I14" s="2">
        <v>22</v>
      </c>
      <c r="J14" s="2" t="s">
        <v>42</v>
      </c>
      <c r="L14" s="7">
        <f t="shared" si="1"/>
        <v>2</v>
      </c>
      <c r="M14" s="7">
        <f t="shared" si="0"/>
        <v>3600</v>
      </c>
    </row>
    <row r="15" spans="1:13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5">
        <v>45065</v>
      </c>
      <c r="G15" s="5">
        <v>45242</v>
      </c>
      <c r="H15" s="2">
        <v>1200</v>
      </c>
      <c r="I15" s="2">
        <v>28</v>
      </c>
      <c r="J15" s="2" t="s">
        <v>35</v>
      </c>
      <c r="L15" s="7">
        <f t="shared" si="1"/>
        <v>5</v>
      </c>
      <c r="M15" s="7">
        <f t="shared" si="0"/>
        <v>6000</v>
      </c>
    </row>
    <row r="16" spans="1:13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5">
        <v>45333</v>
      </c>
      <c r="G16" s="5">
        <v>45540</v>
      </c>
      <c r="H16" s="2">
        <v>800</v>
      </c>
      <c r="I16" s="2">
        <v>8</v>
      </c>
      <c r="J16" s="2" t="s">
        <v>23</v>
      </c>
      <c r="L16" s="7">
        <f t="shared" si="1"/>
        <v>6</v>
      </c>
      <c r="M16" s="7">
        <f t="shared" si="0"/>
        <v>4800</v>
      </c>
    </row>
    <row r="17" spans="1:13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5">
        <v>45702</v>
      </c>
      <c r="G17" s="5">
        <v>45732</v>
      </c>
      <c r="H17" s="2">
        <v>2500</v>
      </c>
      <c r="I17" s="2">
        <v>14</v>
      </c>
      <c r="J17" s="2" t="s">
        <v>42</v>
      </c>
      <c r="L17" s="7">
        <f t="shared" si="1"/>
        <v>1</v>
      </c>
      <c r="M17" s="7">
        <f t="shared" si="0"/>
        <v>2500</v>
      </c>
    </row>
    <row r="18" spans="1:13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5">
        <v>45329</v>
      </c>
      <c r="G18" s="5">
        <v>45685</v>
      </c>
      <c r="H18" s="2">
        <v>1200</v>
      </c>
      <c r="I18" s="2">
        <v>25</v>
      </c>
      <c r="J18" s="2" t="s">
        <v>23</v>
      </c>
      <c r="L18" s="7">
        <f t="shared" si="1"/>
        <v>11</v>
      </c>
      <c r="M18" s="7">
        <f t="shared" si="0"/>
        <v>13200</v>
      </c>
    </row>
    <row r="19" spans="1:13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5">
        <v>45213</v>
      </c>
      <c r="G19" s="5">
        <v>45649</v>
      </c>
      <c r="H19" s="2">
        <v>2500</v>
      </c>
      <c r="I19" s="2">
        <v>13</v>
      </c>
      <c r="J19" s="2" t="s">
        <v>67</v>
      </c>
      <c r="L19" s="7">
        <f t="shared" si="1"/>
        <v>14</v>
      </c>
      <c r="M19" s="7">
        <f t="shared" si="0"/>
        <v>35000</v>
      </c>
    </row>
    <row r="20" spans="1:13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5">
        <v>45354</v>
      </c>
      <c r="G20" s="5">
        <v>45664</v>
      </c>
      <c r="H20" s="2">
        <v>800</v>
      </c>
      <c r="I20" s="2">
        <v>26</v>
      </c>
      <c r="J20" s="2" t="s">
        <v>35</v>
      </c>
      <c r="L20" s="7">
        <f t="shared" si="1"/>
        <v>10</v>
      </c>
      <c r="M20" s="7">
        <f t="shared" si="0"/>
        <v>8000</v>
      </c>
    </row>
    <row r="21" spans="1:13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5">
        <v>45417</v>
      </c>
      <c r="G21" s="5">
        <v>45608</v>
      </c>
      <c r="H21" s="2">
        <v>2500</v>
      </c>
      <c r="I21" s="2">
        <v>21</v>
      </c>
      <c r="J21" s="2" t="s">
        <v>35</v>
      </c>
      <c r="K21" s="2" t="s">
        <v>72</v>
      </c>
      <c r="L21" s="7">
        <f t="shared" si="1"/>
        <v>6</v>
      </c>
      <c r="M21" s="7">
        <f t="shared" si="0"/>
        <v>15000</v>
      </c>
    </row>
    <row r="22" spans="1:13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5">
        <v>45146</v>
      </c>
      <c r="G22" s="5">
        <v>45674</v>
      </c>
      <c r="H22" s="2">
        <v>1800</v>
      </c>
      <c r="I22" s="2">
        <v>19</v>
      </c>
      <c r="J22" s="2" t="s">
        <v>35</v>
      </c>
      <c r="L22" s="7">
        <f t="shared" si="1"/>
        <v>17</v>
      </c>
      <c r="M22" s="7">
        <f t="shared" si="0"/>
        <v>30600</v>
      </c>
    </row>
    <row r="23" spans="1:13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5">
        <v>45320</v>
      </c>
      <c r="G23" s="5">
        <v>45616</v>
      </c>
      <c r="H23" s="2">
        <v>1800</v>
      </c>
      <c r="I23" s="2">
        <v>5</v>
      </c>
      <c r="J23" s="2" t="s">
        <v>14</v>
      </c>
      <c r="L23" s="7">
        <f t="shared" si="1"/>
        <v>9</v>
      </c>
      <c r="M23" s="7">
        <f t="shared" si="0"/>
        <v>16200</v>
      </c>
    </row>
    <row r="24" spans="1:13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5">
        <v>45451</v>
      </c>
      <c r="G24" s="5">
        <v>45455</v>
      </c>
      <c r="H24" s="2">
        <v>1800</v>
      </c>
      <c r="I24" s="2">
        <v>18</v>
      </c>
      <c r="J24" s="2" t="s">
        <v>67</v>
      </c>
      <c r="L24" s="7">
        <f t="shared" si="1"/>
        <v>0</v>
      </c>
      <c r="M24" s="7">
        <f t="shared" si="0"/>
        <v>0</v>
      </c>
    </row>
    <row r="25" spans="1:13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5">
        <v>45439</v>
      </c>
      <c r="G25" s="5">
        <v>45730</v>
      </c>
      <c r="H25" s="2">
        <v>1200</v>
      </c>
      <c r="I25" s="2">
        <v>6</v>
      </c>
      <c r="J25" s="2" t="s">
        <v>14</v>
      </c>
      <c r="L25" s="7">
        <f t="shared" si="1"/>
        <v>9</v>
      </c>
      <c r="M25" s="7">
        <f t="shared" si="0"/>
        <v>10800</v>
      </c>
    </row>
    <row r="26" spans="1:13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5">
        <v>45286</v>
      </c>
      <c r="G26" s="5">
        <v>45372</v>
      </c>
      <c r="H26" s="2">
        <v>1800</v>
      </c>
      <c r="I26" s="2">
        <v>17</v>
      </c>
      <c r="J26" s="2" t="s">
        <v>35</v>
      </c>
      <c r="K26" s="2" t="s">
        <v>83</v>
      </c>
      <c r="L26" s="7">
        <f t="shared" si="1"/>
        <v>2</v>
      </c>
      <c r="M26" s="7">
        <f t="shared" si="0"/>
        <v>3600</v>
      </c>
    </row>
    <row r="27" spans="1:13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5">
        <v>45702</v>
      </c>
      <c r="G27" s="5">
        <v>45727</v>
      </c>
      <c r="H27" s="2">
        <v>1200</v>
      </c>
      <c r="I27" s="2">
        <v>3</v>
      </c>
      <c r="J27" s="2" t="s">
        <v>67</v>
      </c>
      <c r="L27" s="7">
        <f t="shared" si="1"/>
        <v>0</v>
      </c>
      <c r="M27" s="7">
        <f t="shared" si="0"/>
        <v>0</v>
      </c>
    </row>
    <row r="28" spans="1:13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5">
        <v>45698</v>
      </c>
      <c r="G28" s="5">
        <v>45726</v>
      </c>
      <c r="H28" s="2">
        <v>2500</v>
      </c>
      <c r="I28" s="2">
        <v>28</v>
      </c>
      <c r="J28" s="2" t="s">
        <v>35</v>
      </c>
      <c r="L28" s="7">
        <f t="shared" si="1"/>
        <v>0</v>
      </c>
      <c r="M28" s="7">
        <f t="shared" si="0"/>
        <v>0</v>
      </c>
    </row>
    <row r="29" spans="1:13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5">
        <v>45614</v>
      </c>
      <c r="G29" s="5">
        <v>45645</v>
      </c>
      <c r="H29" s="2">
        <v>1200</v>
      </c>
      <c r="I29" s="2">
        <v>23</v>
      </c>
      <c r="J29" s="2" t="s">
        <v>18</v>
      </c>
      <c r="L29" s="7">
        <f t="shared" si="1"/>
        <v>1</v>
      </c>
      <c r="M29" s="7">
        <f t="shared" si="0"/>
        <v>1200</v>
      </c>
    </row>
    <row r="30" spans="1:13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5">
        <v>45401</v>
      </c>
      <c r="G30" s="5">
        <v>45408</v>
      </c>
      <c r="H30" s="2">
        <v>2500</v>
      </c>
      <c r="I30" s="2">
        <v>8</v>
      </c>
      <c r="J30" s="2" t="s">
        <v>23</v>
      </c>
      <c r="L30" s="7">
        <f t="shared" si="1"/>
        <v>0</v>
      </c>
      <c r="M30" s="7">
        <f t="shared" si="0"/>
        <v>0</v>
      </c>
    </row>
    <row r="31" spans="1:13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5">
        <v>45667</v>
      </c>
      <c r="G31" s="5">
        <v>45745</v>
      </c>
      <c r="H31" s="2">
        <v>2500</v>
      </c>
      <c r="I31" s="2">
        <v>23</v>
      </c>
      <c r="J31" s="2" t="s">
        <v>42</v>
      </c>
      <c r="K31" s="2" t="s">
        <v>94</v>
      </c>
      <c r="L31" s="7">
        <f t="shared" si="1"/>
        <v>2</v>
      </c>
      <c r="M31" s="7">
        <f t="shared" si="0"/>
        <v>5000</v>
      </c>
    </row>
    <row r="32" spans="1:13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5">
        <v>45088</v>
      </c>
      <c r="G32" s="5">
        <v>45656</v>
      </c>
      <c r="H32" s="2">
        <v>800</v>
      </c>
      <c r="I32" s="2">
        <v>9</v>
      </c>
      <c r="J32" s="2" t="s">
        <v>67</v>
      </c>
      <c r="K32" s="2" t="s">
        <v>97</v>
      </c>
      <c r="L32" s="7">
        <f t="shared" si="1"/>
        <v>18</v>
      </c>
      <c r="M32" s="7">
        <f t="shared" si="0"/>
        <v>14400</v>
      </c>
    </row>
    <row r="33" spans="1:13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5">
        <v>45391</v>
      </c>
      <c r="G33" s="5">
        <v>45604</v>
      </c>
      <c r="H33" s="2">
        <v>1200</v>
      </c>
      <c r="I33" s="2">
        <v>2</v>
      </c>
      <c r="J33" s="2" t="s">
        <v>35</v>
      </c>
      <c r="L33" s="7">
        <f t="shared" si="1"/>
        <v>7</v>
      </c>
      <c r="M33" s="7">
        <f t="shared" si="0"/>
        <v>8400</v>
      </c>
    </row>
    <row r="34" spans="1:13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5">
        <v>45699</v>
      </c>
      <c r="G34" s="5">
        <v>45740</v>
      </c>
      <c r="H34" s="2">
        <v>800</v>
      </c>
      <c r="I34" s="2">
        <v>30</v>
      </c>
      <c r="J34" s="2" t="s">
        <v>35</v>
      </c>
      <c r="L34" s="7">
        <f t="shared" si="1"/>
        <v>1</v>
      </c>
      <c r="M34" s="7">
        <f t="shared" si="0"/>
        <v>800</v>
      </c>
    </row>
    <row r="35" spans="1:13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5">
        <v>45588</v>
      </c>
      <c r="G35" s="5">
        <v>45721</v>
      </c>
      <c r="H35" s="2">
        <v>1800</v>
      </c>
      <c r="I35" s="2">
        <v>23</v>
      </c>
      <c r="J35" s="2" t="s">
        <v>18</v>
      </c>
      <c r="K35" s="2" t="s">
        <v>104</v>
      </c>
      <c r="L35" s="7">
        <f t="shared" si="1"/>
        <v>4</v>
      </c>
      <c r="M35" s="7">
        <f t="shared" si="0"/>
        <v>7200</v>
      </c>
    </row>
    <row r="36" spans="1:13" ht="15" thickBot="1" x14ac:dyDescent="0.3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5">
        <v>45312</v>
      </c>
      <c r="G36" s="5">
        <v>45652</v>
      </c>
      <c r="H36" s="2">
        <v>1200</v>
      </c>
      <c r="I36" s="2">
        <v>27</v>
      </c>
      <c r="J36" s="2" t="s">
        <v>18</v>
      </c>
      <c r="L36" s="7">
        <f t="shared" si="1"/>
        <v>11</v>
      </c>
      <c r="M36" s="7">
        <f t="shared" si="0"/>
        <v>13200</v>
      </c>
    </row>
    <row r="37" spans="1:13" ht="15" thickBot="1" x14ac:dyDescent="0.35">
      <c r="A37" s="18" t="s">
        <v>117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5">
        <f>SUM(M2:M36)</f>
        <v>265200</v>
      </c>
    </row>
    <row r="48" spans="1:13" x14ac:dyDescent="0.3">
      <c r="A48" s="11" t="s">
        <v>122</v>
      </c>
      <c r="B48" s="11" t="s">
        <v>119</v>
      </c>
      <c r="C48" s="12"/>
      <c r="D48" s="12"/>
      <c r="E48" s="12"/>
      <c r="F48" s="12"/>
      <c r="H48" s="11" t="s">
        <v>123</v>
      </c>
      <c r="I48" s="11" t="s">
        <v>110</v>
      </c>
      <c r="J48" s="12"/>
      <c r="K48" s="12"/>
      <c r="L48" s="12"/>
      <c r="M48" s="12"/>
    </row>
    <row r="49" spans="1:13" x14ac:dyDescent="0.3">
      <c r="A49" s="11" t="s">
        <v>121</v>
      </c>
      <c r="B49" s="12" t="s">
        <v>13</v>
      </c>
      <c r="C49" s="12" t="s">
        <v>31</v>
      </c>
      <c r="D49" s="12" t="s">
        <v>41</v>
      </c>
      <c r="E49" s="12" t="s">
        <v>22</v>
      </c>
      <c r="F49" s="12" t="s">
        <v>111</v>
      </c>
      <c r="H49" s="11" t="s">
        <v>112</v>
      </c>
      <c r="I49" s="12" t="s">
        <v>13</v>
      </c>
      <c r="J49" s="12" t="s">
        <v>31</v>
      </c>
      <c r="K49" s="12" t="s">
        <v>41</v>
      </c>
      <c r="L49" s="12" t="s">
        <v>22</v>
      </c>
      <c r="M49" s="12" t="s">
        <v>111</v>
      </c>
    </row>
    <row r="50" spans="1:13" x14ac:dyDescent="0.3">
      <c r="A50" s="13" t="s">
        <v>14</v>
      </c>
      <c r="B50" s="20">
        <v>4800</v>
      </c>
      <c r="C50" s="20">
        <v>17500</v>
      </c>
      <c r="D50" s="20">
        <v>16200</v>
      </c>
      <c r="E50" s="20">
        <v>16800</v>
      </c>
      <c r="F50" s="20">
        <v>55300</v>
      </c>
      <c r="H50" s="13" t="s">
        <v>14</v>
      </c>
      <c r="I50" s="20">
        <v>4800</v>
      </c>
      <c r="J50" s="20">
        <v>17500</v>
      </c>
      <c r="K50" s="20">
        <v>16200</v>
      </c>
      <c r="L50" s="20">
        <v>8400</v>
      </c>
      <c r="M50" s="20">
        <v>11060</v>
      </c>
    </row>
    <row r="51" spans="1:13" x14ac:dyDescent="0.3">
      <c r="A51" s="26" t="s">
        <v>15</v>
      </c>
      <c r="B51" s="20">
        <v>4800</v>
      </c>
      <c r="C51" s="20"/>
      <c r="D51" s="20"/>
      <c r="E51" s="20"/>
      <c r="F51" s="20">
        <v>4800</v>
      </c>
      <c r="H51" s="26" t="s">
        <v>15</v>
      </c>
      <c r="I51" s="20">
        <v>4800</v>
      </c>
      <c r="J51" s="20"/>
      <c r="K51" s="20"/>
      <c r="L51" s="20"/>
      <c r="M51" s="20">
        <v>4800</v>
      </c>
    </row>
    <row r="52" spans="1:13" x14ac:dyDescent="0.3">
      <c r="A52" s="26" t="s">
        <v>32</v>
      </c>
      <c r="B52" s="20"/>
      <c r="C52" s="20">
        <v>17500</v>
      </c>
      <c r="D52" s="20"/>
      <c r="E52" s="20"/>
      <c r="F52" s="20">
        <v>17500</v>
      </c>
      <c r="H52" s="26" t="s">
        <v>32</v>
      </c>
      <c r="I52" s="20"/>
      <c r="J52" s="20">
        <v>17500</v>
      </c>
      <c r="K52" s="20"/>
      <c r="L52" s="20"/>
      <c r="M52" s="20">
        <v>17500</v>
      </c>
    </row>
    <row r="53" spans="1:13" x14ac:dyDescent="0.3">
      <c r="A53" s="26" t="s">
        <v>51</v>
      </c>
      <c r="B53" s="20"/>
      <c r="C53" s="20"/>
      <c r="D53" s="20"/>
      <c r="E53" s="20">
        <v>6000</v>
      </c>
      <c r="F53" s="20">
        <v>6000</v>
      </c>
      <c r="H53" s="26" t="s">
        <v>51</v>
      </c>
      <c r="I53" s="20"/>
      <c r="J53" s="20"/>
      <c r="K53" s="20"/>
      <c r="L53" s="20">
        <v>6000</v>
      </c>
      <c r="M53" s="20">
        <v>6000</v>
      </c>
    </row>
    <row r="54" spans="1:13" x14ac:dyDescent="0.3">
      <c r="A54" s="26" t="s">
        <v>120</v>
      </c>
      <c r="B54" s="20"/>
      <c r="C54" s="20"/>
      <c r="D54" s="20">
        <v>16200</v>
      </c>
      <c r="E54" s="20">
        <v>10800</v>
      </c>
      <c r="F54" s="20">
        <v>27000</v>
      </c>
      <c r="H54" s="26" t="s">
        <v>120</v>
      </c>
      <c r="I54" s="20"/>
      <c r="J54" s="20"/>
      <c r="K54" s="20">
        <v>16200</v>
      </c>
      <c r="L54" s="20">
        <v>10800</v>
      </c>
      <c r="M54" s="20">
        <v>13500</v>
      </c>
    </row>
    <row r="55" spans="1:13" x14ac:dyDescent="0.3">
      <c r="A55" s="13" t="s">
        <v>67</v>
      </c>
      <c r="B55" s="20">
        <v>14400</v>
      </c>
      <c r="C55" s="20">
        <v>35000</v>
      </c>
      <c r="D55" s="20">
        <v>0</v>
      </c>
      <c r="E55" s="20">
        <v>0</v>
      </c>
      <c r="F55" s="20">
        <v>49400</v>
      </c>
      <c r="H55" s="13" t="s">
        <v>67</v>
      </c>
      <c r="I55" s="20">
        <v>14400</v>
      </c>
      <c r="J55" s="20">
        <v>35000</v>
      </c>
      <c r="K55" s="20">
        <v>0</v>
      </c>
      <c r="L55" s="20">
        <v>0</v>
      </c>
      <c r="M55" s="20">
        <v>12350</v>
      </c>
    </row>
    <row r="56" spans="1:13" x14ac:dyDescent="0.3">
      <c r="A56" s="26" t="s">
        <v>97</v>
      </c>
      <c r="B56" s="20">
        <v>14400</v>
      </c>
      <c r="C56" s="20"/>
      <c r="D56" s="20"/>
      <c r="E56" s="20"/>
      <c r="F56" s="20">
        <v>14400</v>
      </c>
      <c r="H56" s="26" t="s">
        <v>97</v>
      </c>
      <c r="I56" s="20">
        <v>14400</v>
      </c>
      <c r="J56" s="20"/>
      <c r="K56" s="20"/>
      <c r="L56" s="20"/>
      <c r="M56" s="20">
        <v>14400</v>
      </c>
    </row>
    <row r="57" spans="1:13" x14ac:dyDescent="0.3">
      <c r="A57" s="26" t="s">
        <v>120</v>
      </c>
      <c r="B57" s="20"/>
      <c r="C57" s="20">
        <v>35000</v>
      </c>
      <c r="D57" s="20">
        <v>0</v>
      </c>
      <c r="E57" s="20">
        <v>0</v>
      </c>
      <c r="F57" s="20">
        <v>35000</v>
      </c>
      <c r="H57" s="26" t="s">
        <v>120</v>
      </c>
      <c r="I57" s="20"/>
      <c r="J57" s="20">
        <v>35000</v>
      </c>
      <c r="K57" s="20">
        <v>0</v>
      </c>
      <c r="L57" s="20">
        <v>0</v>
      </c>
      <c r="M57" s="20">
        <v>11666.666666666666</v>
      </c>
    </row>
    <row r="58" spans="1:13" x14ac:dyDescent="0.3">
      <c r="A58" s="13" t="s">
        <v>23</v>
      </c>
      <c r="B58" s="20">
        <v>4800</v>
      </c>
      <c r="C58" s="20">
        <v>0</v>
      </c>
      <c r="D58" s="20"/>
      <c r="E58" s="20">
        <v>24000</v>
      </c>
      <c r="F58" s="20">
        <v>28800</v>
      </c>
      <c r="H58" s="13" t="s">
        <v>23</v>
      </c>
      <c r="I58" s="20">
        <v>4800</v>
      </c>
      <c r="J58" s="20">
        <v>0</v>
      </c>
      <c r="K58" s="20"/>
      <c r="L58" s="20">
        <v>8000</v>
      </c>
      <c r="M58" s="20">
        <v>5760</v>
      </c>
    </row>
    <row r="59" spans="1:13" x14ac:dyDescent="0.3">
      <c r="A59" s="26" t="s">
        <v>24</v>
      </c>
      <c r="B59" s="20"/>
      <c r="C59" s="20"/>
      <c r="D59" s="20"/>
      <c r="E59" s="20">
        <v>7200</v>
      </c>
      <c r="F59" s="20">
        <v>7200</v>
      </c>
      <c r="H59" s="26" t="s">
        <v>24</v>
      </c>
      <c r="I59" s="20"/>
      <c r="J59" s="20"/>
      <c r="K59" s="20"/>
      <c r="L59" s="20">
        <v>7200</v>
      </c>
      <c r="M59" s="20">
        <v>7200</v>
      </c>
    </row>
    <row r="60" spans="1:13" x14ac:dyDescent="0.3">
      <c r="A60" s="26" t="s">
        <v>28</v>
      </c>
      <c r="B60" s="20"/>
      <c r="C60" s="20"/>
      <c r="D60" s="20"/>
      <c r="E60" s="20">
        <v>3600</v>
      </c>
      <c r="F60" s="20">
        <v>3600</v>
      </c>
      <c r="H60" s="26" t="s">
        <v>28</v>
      </c>
      <c r="I60" s="20"/>
      <c r="J60" s="20"/>
      <c r="K60" s="20"/>
      <c r="L60" s="20">
        <v>3600</v>
      </c>
      <c r="M60" s="20">
        <v>3600</v>
      </c>
    </row>
    <row r="61" spans="1:13" x14ac:dyDescent="0.3">
      <c r="A61" s="26" t="s">
        <v>120</v>
      </c>
      <c r="B61" s="20">
        <v>4800</v>
      </c>
      <c r="C61" s="20">
        <v>0</v>
      </c>
      <c r="D61" s="20"/>
      <c r="E61" s="20">
        <v>13200</v>
      </c>
      <c r="F61" s="20">
        <v>18000</v>
      </c>
      <c r="H61" s="26" t="s">
        <v>120</v>
      </c>
      <c r="I61" s="20">
        <v>4800</v>
      </c>
      <c r="J61" s="20">
        <v>0</v>
      </c>
      <c r="K61" s="20"/>
      <c r="L61" s="20">
        <v>13200</v>
      </c>
      <c r="M61" s="20">
        <v>6000</v>
      </c>
    </row>
    <row r="62" spans="1:13" x14ac:dyDescent="0.3">
      <c r="A62" s="13" t="s">
        <v>42</v>
      </c>
      <c r="B62" s="20">
        <v>0</v>
      </c>
      <c r="C62" s="20">
        <v>7500</v>
      </c>
      <c r="D62" s="20">
        <v>9000</v>
      </c>
      <c r="E62" s="20">
        <v>15600</v>
      </c>
      <c r="F62" s="20">
        <v>32100</v>
      </c>
      <c r="H62" s="13" t="s">
        <v>42</v>
      </c>
      <c r="I62" s="20">
        <v>0</v>
      </c>
      <c r="J62" s="20">
        <v>3750</v>
      </c>
      <c r="K62" s="20">
        <v>4500</v>
      </c>
      <c r="L62" s="20">
        <v>15600</v>
      </c>
      <c r="M62" s="20">
        <v>5350</v>
      </c>
    </row>
    <row r="63" spans="1:13" x14ac:dyDescent="0.3">
      <c r="A63" s="26" t="s">
        <v>54</v>
      </c>
      <c r="B63" s="20"/>
      <c r="C63" s="20"/>
      <c r="D63" s="20"/>
      <c r="E63" s="20">
        <v>15600</v>
      </c>
      <c r="F63" s="20">
        <v>15600</v>
      </c>
      <c r="H63" s="26" t="s">
        <v>54</v>
      </c>
      <c r="I63" s="20"/>
      <c r="J63" s="20"/>
      <c r="K63" s="20"/>
      <c r="L63" s="20">
        <v>15600</v>
      </c>
      <c r="M63" s="20">
        <v>15600</v>
      </c>
    </row>
    <row r="64" spans="1:13" x14ac:dyDescent="0.3">
      <c r="A64" s="26" t="s">
        <v>94</v>
      </c>
      <c r="B64" s="20"/>
      <c r="C64" s="20">
        <v>5000</v>
      </c>
      <c r="D64" s="20"/>
      <c r="E64" s="20"/>
      <c r="F64" s="20">
        <v>5000</v>
      </c>
      <c r="H64" s="26" t="s">
        <v>94</v>
      </c>
      <c r="I64" s="20"/>
      <c r="J64" s="20">
        <v>5000</v>
      </c>
      <c r="K64" s="20"/>
      <c r="L64" s="20"/>
      <c r="M64" s="20">
        <v>5000</v>
      </c>
    </row>
    <row r="65" spans="1:13" x14ac:dyDescent="0.3">
      <c r="A65" s="26" t="s">
        <v>45</v>
      </c>
      <c r="B65" s="20">
        <v>0</v>
      </c>
      <c r="C65" s="20"/>
      <c r="D65" s="20"/>
      <c r="E65" s="20"/>
      <c r="F65" s="20">
        <v>0</v>
      </c>
      <c r="H65" s="26" t="s">
        <v>45</v>
      </c>
      <c r="I65" s="20">
        <v>0</v>
      </c>
      <c r="J65" s="20"/>
      <c r="K65" s="20"/>
      <c r="L65" s="20"/>
      <c r="M65" s="20">
        <v>0</v>
      </c>
    </row>
    <row r="66" spans="1:13" x14ac:dyDescent="0.3">
      <c r="A66" s="26" t="s">
        <v>120</v>
      </c>
      <c r="B66" s="20"/>
      <c r="C66" s="20">
        <v>2500</v>
      </c>
      <c r="D66" s="20">
        <v>9000</v>
      </c>
      <c r="E66" s="20"/>
      <c r="F66" s="20">
        <v>11500</v>
      </c>
      <c r="H66" s="26" t="s">
        <v>120</v>
      </c>
      <c r="I66" s="20"/>
      <c r="J66" s="20">
        <v>2500</v>
      </c>
      <c r="K66" s="20">
        <v>4500</v>
      </c>
      <c r="L66" s="20"/>
      <c r="M66" s="20">
        <v>3833.3333333333335</v>
      </c>
    </row>
    <row r="67" spans="1:13" x14ac:dyDescent="0.3">
      <c r="A67" s="13" t="s">
        <v>35</v>
      </c>
      <c r="B67" s="20">
        <v>10400</v>
      </c>
      <c r="C67" s="20">
        <v>15000</v>
      </c>
      <c r="D67" s="20">
        <v>34200</v>
      </c>
      <c r="E67" s="20">
        <v>16800</v>
      </c>
      <c r="F67" s="20">
        <v>76400</v>
      </c>
      <c r="H67" s="13" t="s">
        <v>35</v>
      </c>
      <c r="I67" s="20">
        <v>3466.6666666666665</v>
      </c>
      <c r="J67" s="20">
        <v>7500</v>
      </c>
      <c r="K67" s="20">
        <v>17100</v>
      </c>
      <c r="L67" s="20">
        <v>5600</v>
      </c>
      <c r="M67" s="20">
        <v>7640</v>
      </c>
    </row>
    <row r="68" spans="1:13" x14ac:dyDescent="0.3">
      <c r="A68" s="26" t="s">
        <v>83</v>
      </c>
      <c r="B68" s="20"/>
      <c r="C68" s="20"/>
      <c r="D68" s="20">
        <v>3600</v>
      </c>
      <c r="E68" s="20"/>
      <c r="F68" s="20">
        <v>3600</v>
      </c>
      <c r="H68" s="26" t="s">
        <v>83</v>
      </c>
      <c r="I68" s="20"/>
      <c r="J68" s="20"/>
      <c r="K68" s="20">
        <v>3600</v>
      </c>
      <c r="L68" s="20"/>
      <c r="M68" s="20">
        <v>3600</v>
      </c>
    </row>
    <row r="69" spans="1:13" x14ac:dyDescent="0.3">
      <c r="A69" s="26" t="s">
        <v>48</v>
      </c>
      <c r="B69" s="20"/>
      <c r="C69" s="20"/>
      <c r="D69" s="20"/>
      <c r="E69" s="20">
        <v>2400</v>
      </c>
      <c r="F69" s="20">
        <v>2400</v>
      </c>
      <c r="H69" s="26" t="s">
        <v>48</v>
      </c>
      <c r="I69" s="20"/>
      <c r="J69" s="20"/>
      <c r="K69" s="20"/>
      <c r="L69" s="20">
        <v>2400</v>
      </c>
      <c r="M69" s="20">
        <v>2400</v>
      </c>
    </row>
    <row r="70" spans="1:13" x14ac:dyDescent="0.3">
      <c r="A70" s="26" t="s">
        <v>36</v>
      </c>
      <c r="B70" s="20">
        <v>1600</v>
      </c>
      <c r="C70" s="20"/>
      <c r="D70" s="20"/>
      <c r="E70" s="20"/>
      <c r="F70" s="20">
        <v>1600</v>
      </c>
      <c r="H70" s="26" t="s">
        <v>36</v>
      </c>
      <c r="I70" s="20">
        <v>1600</v>
      </c>
      <c r="J70" s="20"/>
      <c r="K70" s="20"/>
      <c r="L70" s="20"/>
      <c r="M70" s="20">
        <v>1600</v>
      </c>
    </row>
    <row r="71" spans="1:13" x14ac:dyDescent="0.3">
      <c r="A71" s="26" t="s">
        <v>72</v>
      </c>
      <c r="B71" s="20"/>
      <c r="C71" s="20">
        <v>15000</v>
      </c>
      <c r="D71" s="20"/>
      <c r="E71" s="20"/>
      <c r="F71" s="20">
        <v>15000</v>
      </c>
      <c r="H71" s="26" t="s">
        <v>72</v>
      </c>
      <c r="I71" s="20"/>
      <c r="J71" s="20">
        <v>15000</v>
      </c>
      <c r="K71" s="20"/>
      <c r="L71" s="20"/>
      <c r="M71" s="20">
        <v>15000</v>
      </c>
    </row>
    <row r="72" spans="1:13" x14ac:dyDescent="0.3">
      <c r="A72" s="26" t="s">
        <v>120</v>
      </c>
      <c r="B72" s="20">
        <v>8800</v>
      </c>
      <c r="C72" s="20">
        <v>0</v>
      </c>
      <c r="D72" s="20">
        <v>30600</v>
      </c>
      <c r="E72" s="20">
        <v>14400</v>
      </c>
      <c r="F72" s="20">
        <v>53800</v>
      </c>
      <c r="H72" s="26" t="s">
        <v>120</v>
      </c>
      <c r="I72" s="20">
        <v>4400</v>
      </c>
      <c r="J72" s="20">
        <v>0</v>
      </c>
      <c r="K72" s="20">
        <v>30600</v>
      </c>
      <c r="L72" s="20">
        <v>7200</v>
      </c>
      <c r="M72" s="20">
        <v>8966.6666666666661</v>
      </c>
    </row>
    <row r="73" spans="1:13" x14ac:dyDescent="0.3">
      <c r="A73" s="13" t="s">
        <v>18</v>
      </c>
      <c r="B73" s="20">
        <v>1600</v>
      </c>
      <c r="C73" s="20"/>
      <c r="D73" s="20">
        <v>7200</v>
      </c>
      <c r="E73" s="20">
        <v>14400</v>
      </c>
      <c r="F73" s="20">
        <v>23200</v>
      </c>
      <c r="H73" s="13" t="s">
        <v>18</v>
      </c>
      <c r="I73" s="20">
        <v>800</v>
      </c>
      <c r="J73" s="20"/>
      <c r="K73" s="20">
        <v>7200</v>
      </c>
      <c r="L73" s="20">
        <v>7200</v>
      </c>
      <c r="M73" s="20">
        <v>4640</v>
      </c>
    </row>
    <row r="74" spans="1:13" x14ac:dyDescent="0.3">
      <c r="A74" s="26" t="s">
        <v>19</v>
      </c>
      <c r="B74" s="20">
        <v>0</v>
      </c>
      <c r="C74" s="20"/>
      <c r="D74" s="20"/>
      <c r="E74" s="20"/>
      <c r="F74" s="20">
        <v>0</v>
      </c>
      <c r="H74" s="26" t="s">
        <v>19</v>
      </c>
      <c r="I74" s="20">
        <v>0</v>
      </c>
      <c r="J74" s="20"/>
      <c r="K74" s="20"/>
      <c r="L74" s="20"/>
      <c r="M74" s="20">
        <v>0</v>
      </c>
    </row>
    <row r="75" spans="1:13" x14ac:dyDescent="0.3">
      <c r="A75" s="26" t="s">
        <v>104</v>
      </c>
      <c r="B75" s="20"/>
      <c r="C75" s="20"/>
      <c r="D75" s="20">
        <v>7200</v>
      </c>
      <c r="E75" s="20"/>
      <c r="F75" s="20">
        <v>7200</v>
      </c>
      <c r="H75" s="26" t="s">
        <v>104</v>
      </c>
      <c r="I75" s="20"/>
      <c r="J75" s="20"/>
      <c r="K75" s="20">
        <v>7200</v>
      </c>
      <c r="L75" s="20"/>
      <c r="M75" s="20">
        <v>7200</v>
      </c>
    </row>
    <row r="76" spans="1:13" x14ac:dyDescent="0.3">
      <c r="A76" s="26" t="s">
        <v>120</v>
      </c>
      <c r="B76" s="20">
        <v>1600</v>
      </c>
      <c r="C76" s="20"/>
      <c r="D76" s="20"/>
      <c r="E76" s="20">
        <v>14400</v>
      </c>
      <c r="F76" s="20">
        <v>16000</v>
      </c>
      <c r="H76" s="26" t="s">
        <v>120</v>
      </c>
      <c r="I76" s="20">
        <v>1600</v>
      </c>
      <c r="J76" s="20"/>
      <c r="K76" s="20"/>
      <c r="L76" s="20">
        <v>7200</v>
      </c>
      <c r="M76" s="20">
        <v>5333.333333333333</v>
      </c>
    </row>
    <row r="77" spans="1:13" x14ac:dyDescent="0.3">
      <c r="A77" s="13" t="s">
        <v>111</v>
      </c>
      <c r="B77" s="20">
        <v>36000</v>
      </c>
      <c r="C77" s="20">
        <v>75000</v>
      </c>
      <c r="D77" s="20">
        <v>66600</v>
      </c>
      <c r="E77" s="20">
        <v>87600</v>
      </c>
      <c r="F77" s="20">
        <v>265200</v>
      </c>
      <c r="H77" s="13" t="s">
        <v>111</v>
      </c>
      <c r="I77" s="20">
        <v>4000</v>
      </c>
      <c r="J77" s="20">
        <v>10714.285714285714</v>
      </c>
      <c r="K77" s="20">
        <v>9514.2857142857138</v>
      </c>
      <c r="L77" s="20">
        <v>7300</v>
      </c>
      <c r="M77" s="20">
        <v>7577.1428571428569</v>
      </c>
    </row>
  </sheetData>
  <conditionalFormatting sqref="A50:A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F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0:M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643F-B59F-4F67-987A-4A8D8421B674}">
  <dimension ref="A1:N47"/>
  <sheetViews>
    <sheetView tabSelected="1" topLeftCell="A43" workbookViewId="0">
      <selection activeCell="O38" sqref="O38"/>
    </sheetView>
  </sheetViews>
  <sheetFormatPr defaultRowHeight="14.4" x14ac:dyDescent="0.3"/>
  <cols>
    <col min="1" max="1" width="16.88671875" bestFit="1" customWidth="1"/>
    <col min="2" max="2" width="14.88671875" bestFit="1" customWidth="1"/>
    <col min="3" max="3" width="5.5546875" style="29" bestFit="1" customWidth="1"/>
    <col min="4" max="4" width="10.21875" bestFit="1" customWidth="1"/>
    <col min="5" max="5" width="16.88671875" bestFit="1" customWidth="1"/>
    <col min="6" max="7" width="10.33203125" bestFit="1" customWidth="1"/>
    <col min="8" max="8" width="12.109375" bestFit="1" customWidth="1"/>
    <col min="9" max="9" width="10.77734375" bestFit="1" customWidth="1"/>
    <col min="10" max="10" width="17.77734375" bestFit="1" customWidth="1"/>
    <col min="11" max="11" width="8.6640625" bestFit="1" customWidth="1"/>
    <col min="12" max="12" width="6.109375" bestFit="1" customWidth="1"/>
    <col min="13" max="13" width="13.6640625" bestFit="1" customWidth="1"/>
    <col min="14" max="14" width="10.5546875" bestFit="1" customWidth="1"/>
    <col min="15" max="15" width="11.33203125" bestFit="1" customWidth="1"/>
    <col min="16" max="16" width="11.88671875" bestFit="1" customWidth="1"/>
    <col min="17" max="17" width="8.21875" bestFit="1" customWidth="1"/>
    <col min="18" max="18" width="11" bestFit="1" customWidth="1"/>
    <col min="19" max="19" width="13.109375" bestFit="1" customWidth="1"/>
    <col min="20" max="20" width="13.5546875" bestFit="1" customWidth="1"/>
    <col min="21" max="21" width="11.6640625" bestFit="1" customWidth="1"/>
    <col min="22" max="22" width="11.77734375" bestFit="1" customWidth="1"/>
    <col min="23" max="23" width="8.77734375" bestFit="1" customWidth="1"/>
    <col min="24" max="24" width="10.77734375" bestFit="1" customWidth="1"/>
    <col min="25" max="26" width="12.21875" bestFit="1" customWidth="1"/>
    <col min="27" max="27" width="14.109375" bestFit="1" customWidth="1"/>
    <col min="28" max="28" width="14.33203125" bestFit="1" customWidth="1"/>
    <col min="29" max="29" width="13.77734375" bestFit="1" customWidth="1"/>
    <col min="30" max="30" width="11.33203125" bestFit="1" customWidth="1"/>
    <col min="31" max="31" width="10.6640625" bestFit="1" customWidth="1"/>
    <col min="32" max="32" width="11.77734375" bestFit="1" customWidth="1"/>
    <col min="33" max="33" width="15.5546875" bestFit="1" customWidth="1"/>
    <col min="34" max="34" width="8.88671875" bestFit="1" customWidth="1"/>
    <col min="35" max="35" width="11.88671875" bestFit="1" customWidth="1"/>
    <col min="36" max="36" width="10.6640625" bestFit="1" customWidth="1"/>
    <col min="37" max="37" width="11.77734375" bestFit="1" customWidth="1"/>
    <col min="38" max="38" width="11.21875" bestFit="1" customWidth="1"/>
    <col min="39" max="39" width="10.77734375" bestFit="1" customWidth="1"/>
    <col min="40" max="40" width="10.21875" bestFit="1" customWidth="1"/>
    <col min="41" max="41" width="9" bestFit="1" customWidth="1"/>
    <col min="42" max="42" width="8.5546875" bestFit="1" customWidth="1"/>
    <col min="43" max="43" width="13.44140625" bestFit="1" customWidth="1"/>
    <col min="44" max="44" width="9.5546875" bestFit="1" customWidth="1"/>
    <col min="45" max="45" width="10.109375" bestFit="1" customWidth="1"/>
    <col min="46" max="46" width="10.77734375" bestFit="1" customWidth="1"/>
    <col min="47" max="47" width="13.44140625" bestFit="1" customWidth="1"/>
    <col min="48" max="48" width="10.77734375" bestFit="1" customWidth="1"/>
  </cols>
  <sheetData>
    <row r="1" spans="1:14" x14ac:dyDescent="0.3">
      <c r="A1" s="1" t="s">
        <v>107</v>
      </c>
      <c r="B1" s="1" t="s">
        <v>0</v>
      </c>
      <c r="C1" s="30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9" t="s">
        <v>108</v>
      </c>
      <c r="M1" s="10" t="s">
        <v>116</v>
      </c>
      <c r="N1" s="27" t="s">
        <v>125</v>
      </c>
    </row>
    <row r="2" spans="1:14" x14ac:dyDescent="0.3">
      <c r="A2" s="2" t="s">
        <v>10</v>
      </c>
      <c r="B2" s="2" t="s">
        <v>11</v>
      </c>
      <c r="C2" s="31">
        <v>59</v>
      </c>
      <c r="D2" s="2" t="s">
        <v>12</v>
      </c>
      <c r="E2" s="2" t="s">
        <v>13</v>
      </c>
      <c r="F2" s="5">
        <v>45235</v>
      </c>
      <c r="G2" s="5">
        <v>45425</v>
      </c>
      <c r="H2" s="2">
        <v>800</v>
      </c>
      <c r="I2" s="2">
        <v>25</v>
      </c>
      <c r="J2" s="2" t="s">
        <v>14</v>
      </c>
      <c r="K2" s="2" t="s">
        <v>15</v>
      </c>
      <c r="L2" s="7">
        <f>INT((G2 - F2) / 30)</f>
        <v>6</v>
      </c>
      <c r="M2" s="7">
        <f>H2*L2</f>
        <v>4800</v>
      </c>
      <c r="N2" t="str">
        <f>IF(C2&lt;18,"Underage",IF(C2&lt;=30,"Youth",IF(C2&lt;=45,"Adult","Senior")))</f>
        <v>Senior</v>
      </c>
    </row>
    <row r="3" spans="1:14" x14ac:dyDescent="0.3">
      <c r="A3" s="2" t="s">
        <v>16</v>
      </c>
      <c r="B3" s="2" t="s">
        <v>17</v>
      </c>
      <c r="C3" s="31">
        <v>27</v>
      </c>
      <c r="D3" s="2" t="s">
        <v>12</v>
      </c>
      <c r="E3" s="2" t="s">
        <v>13</v>
      </c>
      <c r="F3" s="5">
        <v>45714</v>
      </c>
      <c r="G3" s="5">
        <v>45740</v>
      </c>
      <c r="H3" s="2">
        <v>800</v>
      </c>
      <c r="I3" s="2">
        <v>20</v>
      </c>
      <c r="J3" s="2" t="s">
        <v>18</v>
      </c>
      <c r="K3" s="2" t="s">
        <v>19</v>
      </c>
      <c r="L3" s="7">
        <f>INT((G3 - F3) / 30)</f>
        <v>0</v>
      </c>
      <c r="M3" s="7">
        <f t="shared" ref="M3:M36" si="0">H3*L3</f>
        <v>0</v>
      </c>
      <c r="N3" t="str">
        <f>IF(C3&lt;18,"Underage",IF(C3&lt;=30,"Youth",IF(C3&lt;=45,"Adult","Senior")))</f>
        <v>Youth</v>
      </c>
    </row>
    <row r="4" spans="1:14" x14ac:dyDescent="0.3">
      <c r="A4" s="2" t="s">
        <v>20</v>
      </c>
      <c r="B4" s="2" t="s">
        <v>21</v>
      </c>
      <c r="C4" s="31">
        <v>24</v>
      </c>
      <c r="D4" s="2" t="s">
        <v>12</v>
      </c>
      <c r="E4" s="2" t="s">
        <v>22</v>
      </c>
      <c r="F4" s="5">
        <v>45191</v>
      </c>
      <c r="G4" s="5">
        <v>45371</v>
      </c>
      <c r="H4" s="2">
        <v>1200</v>
      </c>
      <c r="I4" s="2">
        <v>18</v>
      </c>
      <c r="J4" s="2" t="s">
        <v>23</v>
      </c>
      <c r="K4" s="2" t="s">
        <v>24</v>
      </c>
      <c r="L4" s="7">
        <f t="shared" ref="L4:L36" si="1">INT((G4 - F4) / 30)</f>
        <v>6</v>
      </c>
      <c r="M4" s="7">
        <f t="shared" si="0"/>
        <v>7200</v>
      </c>
      <c r="N4" t="str">
        <f t="shared" ref="N4:N36" si="2">IF(C4&lt;18,"Underage",IF(C4&lt;=30,"Youth",IF(C4&lt;=45,"Adult","Senior")))</f>
        <v>Youth</v>
      </c>
    </row>
    <row r="5" spans="1:14" x14ac:dyDescent="0.3">
      <c r="A5" s="2" t="s">
        <v>25</v>
      </c>
      <c r="B5" s="2" t="s">
        <v>26</v>
      </c>
      <c r="C5" s="31">
        <v>31</v>
      </c>
      <c r="D5" s="2" t="s">
        <v>27</v>
      </c>
      <c r="E5" s="2" t="s">
        <v>22</v>
      </c>
      <c r="F5" s="5">
        <v>45479</v>
      </c>
      <c r="G5" s="5">
        <v>45587</v>
      </c>
      <c r="H5" s="2">
        <v>1200</v>
      </c>
      <c r="I5" s="2">
        <v>16</v>
      </c>
      <c r="J5" s="2" t="s">
        <v>23</v>
      </c>
      <c r="K5" s="2" t="s">
        <v>28</v>
      </c>
      <c r="L5" s="7">
        <f t="shared" si="1"/>
        <v>3</v>
      </c>
      <c r="M5" s="7">
        <f t="shared" si="0"/>
        <v>3600</v>
      </c>
      <c r="N5" t="str">
        <f t="shared" si="2"/>
        <v>Adult</v>
      </c>
    </row>
    <row r="6" spans="1:14" x14ac:dyDescent="0.3">
      <c r="A6" s="2" t="s">
        <v>29</v>
      </c>
      <c r="B6" s="2" t="s">
        <v>30</v>
      </c>
      <c r="C6" s="31">
        <v>19</v>
      </c>
      <c r="D6" s="2" t="s">
        <v>12</v>
      </c>
      <c r="E6" s="2" t="s">
        <v>31</v>
      </c>
      <c r="F6" s="5">
        <v>45286</v>
      </c>
      <c r="G6" s="5">
        <v>45501</v>
      </c>
      <c r="H6" s="2">
        <v>2500</v>
      </c>
      <c r="I6" s="2">
        <v>12</v>
      </c>
      <c r="J6" s="2" t="s">
        <v>14</v>
      </c>
      <c r="K6" s="2" t="s">
        <v>32</v>
      </c>
      <c r="L6" s="7">
        <f t="shared" si="1"/>
        <v>7</v>
      </c>
      <c r="M6" s="7">
        <f t="shared" si="0"/>
        <v>17500</v>
      </c>
      <c r="N6" t="str">
        <f t="shared" si="2"/>
        <v>Youth</v>
      </c>
    </row>
    <row r="7" spans="1:14" x14ac:dyDescent="0.3">
      <c r="A7" s="2" t="s">
        <v>33</v>
      </c>
      <c r="B7" s="2" t="s">
        <v>34</v>
      </c>
      <c r="C7" s="31">
        <v>40</v>
      </c>
      <c r="D7" s="2" t="s">
        <v>12</v>
      </c>
      <c r="E7" s="2" t="s">
        <v>13</v>
      </c>
      <c r="F7" s="5">
        <v>45317</v>
      </c>
      <c r="G7" s="5">
        <v>45392</v>
      </c>
      <c r="H7" s="2">
        <v>800</v>
      </c>
      <c r="I7" s="2">
        <v>14</v>
      </c>
      <c r="J7" s="2" t="s">
        <v>35</v>
      </c>
      <c r="K7" s="2" t="s">
        <v>36</v>
      </c>
      <c r="L7" s="7">
        <f t="shared" si="1"/>
        <v>2</v>
      </c>
      <c r="M7" s="7">
        <f t="shared" si="0"/>
        <v>1600</v>
      </c>
      <c r="N7" t="str">
        <f t="shared" si="2"/>
        <v>Adult</v>
      </c>
    </row>
    <row r="8" spans="1:14" x14ac:dyDescent="0.3">
      <c r="A8" s="2" t="s">
        <v>37</v>
      </c>
      <c r="B8" s="2" t="s">
        <v>38</v>
      </c>
      <c r="C8" s="31">
        <v>41</v>
      </c>
      <c r="D8" s="2" t="s">
        <v>27</v>
      </c>
      <c r="E8" s="2" t="s">
        <v>13</v>
      </c>
      <c r="F8" s="5">
        <v>45588</v>
      </c>
      <c r="G8" s="5">
        <v>45677</v>
      </c>
      <c r="H8" s="2">
        <v>800</v>
      </c>
      <c r="I8" s="2">
        <v>25</v>
      </c>
      <c r="J8" s="2" t="s">
        <v>18</v>
      </c>
      <c r="L8" s="7">
        <f t="shared" si="1"/>
        <v>2</v>
      </c>
      <c r="M8" s="7">
        <f t="shared" si="0"/>
        <v>1600</v>
      </c>
      <c r="N8" t="str">
        <f t="shared" si="2"/>
        <v>Adult</v>
      </c>
    </row>
    <row r="9" spans="1:14" x14ac:dyDescent="0.3">
      <c r="A9" s="2" t="s">
        <v>39</v>
      </c>
      <c r="B9" s="2" t="s">
        <v>40</v>
      </c>
      <c r="C9" s="31">
        <v>43</v>
      </c>
      <c r="D9" s="2" t="s">
        <v>12</v>
      </c>
      <c r="E9" s="2" t="s">
        <v>41</v>
      </c>
      <c r="F9" s="5">
        <v>45450</v>
      </c>
      <c r="G9" s="5">
        <v>45563</v>
      </c>
      <c r="H9" s="2">
        <v>1800</v>
      </c>
      <c r="I9" s="2">
        <v>28</v>
      </c>
      <c r="J9" s="2" t="s">
        <v>42</v>
      </c>
      <c r="L9" s="7">
        <f t="shared" si="1"/>
        <v>3</v>
      </c>
      <c r="M9" s="7">
        <f t="shared" si="0"/>
        <v>5400</v>
      </c>
      <c r="N9" t="str">
        <f t="shared" si="2"/>
        <v>Adult</v>
      </c>
    </row>
    <row r="10" spans="1:14" x14ac:dyDescent="0.3">
      <c r="A10" s="2" t="s">
        <v>43</v>
      </c>
      <c r="B10" s="2" t="s">
        <v>44</v>
      </c>
      <c r="C10" s="31">
        <v>42</v>
      </c>
      <c r="D10" s="2" t="s">
        <v>12</v>
      </c>
      <c r="E10" s="2" t="s">
        <v>13</v>
      </c>
      <c r="F10" s="5">
        <v>45569</v>
      </c>
      <c r="G10" s="5">
        <v>45582</v>
      </c>
      <c r="H10" s="2">
        <v>800</v>
      </c>
      <c r="I10" s="2">
        <v>3</v>
      </c>
      <c r="J10" s="2" t="s">
        <v>42</v>
      </c>
      <c r="K10" s="2" t="s">
        <v>45</v>
      </c>
      <c r="L10" s="7">
        <f t="shared" si="1"/>
        <v>0</v>
      </c>
      <c r="M10" s="7">
        <f t="shared" si="0"/>
        <v>0</v>
      </c>
      <c r="N10" t="str">
        <f t="shared" si="2"/>
        <v>Adult</v>
      </c>
    </row>
    <row r="11" spans="1:14" x14ac:dyDescent="0.3">
      <c r="A11" s="2" t="s">
        <v>46</v>
      </c>
      <c r="B11" s="2" t="s">
        <v>47</v>
      </c>
      <c r="C11" s="31">
        <v>37</v>
      </c>
      <c r="D11" s="2" t="s">
        <v>12</v>
      </c>
      <c r="E11" s="2" t="s">
        <v>22</v>
      </c>
      <c r="F11" s="5">
        <v>45202</v>
      </c>
      <c r="G11" s="5">
        <v>45280</v>
      </c>
      <c r="H11" s="2">
        <v>1200</v>
      </c>
      <c r="I11" s="2">
        <v>29</v>
      </c>
      <c r="J11" s="2" t="s">
        <v>35</v>
      </c>
      <c r="K11" s="2" t="s">
        <v>48</v>
      </c>
      <c r="L11" s="7">
        <f t="shared" si="1"/>
        <v>2</v>
      </c>
      <c r="M11" s="7">
        <f t="shared" si="0"/>
        <v>2400</v>
      </c>
      <c r="N11" t="str">
        <f t="shared" si="2"/>
        <v>Adult</v>
      </c>
    </row>
    <row r="12" spans="1:14" x14ac:dyDescent="0.3">
      <c r="A12" s="2" t="s">
        <v>49</v>
      </c>
      <c r="B12" s="2" t="s">
        <v>50</v>
      </c>
      <c r="C12" s="31">
        <v>48</v>
      </c>
      <c r="D12" s="2" t="s">
        <v>27</v>
      </c>
      <c r="E12" s="2" t="s">
        <v>22</v>
      </c>
      <c r="F12" s="5">
        <v>45297</v>
      </c>
      <c r="G12" s="5">
        <v>45459</v>
      </c>
      <c r="H12" s="2">
        <v>1200</v>
      </c>
      <c r="I12" s="2">
        <v>13</v>
      </c>
      <c r="J12" s="2" t="s">
        <v>14</v>
      </c>
      <c r="K12" s="2" t="s">
        <v>51</v>
      </c>
      <c r="L12" s="7">
        <f t="shared" si="1"/>
        <v>5</v>
      </c>
      <c r="M12" s="7">
        <f t="shared" si="0"/>
        <v>6000</v>
      </c>
      <c r="N12" t="str">
        <f t="shared" si="2"/>
        <v>Senior</v>
      </c>
    </row>
    <row r="13" spans="1:14" x14ac:dyDescent="0.3">
      <c r="A13" s="2" t="s">
        <v>52</v>
      </c>
      <c r="B13" s="2" t="s">
        <v>53</v>
      </c>
      <c r="C13" s="31">
        <v>36</v>
      </c>
      <c r="D13" s="2" t="s">
        <v>12</v>
      </c>
      <c r="E13" s="2" t="s">
        <v>22</v>
      </c>
      <c r="F13" s="5">
        <v>45154</v>
      </c>
      <c r="G13" s="5">
        <v>45568</v>
      </c>
      <c r="H13" s="2">
        <v>1200</v>
      </c>
      <c r="I13" s="2">
        <v>19</v>
      </c>
      <c r="J13" s="2" t="s">
        <v>42</v>
      </c>
      <c r="K13" s="2" t="s">
        <v>54</v>
      </c>
      <c r="L13" s="7">
        <f t="shared" si="1"/>
        <v>13</v>
      </c>
      <c r="M13" s="7">
        <f t="shared" si="0"/>
        <v>15600</v>
      </c>
      <c r="N13" t="str">
        <f t="shared" si="2"/>
        <v>Adult</v>
      </c>
    </row>
    <row r="14" spans="1:14" x14ac:dyDescent="0.3">
      <c r="A14" s="2" t="s">
        <v>55</v>
      </c>
      <c r="B14" s="2" t="s">
        <v>56</v>
      </c>
      <c r="C14" s="31">
        <v>48</v>
      </c>
      <c r="D14" s="2" t="s">
        <v>27</v>
      </c>
      <c r="E14" s="2" t="s">
        <v>41</v>
      </c>
      <c r="F14" s="5">
        <v>45556</v>
      </c>
      <c r="G14" s="5">
        <v>45641</v>
      </c>
      <c r="H14" s="2">
        <v>1800</v>
      </c>
      <c r="I14" s="2">
        <v>22</v>
      </c>
      <c r="J14" s="2" t="s">
        <v>42</v>
      </c>
      <c r="L14" s="7">
        <f t="shared" si="1"/>
        <v>2</v>
      </c>
      <c r="M14" s="7">
        <f t="shared" si="0"/>
        <v>3600</v>
      </c>
      <c r="N14" t="str">
        <f t="shared" si="2"/>
        <v>Senior</v>
      </c>
    </row>
    <row r="15" spans="1:14" x14ac:dyDescent="0.3">
      <c r="A15" s="2" t="s">
        <v>57</v>
      </c>
      <c r="B15" s="2" t="s">
        <v>58</v>
      </c>
      <c r="C15" s="31">
        <v>39</v>
      </c>
      <c r="D15" s="2" t="s">
        <v>12</v>
      </c>
      <c r="E15" s="2" t="s">
        <v>22</v>
      </c>
      <c r="F15" s="5">
        <v>45065</v>
      </c>
      <c r="G15" s="5">
        <v>45242</v>
      </c>
      <c r="H15" s="2">
        <v>1200</v>
      </c>
      <c r="I15" s="2">
        <v>28</v>
      </c>
      <c r="J15" s="2" t="s">
        <v>35</v>
      </c>
      <c r="L15" s="7">
        <f t="shared" si="1"/>
        <v>5</v>
      </c>
      <c r="M15" s="7">
        <f t="shared" si="0"/>
        <v>6000</v>
      </c>
      <c r="N15" t="str">
        <f t="shared" si="2"/>
        <v>Adult</v>
      </c>
    </row>
    <row r="16" spans="1:14" x14ac:dyDescent="0.3">
      <c r="A16" s="2" t="s">
        <v>59</v>
      </c>
      <c r="B16" s="2" t="s">
        <v>60</v>
      </c>
      <c r="C16" s="31">
        <v>44</v>
      </c>
      <c r="D16" s="2" t="s">
        <v>27</v>
      </c>
      <c r="E16" s="2" t="s">
        <v>13</v>
      </c>
      <c r="F16" s="5">
        <v>45333</v>
      </c>
      <c r="G16" s="5">
        <v>45540</v>
      </c>
      <c r="H16" s="2">
        <v>800</v>
      </c>
      <c r="I16" s="2">
        <v>8</v>
      </c>
      <c r="J16" s="2" t="s">
        <v>23</v>
      </c>
      <c r="L16" s="7">
        <f t="shared" si="1"/>
        <v>6</v>
      </c>
      <c r="M16" s="7">
        <f t="shared" si="0"/>
        <v>4800</v>
      </c>
      <c r="N16" t="str">
        <f t="shared" si="2"/>
        <v>Adult</v>
      </c>
    </row>
    <row r="17" spans="1:14" x14ac:dyDescent="0.3">
      <c r="A17" s="2" t="s">
        <v>61</v>
      </c>
      <c r="B17" s="2" t="s">
        <v>62</v>
      </c>
      <c r="C17" s="31">
        <v>39</v>
      </c>
      <c r="D17" s="2" t="s">
        <v>12</v>
      </c>
      <c r="E17" s="2" t="s">
        <v>31</v>
      </c>
      <c r="F17" s="5">
        <v>45702</v>
      </c>
      <c r="G17" s="5">
        <v>45732</v>
      </c>
      <c r="H17" s="2">
        <v>2500</v>
      </c>
      <c r="I17" s="2">
        <v>14</v>
      </c>
      <c r="J17" s="2" t="s">
        <v>42</v>
      </c>
      <c r="L17" s="7">
        <f t="shared" si="1"/>
        <v>1</v>
      </c>
      <c r="M17" s="7">
        <f t="shared" si="0"/>
        <v>2500</v>
      </c>
      <c r="N17" t="str">
        <f t="shared" si="2"/>
        <v>Adult</v>
      </c>
    </row>
    <row r="18" spans="1:14" x14ac:dyDescent="0.3">
      <c r="A18" s="2" t="s">
        <v>63</v>
      </c>
      <c r="B18" s="2" t="s">
        <v>64</v>
      </c>
      <c r="C18" s="31">
        <v>35</v>
      </c>
      <c r="D18" s="2" t="s">
        <v>12</v>
      </c>
      <c r="E18" s="2" t="s">
        <v>22</v>
      </c>
      <c r="F18" s="5">
        <v>45329</v>
      </c>
      <c r="G18" s="5">
        <v>45685</v>
      </c>
      <c r="H18" s="2">
        <v>1200</v>
      </c>
      <c r="I18" s="2">
        <v>25</v>
      </c>
      <c r="J18" s="2" t="s">
        <v>23</v>
      </c>
      <c r="L18" s="7">
        <f t="shared" si="1"/>
        <v>11</v>
      </c>
      <c r="M18" s="7">
        <f t="shared" si="0"/>
        <v>13200</v>
      </c>
      <c r="N18" t="str">
        <f t="shared" si="2"/>
        <v>Adult</v>
      </c>
    </row>
    <row r="19" spans="1:14" x14ac:dyDescent="0.3">
      <c r="A19" s="2" t="s">
        <v>65</v>
      </c>
      <c r="B19" s="2" t="s">
        <v>66</v>
      </c>
      <c r="C19" s="31">
        <v>56</v>
      </c>
      <c r="D19" s="2" t="s">
        <v>27</v>
      </c>
      <c r="E19" s="2" t="s">
        <v>31</v>
      </c>
      <c r="F19" s="5">
        <v>45213</v>
      </c>
      <c r="G19" s="5">
        <v>45649</v>
      </c>
      <c r="H19" s="2">
        <v>2500</v>
      </c>
      <c r="I19" s="2">
        <v>13</v>
      </c>
      <c r="J19" s="2" t="s">
        <v>67</v>
      </c>
      <c r="L19" s="7">
        <f t="shared" si="1"/>
        <v>14</v>
      </c>
      <c r="M19" s="7">
        <f t="shared" si="0"/>
        <v>35000</v>
      </c>
      <c r="N19" t="str">
        <f t="shared" si="2"/>
        <v>Senior</v>
      </c>
    </row>
    <row r="20" spans="1:14" x14ac:dyDescent="0.3">
      <c r="A20" s="2" t="s">
        <v>68</v>
      </c>
      <c r="B20" s="2" t="s">
        <v>69</v>
      </c>
      <c r="C20" s="31">
        <v>27</v>
      </c>
      <c r="D20" s="2" t="s">
        <v>27</v>
      </c>
      <c r="E20" s="2" t="s">
        <v>13</v>
      </c>
      <c r="F20" s="5">
        <v>45354</v>
      </c>
      <c r="G20" s="5">
        <v>45664</v>
      </c>
      <c r="H20" s="2">
        <v>800</v>
      </c>
      <c r="I20" s="2">
        <v>26</v>
      </c>
      <c r="J20" s="2" t="s">
        <v>35</v>
      </c>
      <c r="L20" s="7">
        <f t="shared" si="1"/>
        <v>10</v>
      </c>
      <c r="M20" s="7">
        <f t="shared" si="0"/>
        <v>8000</v>
      </c>
      <c r="N20" t="str">
        <f t="shared" si="2"/>
        <v>Youth</v>
      </c>
    </row>
    <row r="21" spans="1:14" x14ac:dyDescent="0.3">
      <c r="A21" s="2" t="s">
        <v>70</v>
      </c>
      <c r="B21" s="2" t="s">
        <v>71</v>
      </c>
      <c r="C21" s="31">
        <v>28</v>
      </c>
      <c r="D21" s="2" t="s">
        <v>12</v>
      </c>
      <c r="E21" s="2" t="s">
        <v>31</v>
      </c>
      <c r="F21" s="5">
        <v>45417</v>
      </c>
      <c r="G21" s="5">
        <v>45608</v>
      </c>
      <c r="H21" s="2">
        <v>2500</v>
      </c>
      <c r="I21" s="2">
        <v>21</v>
      </c>
      <c r="J21" s="2" t="s">
        <v>35</v>
      </c>
      <c r="K21" s="2" t="s">
        <v>72</v>
      </c>
      <c r="L21" s="7">
        <f t="shared" si="1"/>
        <v>6</v>
      </c>
      <c r="M21" s="7">
        <f t="shared" si="0"/>
        <v>15000</v>
      </c>
      <c r="N21" t="str">
        <f t="shared" si="2"/>
        <v>Youth</v>
      </c>
    </row>
    <row r="22" spans="1:14" x14ac:dyDescent="0.3">
      <c r="A22" s="2" t="s">
        <v>73</v>
      </c>
      <c r="B22" s="2" t="s">
        <v>74</v>
      </c>
      <c r="C22" s="31">
        <v>57</v>
      </c>
      <c r="D22" s="2" t="s">
        <v>27</v>
      </c>
      <c r="E22" s="2" t="s">
        <v>41</v>
      </c>
      <c r="F22" s="5">
        <v>45146</v>
      </c>
      <c r="G22" s="5">
        <v>45674</v>
      </c>
      <c r="H22" s="2">
        <v>1800</v>
      </c>
      <c r="I22" s="2">
        <v>19</v>
      </c>
      <c r="J22" s="2" t="s">
        <v>35</v>
      </c>
      <c r="L22" s="7">
        <f t="shared" si="1"/>
        <v>17</v>
      </c>
      <c r="M22" s="7">
        <f t="shared" si="0"/>
        <v>30600</v>
      </c>
      <c r="N22" t="str">
        <f t="shared" si="2"/>
        <v>Senior</v>
      </c>
    </row>
    <row r="23" spans="1:14" x14ac:dyDescent="0.3">
      <c r="A23" s="2" t="s">
        <v>75</v>
      </c>
      <c r="B23" s="2" t="s">
        <v>76</v>
      </c>
      <c r="C23" s="31">
        <v>26</v>
      </c>
      <c r="D23" s="2" t="s">
        <v>27</v>
      </c>
      <c r="E23" s="2" t="s">
        <v>41</v>
      </c>
      <c r="F23" s="5">
        <v>45320</v>
      </c>
      <c r="G23" s="5">
        <v>45616</v>
      </c>
      <c r="H23" s="2">
        <v>1800</v>
      </c>
      <c r="I23" s="2">
        <v>5</v>
      </c>
      <c r="J23" s="2" t="s">
        <v>14</v>
      </c>
      <c r="L23" s="7">
        <f t="shared" si="1"/>
        <v>9</v>
      </c>
      <c r="M23" s="7">
        <f t="shared" si="0"/>
        <v>16200</v>
      </c>
      <c r="N23" t="str">
        <f t="shared" si="2"/>
        <v>Youth</v>
      </c>
    </row>
    <row r="24" spans="1:14" x14ac:dyDescent="0.3">
      <c r="A24" s="2" t="s">
        <v>77</v>
      </c>
      <c r="B24" s="2" t="s">
        <v>78</v>
      </c>
      <c r="C24" s="31">
        <v>48</v>
      </c>
      <c r="D24" s="2" t="s">
        <v>12</v>
      </c>
      <c r="E24" s="2" t="s">
        <v>41</v>
      </c>
      <c r="F24" s="5">
        <v>45451</v>
      </c>
      <c r="G24" s="5">
        <v>45455</v>
      </c>
      <c r="H24" s="2">
        <v>1800</v>
      </c>
      <c r="I24" s="2">
        <v>18</v>
      </c>
      <c r="J24" s="2" t="s">
        <v>67</v>
      </c>
      <c r="L24" s="7">
        <f t="shared" si="1"/>
        <v>0</v>
      </c>
      <c r="M24" s="7">
        <f t="shared" si="0"/>
        <v>0</v>
      </c>
      <c r="N24" t="str">
        <f t="shared" si="2"/>
        <v>Senior</v>
      </c>
    </row>
    <row r="25" spans="1:14" x14ac:dyDescent="0.3">
      <c r="A25" s="2" t="s">
        <v>79</v>
      </c>
      <c r="B25" s="2" t="s">
        <v>80</v>
      </c>
      <c r="C25" s="31">
        <v>25</v>
      </c>
      <c r="D25" s="2" t="s">
        <v>27</v>
      </c>
      <c r="E25" s="2" t="s">
        <v>22</v>
      </c>
      <c r="F25" s="5">
        <v>45439</v>
      </c>
      <c r="G25" s="5">
        <v>45730</v>
      </c>
      <c r="H25" s="2">
        <v>1200</v>
      </c>
      <c r="I25" s="2">
        <v>6</v>
      </c>
      <c r="J25" s="2" t="s">
        <v>14</v>
      </c>
      <c r="L25" s="7">
        <f t="shared" si="1"/>
        <v>9</v>
      </c>
      <c r="M25" s="7">
        <f t="shared" si="0"/>
        <v>10800</v>
      </c>
      <c r="N25" t="str">
        <f t="shared" si="2"/>
        <v>Youth</v>
      </c>
    </row>
    <row r="26" spans="1:14" x14ac:dyDescent="0.3">
      <c r="A26" s="2" t="s">
        <v>81</v>
      </c>
      <c r="B26" s="2" t="s">
        <v>82</v>
      </c>
      <c r="C26" s="31">
        <v>53</v>
      </c>
      <c r="D26" s="2" t="s">
        <v>12</v>
      </c>
      <c r="E26" s="2" t="s">
        <v>41</v>
      </c>
      <c r="F26" s="5">
        <v>45286</v>
      </c>
      <c r="G26" s="5">
        <v>45372</v>
      </c>
      <c r="H26" s="2">
        <v>1800</v>
      </c>
      <c r="I26" s="2">
        <v>17</v>
      </c>
      <c r="J26" s="2" t="s">
        <v>35</v>
      </c>
      <c r="K26" s="2" t="s">
        <v>83</v>
      </c>
      <c r="L26" s="7">
        <f t="shared" si="1"/>
        <v>2</v>
      </c>
      <c r="M26" s="7">
        <f t="shared" si="0"/>
        <v>3600</v>
      </c>
      <c r="N26" t="str">
        <f t="shared" si="2"/>
        <v>Senior</v>
      </c>
    </row>
    <row r="27" spans="1:14" x14ac:dyDescent="0.3">
      <c r="A27" s="2" t="s">
        <v>84</v>
      </c>
      <c r="B27" s="2" t="s">
        <v>85</v>
      </c>
      <c r="C27" s="31">
        <v>42</v>
      </c>
      <c r="D27" s="2" t="s">
        <v>27</v>
      </c>
      <c r="E27" s="2" t="s">
        <v>22</v>
      </c>
      <c r="F27" s="5">
        <v>45702</v>
      </c>
      <c r="G27" s="5">
        <v>45727</v>
      </c>
      <c r="H27" s="2">
        <v>1200</v>
      </c>
      <c r="I27" s="2">
        <v>3</v>
      </c>
      <c r="J27" s="2" t="s">
        <v>67</v>
      </c>
      <c r="L27" s="7">
        <f t="shared" si="1"/>
        <v>0</v>
      </c>
      <c r="M27" s="7">
        <f t="shared" si="0"/>
        <v>0</v>
      </c>
      <c r="N27" t="str">
        <f t="shared" si="2"/>
        <v>Adult</v>
      </c>
    </row>
    <row r="28" spans="1:14" x14ac:dyDescent="0.3">
      <c r="A28" s="2" t="s">
        <v>86</v>
      </c>
      <c r="B28" s="2" t="s">
        <v>87</v>
      </c>
      <c r="C28" s="31">
        <v>24</v>
      </c>
      <c r="D28" s="2" t="s">
        <v>12</v>
      </c>
      <c r="E28" s="2" t="s">
        <v>31</v>
      </c>
      <c r="F28" s="5">
        <v>45698</v>
      </c>
      <c r="G28" s="5">
        <v>45726</v>
      </c>
      <c r="H28" s="2">
        <v>2500</v>
      </c>
      <c r="I28" s="2">
        <v>28</v>
      </c>
      <c r="J28" s="2" t="s">
        <v>35</v>
      </c>
      <c r="L28" s="7">
        <f t="shared" si="1"/>
        <v>0</v>
      </c>
      <c r="M28" s="7">
        <f t="shared" si="0"/>
        <v>0</v>
      </c>
      <c r="N28" t="str">
        <f t="shared" si="2"/>
        <v>Youth</v>
      </c>
    </row>
    <row r="29" spans="1:14" x14ac:dyDescent="0.3">
      <c r="A29" s="2" t="s">
        <v>88</v>
      </c>
      <c r="B29" s="2" t="s">
        <v>89</v>
      </c>
      <c r="C29" s="31">
        <v>53</v>
      </c>
      <c r="D29" s="2" t="s">
        <v>12</v>
      </c>
      <c r="E29" s="2" t="s">
        <v>22</v>
      </c>
      <c r="F29" s="5">
        <v>45614</v>
      </c>
      <c r="G29" s="5">
        <v>45645</v>
      </c>
      <c r="H29" s="2">
        <v>1200</v>
      </c>
      <c r="I29" s="2">
        <v>23</v>
      </c>
      <c r="J29" s="2" t="s">
        <v>18</v>
      </c>
      <c r="L29" s="7">
        <f t="shared" si="1"/>
        <v>1</v>
      </c>
      <c r="M29" s="7">
        <f t="shared" si="0"/>
        <v>1200</v>
      </c>
      <c r="N29" t="str">
        <f t="shared" si="2"/>
        <v>Senior</v>
      </c>
    </row>
    <row r="30" spans="1:14" x14ac:dyDescent="0.3">
      <c r="A30" s="2" t="s">
        <v>90</v>
      </c>
      <c r="B30" s="2" t="s">
        <v>91</v>
      </c>
      <c r="C30" s="31">
        <v>29</v>
      </c>
      <c r="D30" s="2" t="s">
        <v>27</v>
      </c>
      <c r="E30" s="2" t="s">
        <v>31</v>
      </c>
      <c r="F30" s="5">
        <v>45401</v>
      </c>
      <c r="G30" s="5">
        <v>45408</v>
      </c>
      <c r="H30" s="2">
        <v>2500</v>
      </c>
      <c r="I30" s="2">
        <v>8</v>
      </c>
      <c r="J30" s="2" t="s">
        <v>23</v>
      </c>
      <c r="L30" s="7">
        <f t="shared" si="1"/>
        <v>0</v>
      </c>
      <c r="M30" s="7">
        <f t="shared" si="0"/>
        <v>0</v>
      </c>
      <c r="N30" t="str">
        <f t="shared" si="2"/>
        <v>Youth</v>
      </c>
    </row>
    <row r="31" spans="1:14" x14ac:dyDescent="0.3">
      <c r="A31" s="2" t="s">
        <v>92</v>
      </c>
      <c r="B31" s="2" t="s">
        <v>93</v>
      </c>
      <c r="C31" s="31">
        <v>31</v>
      </c>
      <c r="D31" s="2" t="s">
        <v>27</v>
      </c>
      <c r="E31" s="2" t="s">
        <v>31</v>
      </c>
      <c r="F31" s="5">
        <v>45667</v>
      </c>
      <c r="G31" s="5">
        <v>45745</v>
      </c>
      <c r="H31" s="2">
        <v>2500</v>
      </c>
      <c r="I31" s="2">
        <v>23</v>
      </c>
      <c r="J31" s="2" t="s">
        <v>42</v>
      </c>
      <c r="K31" s="2" t="s">
        <v>94</v>
      </c>
      <c r="L31" s="7">
        <f t="shared" si="1"/>
        <v>2</v>
      </c>
      <c r="M31" s="7">
        <f t="shared" si="0"/>
        <v>5000</v>
      </c>
      <c r="N31" t="str">
        <f t="shared" si="2"/>
        <v>Adult</v>
      </c>
    </row>
    <row r="32" spans="1:14" x14ac:dyDescent="0.3">
      <c r="A32" s="2" t="s">
        <v>95</v>
      </c>
      <c r="B32" s="2" t="s">
        <v>96</v>
      </c>
      <c r="C32" s="31">
        <v>52</v>
      </c>
      <c r="D32" s="2" t="s">
        <v>27</v>
      </c>
      <c r="E32" s="2" t="s">
        <v>13</v>
      </c>
      <c r="F32" s="5">
        <v>45088</v>
      </c>
      <c r="G32" s="5">
        <v>45656</v>
      </c>
      <c r="H32" s="2">
        <v>800</v>
      </c>
      <c r="I32" s="2">
        <v>9</v>
      </c>
      <c r="J32" s="2" t="s">
        <v>67</v>
      </c>
      <c r="K32" s="2" t="s">
        <v>97</v>
      </c>
      <c r="L32" s="7">
        <f t="shared" si="1"/>
        <v>18</v>
      </c>
      <c r="M32" s="7">
        <f t="shared" si="0"/>
        <v>14400</v>
      </c>
      <c r="N32" t="str">
        <f t="shared" si="2"/>
        <v>Senior</v>
      </c>
    </row>
    <row r="33" spans="1:14" x14ac:dyDescent="0.3">
      <c r="A33" s="2" t="s">
        <v>98</v>
      </c>
      <c r="B33" s="2" t="s">
        <v>99</v>
      </c>
      <c r="C33" s="31">
        <v>20</v>
      </c>
      <c r="D33" s="2" t="s">
        <v>12</v>
      </c>
      <c r="E33" s="2" t="s">
        <v>22</v>
      </c>
      <c r="F33" s="5">
        <v>45391</v>
      </c>
      <c r="G33" s="5">
        <v>45604</v>
      </c>
      <c r="H33" s="2">
        <v>1200</v>
      </c>
      <c r="I33" s="2">
        <v>2</v>
      </c>
      <c r="J33" s="2" t="s">
        <v>35</v>
      </c>
      <c r="L33" s="7">
        <f t="shared" si="1"/>
        <v>7</v>
      </c>
      <c r="M33" s="7">
        <f t="shared" si="0"/>
        <v>8400</v>
      </c>
      <c r="N33" t="str">
        <f t="shared" si="2"/>
        <v>Youth</v>
      </c>
    </row>
    <row r="34" spans="1:14" x14ac:dyDescent="0.3">
      <c r="A34" s="2" t="s">
        <v>100</v>
      </c>
      <c r="B34" s="2" t="s">
        <v>101</v>
      </c>
      <c r="C34" s="31">
        <v>22</v>
      </c>
      <c r="D34" s="2" t="s">
        <v>12</v>
      </c>
      <c r="E34" s="2" t="s">
        <v>13</v>
      </c>
      <c r="F34" s="5">
        <v>45699</v>
      </c>
      <c r="G34" s="5">
        <v>45740</v>
      </c>
      <c r="H34" s="2">
        <v>800</v>
      </c>
      <c r="I34" s="2">
        <v>30</v>
      </c>
      <c r="J34" s="2" t="s">
        <v>35</v>
      </c>
      <c r="L34" s="7">
        <f t="shared" si="1"/>
        <v>1</v>
      </c>
      <c r="M34" s="7">
        <f t="shared" si="0"/>
        <v>800</v>
      </c>
      <c r="N34" t="str">
        <f t="shared" si="2"/>
        <v>Youth</v>
      </c>
    </row>
    <row r="35" spans="1:14" x14ac:dyDescent="0.3">
      <c r="A35" s="2" t="s">
        <v>102</v>
      </c>
      <c r="B35" s="2" t="s">
        <v>103</v>
      </c>
      <c r="C35" s="31">
        <v>23</v>
      </c>
      <c r="D35" s="2" t="s">
        <v>12</v>
      </c>
      <c r="E35" s="2" t="s">
        <v>41</v>
      </c>
      <c r="F35" s="5">
        <v>45588</v>
      </c>
      <c r="G35" s="5">
        <v>45721</v>
      </c>
      <c r="H35" s="2">
        <v>1800</v>
      </c>
      <c r="I35" s="2">
        <v>23</v>
      </c>
      <c r="J35" s="2" t="s">
        <v>18</v>
      </c>
      <c r="K35" s="2" t="s">
        <v>104</v>
      </c>
      <c r="L35" s="7">
        <f t="shared" si="1"/>
        <v>4</v>
      </c>
      <c r="M35" s="7">
        <f t="shared" si="0"/>
        <v>7200</v>
      </c>
      <c r="N35" t="str">
        <f t="shared" si="2"/>
        <v>Youth</v>
      </c>
    </row>
    <row r="36" spans="1:14" ht="15" thickBot="1" x14ac:dyDescent="0.35">
      <c r="A36" s="2" t="s">
        <v>105</v>
      </c>
      <c r="B36" s="2" t="s">
        <v>106</v>
      </c>
      <c r="C36" s="31">
        <v>27</v>
      </c>
      <c r="D36" s="2" t="s">
        <v>27</v>
      </c>
      <c r="E36" s="2" t="s">
        <v>22</v>
      </c>
      <c r="F36" s="5">
        <v>45312</v>
      </c>
      <c r="G36" s="5">
        <v>45652</v>
      </c>
      <c r="H36" s="2">
        <v>1200</v>
      </c>
      <c r="I36" s="2">
        <v>27</v>
      </c>
      <c r="J36" s="2" t="s">
        <v>18</v>
      </c>
      <c r="L36" s="7">
        <f t="shared" si="1"/>
        <v>11</v>
      </c>
      <c r="M36" s="7">
        <f t="shared" si="0"/>
        <v>13200</v>
      </c>
      <c r="N36" t="str">
        <f t="shared" si="2"/>
        <v>Youth</v>
      </c>
    </row>
    <row r="37" spans="1:14" ht="15" thickBot="1" x14ac:dyDescent="0.35">
      <c r="A37" s="18" t="s">
        <v>117</v>
      </c>
      <c r="B37" s="19"/>
      <c r="C37" s="28"/>
      <c r="D37" s="19"/>
      <c r="E37" s="19"/>
      <c r="F37" s="19"/>
      <c r="G37" s="19"/>
      <c r="H37" s="19"/>
      <c r="I37" s="19"/>
      <c r="J37" s="19"/>
      <c r="K37" s="19"/>
      <c r="L37" s="34"/>
      <c r="M37" s="35">
        <f>SUM(M2:M36)</f>
        <v>265200</v>
      </c>
      <c r="N37" s="36"/>
    </row>
    <row r="41" spans="1:14" x14ac:dyDescent="0.3">
      <c r="A41" s="11" t="s">
        <v>124</v>
      </c>
      <c r="B41" s="11" t="s">
        <v>8</v>
      </c>
      <c r="C41" s="32"/>
      <c r="D41" s="32"/>
      <c r="E41" s="32"/>
      <c r="F41" s="32"/>
      <c r="G41" s="32"/>
      <c r="H41" s="32"/>
      <c r="J41" s="11" t="s">
        <v>124</v>
      </c>
      <c r="K41" s="11" t="s">
        <v>130</v>
      </c>
      <c r="L41" s="12"/>
      <c r="M41" s="12"/>
      <c r="N41" s="12"/>
    </row>
    <row r="42" spans="1:14" x14ac:dyDescent="0.3">
      <c r="A42" s="11" t="s">
        <v>2</v>
      </c>
      <c r="B42" s="12" t="s">
        <v>14</v>
      </c>
      <c r="C42" s="32" t="s">
        <v>67</v>
      </c>
      <c r="D42" s="12" t="s">
        <v>23</v>
      </c>
      <c r="E42" s="12" t="s">
        <v>42</v>
      </c>
      <c r="F42" s="12" t="s">
        <v>35</v>
      </c>
      <c r="G42" s="12" t="s">
        <v>18</v>
      </c>
      <c r="H42" s="12" t="s">
        <v>111</v>
      </c>
      <c r="J42" s="11" t="s">
        <v>129</v>
      </c>
      <c r="K42" s="12" t="s">
        <v>126</v>
      </c>
      <c r="L42" s="12" t="s">
        <v>127</v>
      </c>
      <c r="M42" s="12" t="s">
        <v>128</v>
      </c>
      <c r="N42" s="12" t="s">
        <v>111</v>
      </c>
    </row>
    <row r="43" spans="1:14" x14ac:dyDescent="0.3">
      <c r="A43" s="13" t="s">
        <v>27</v>
      </c>
      <c r="B43" s="33">
        <v>3</v>
      </c>
      <c r="C43" s="33">
        <v>3</v>
      </c>
      <c r="D43" s="33">
        <v>3</v>
      </c>
      <c r="E43" s="33">
        <v>2</v>
      </c>
      <c r="F43" s="33">
        <v>2</v>
      </c>
      <c r="G43" s="33">
        <v>2</v>
      </c>
      <c r="H43" s="33">
        <v>15</v>
      </c>
      <c r="J43" s="13" t="s">
        <v>13</v>
      </c>
      <c r="K43" s="33">
        <v>4</v>
      </c>
      <c r="L43" s="33">
        <v>2</v>
      </c>
      <c r="M43" s="33">
        <v>3</v>
      </c>
      <c r="N43" s="33">
        <v>9</v>
      </c>
    </row>
    <row r="44" spans="1:14" x14ac:dyDescent="0.3">
      <c r="A44" s="13" t="s">
        <v>12</v>
      </c>
      <c r="B44" s="33">
        <v>2</v>
      </c>
      <c r="C44" s="33">
        <v>1</v>
      </c>
      <c r="D44" s="33">
        <v>2</v>
      </c>
      <c r="E44" s="33">
        <v>4</v>
      </c>
      <c r="F44" s="33">
        <v>8</v>
      </c>
      <c r="G44" s="33">
        <v>3</v>
      </c>
      <c r="H44" s="33">
        <v>20</v>
      </c>
      <c r="J44" s="13" t="s">
        <v>31</v>
      </c>
      <c r="K44" s="33">
        <v>2</v>
      </c>
      <c r="L44" s="33">
        <v>1</v>
      </c>
      <c r="M44" s="33">
        <v>4</v>
      </c>
      <c r="N44" s="33">
        <v>7</v>
      </c>
    </row>
    <row r="45" spans="1:14" x14ac:dyDescent="0.3">
      <c r="A45" s="13" t="s">
        <v>111</v>
      </c>
      <c r="B45" s="33">
        <v>5</v>
      </c>
      <c r="C45" s="32">
        <v>4</v>
      </c>
      <c r="D45" s="33">
        <v>5</v>
      </c>
      <c r="E45" s="33">
        <v>6</v>
      </c>
      <c r="F45" s="33">
        <v>10</v>
      </c>
      <c r="G45" s="33">
        <v>5</v>
      </c>
      <c r="H45" s="33">
        <v>35</v>
      </c>
      <c r="J45" s="13" t="s">
        <v>41</v>
      </c>
      <c r="K45" s="33">
        <v>1</v>
      </c>
      <c r="L45" s="33">
        <v>4</v>
      </c>
      <c r="M45" s="33">
        <v>2</v>
      </c>
      <c r="N45" s="33">
        <v>7</v>
      </c>
    </row>
    <row r="46" spans="1:14" x14ac:dyDescent="0.3">
      <c r="J46" s="13" t="s">
        <v>22</v>
      </c>
      <c r="K46" s="33">
        <v>6</v>
      </c>
      <c r="L46" s="33">
        <v>2</v>
      </c>
      <c r="M46" s="33">
        <v>4</v>
      </c>
      <c r="N46" s="33">
        <v>12</v>
      </c>
    </row>
    <row r="47" spans="1:14" x14ac:dyDescent="0.3">
      <c r="J47" s="13" t="s">
        <v>111</v>
      </c>
      <c r="K47" s="33">
        <v>13</v>
      </c>
      <c r="L47" s="33">
        <v>9</v>
      </c>
      <c r="M47" s="33">
        <v>13</v>
      </c>
      <c r="N47" s="33">
        <v>35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Membership Duration</vt:lpstr>
      <vt:lpstr>Referral Impact</vt:lpstr>
      <vt:lpstr>Revenue Calculation</vt:lpstr>
      <vt:lpstr>Sheet6</vt:lpstr>
      <vt:lpstr>Identify Low Engagement Groups</vt:lpstr>
      <vt:lpstr>Segment Profitability Dashboard</vt:lpstr>
      <vt:lpstr>Gender And Age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kisan barnwal</cp:lastModifiedBy>
  <dcterms:created xsi:type="dcterms:W3CDTF">2025-04-06T20:54:03Z</dcterms:created>
  <dcterms:modified xsi:type="dcterms:W3CDTF">2025-05-25T19:05:20Z</dcterms:modified>
</cp:coreProperties>
</file>