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11" documentId="11_49507CB49064420B3EF1F031E3AFD025EBB0F675" xr6:coauthVersionLast="47" xr6:coauthVersionMax="47" xr10:uidLastSave="{3BE05636-E179-4E51-B6A5-4A6E7AC72EB7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G8" i="1"/>
  <c r="F8" i="1"/>
  <c r="E8" i="1"/>
  <c r="G13" i="1"/>
  <c r="F13" i="1"/>
  <c r="E13" i="1"/>
  <c r="D13" i="1"/>
  <c r="C13" i="1"/>
  <c r="F18" i="1"/>
  <c r="E18" i="1"/>
  <c r="D18" i="1"/>
  <c r="C18" i="1"/>
  <c r="D19" i="2" l="1"/>
  <c r="D8" i="2"/>
  <c r="E14" i="1"/>
  <c r="D14" i="1"/>
  <c r="C14" i="1"/>
  <c r="C8" i="1"/>
  <c r="D26" i="1" l="1"/>
  <c r="I13" i="1" l="1"/>
  <c r="I8" i="1" l="1"/>
  <c r="D8" i="1" l="1"/>
</calcChain>
</file>

<file path=xl/sharedStrings.xml><?xml version="1.0" encoding="utf-8"?>
<sst xmlns="http://schemas.openxmlformats.org/spreadsheetml/2006/main" count="69" uniqueCount="27">
  <si>
    <t>FV</t>
  </si>
  <si>
    <t>RATE</t>
  </si>
  <si>
    <t>NPER</t>
  </si>
  <si>
    <t>Annual</t>
  </si>
  <si>
    <t>Half Yearly</t>
  </si>
  <si>
    <t>Quarterly</t>
  </si>
  <si>
    <t>Monthly</t>
  </si>
  <si>
    <t>Daily</t>
  </si>
  <si>
    <t>Present VALUE</t>
  </si>
  <si>
    <t>FUTURE VALUE</t>
  </si>
  <si>
    <t>PV</t>
  </si>
  <si>
    <t>PMT</t>
  </si>
  <si>
    <t>FUTURE VALUE OF Ordinary ANNUITY</t>
  </si>
  <si>
    <t>PRESENT VALUE OF Ordinary ANNUITY</t>
  </si>
  <si>
    <t>Payments</t>
  </si>
  <si>
    <t xml:space="preserve">    Mr. Shyam likes to receive Rs. 500 at the end of each year for next 30 years. </t>
  </si>
  <si>
    <t xml:space="preserve">    Find out the present value of Rs. 500 due to be receved for 30 years at 7% interest rate.</t>
  </si>
  <si>
    <t xml:space="preserve">     If Ramesh invests Rs. 2,000 a year for 40 years towards his retirement and earns 8% annual interest on his investments. </t>
  </si>
  <si>
    <t xml:space="preserve">     How much will he have when he retires? </t>
  </si>
  <si>
    <t>TYPE</t>
  </si>
  <si>
    <t>pv</t>
  </si>
  <si>
    <t>rate</t>
  </si>
  <si>
    <t>nper</t>
  </si>
  <si>
    <t>fv</t>
  </si>
  <si>
    <t>anuual</t>
  </si>
  <si>
    <t>quadrately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</si>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</sst>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9" zoomScale="170" zoomScaleNormal="170" workbookViewId="0">
      <selection activeCell="G31" sqref="G31"/>
    </sheetView>
  </sheetViews>
  <sheetFormatPr defaultRowHeight="14.4" x14ac:dyDescent="0.3"/>
  <cols>
    <col min="3" max="3" width="11" bestFit="1" customWidth="1"/>
    <col min="4" max="5" width="12.109375" bestFit="1" customWidth="1"/>
    <col min="6" max="7" width="11" bestFit="1" customWidth="1"/>
    <col min="8" max="8" width="12.109375" bestFit="1" customWidth="1"/>
    <col min="9" max="9" width="11" bestFit="1" customWidth="1"/>
  </cols>
  <sheetData>
    <row r="1" spans="1:9" x14ac:dyDescent="0.3">
      <c r="C1" s="11" t="s">
        <v>8</v>
      </c>
      <c r="D1" s="11"/>
      <c r="E1" s="11"/>
      <c r="F1" s="11"/>
      <c r="G1" s="11"/>
    </row>
    <row r="2" spans="1:9" x14ac:dyDescent="0.3"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">
      <c r="A3" t="s">
        <v>0</v>
      </c>
      <c r="B3">
        <v>2000</v>
      </c>
      <c r="C3" s="2">
        <f>PV(B4,B5,0,-B3,0)</f>
        <v>1502.6296018031551</v>
      </c>
      <c r="D3" s="2">
        <f>PV(B4/2,B5*2,0,-B3,0)</f>
        <v>1492.4307932732554</v>
      </c>
      <c r="E3" s="2">
        <f>PV(B4/4,B5*4,,-B3,0)</f>
        <v>1487.1117700906168</v>
      </c>
      <c r="F3" s="2">
        <f>PV(B4/12,B5*12,,-B3,0)</f>
        <v>1483.479406911252</v>
      </c>
      <c r="G3" s="2">
        <f>PV(B4/365,B5*365,,-B3,0)</f>
        <v>1481.6973206640923</v>
      </c>
    </row>
    <row r="4" spans="1:9" x14ac:dyDescent="0.3">
      <c r="A4" t="s">
        <v>1</v>
      </c>
      <c r="B4" s="1">
        <v>0.1</v>
      </c>
    </row>
    <row r="5" spans="1:9" x14ac:dyDescent="0.3">
      <c r="A5" t="s">
        <v>2</v>
      </c>
      <c r="B5">
        <v>3</v>
      </c>
    </row>
    <row r="6" spans="1:9" x14ac:dyDescent="0.3">
      <c r="C6" s="11" t="s">
        <v>9</v>
      </c>
      <c r="D6" s="11"/>
      <c r="E6" s="11"/>
      <c r="F6" s="11"/>
      <c r="G6" s="11"/>
    </row>
    <row r="7" spans="1:9" x14ac:dyDescent="0.3"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9" x14ac:dyDescent="0.3">
      <c r="A8" t="s">
        <v>10</v>
      </c>
      <c r="B8">
        <v>2000</v>
      </c>
      <c r="C8" s="2">
        <f>FV(B9,B10,0,-B8,0)</f>
        <v>2662.0000000000009</v>
      </c>
      <c r="D8" s="2">
        <f>FV(B9/2,B10*2,,-B8,0)</f>
        <v>2680.19128125</v>
      </c>
      <c r="E8" s="2">
        <f>FV(B9/4,B10*4,,-B8,0)</f>
        <v>2689.7776484925948</v>
      </c>
      <c r="F8" s="2">
        <f>FV(B9/12,B10*12,,-B8,0)</f>
        <v>2696.3636848376536</v>
      </c>
      <c r="G8" s="2">
        <f>FV(B9/365,B10*365,,-B8,0)</f>
        <v>2699.6066903915385</v>
      </c>
      <c r="H8" s="2"/>
      <c r="I8" s="2">
        <f>FV(B9/2,B10*2,,B8,0)</f>
        <v>-2680.19128125</v>
      </c>
    </row>
    <row r="9" spans="1:9" x14ac:dyDescent="0.3">
      <c r="A9" t="s">
        <v>1</v>
      </c>
      <c r="B9" s="1">
        <v>0.1</v>
      </c>
    </row>
    <row r="10" spans="1:9" x14ac:dyDescent="0.3">
      <c r="A10" t="s">
        <v>2</v>
      </c>
      <c r="B10">
        <v>3</v>
      </c>
      <c r="H10" s="2"/>
    </row>
    <row r="11" spans="1:9" x14ac:dyDescent="0.3">
      <c r="C11" s="11" t="s">
        <v>12</v>
      </c>
      <c r="D11" s="11"/>
      <c r="E11" s="11"/>
      <c r="F11" s="11"/>
      <c r="G11" s="11"/>
    </row>
    <row r="12" spans="1:9" x14ac:dyDescent="0.3"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1:9" x14ac:dyDescent="0.3">
      <c r="A13" t="s">
        <v>11</v>
      </c>
      <c r="B13">
        <v>2000</v>
      </c>
      <c r="C13" s="2">
        <f>FV(B14,B15,-B13,,0)</f>
        <v>6620.0000000000082</v>
      </c>
      <c r="D13" s="2">
        <f>FV(B14/2,B15*2,-B13/2,,0)</f>
        <v>6801.9128124999997</v>
      </c>
      <c r="E13" s="2">
        <f>FV(B14/4,B15*4,-B13/4,,0)</f>
        <v>6897.7764849259502</v>
      </c>
      <c r="F13" s="2">
        <f>FV(B14/12,B15*12,-B13/12,,0)</f>
        <v>6963.6368483765355</v>
      </c>
      <c r="G13" s="2">
        <f>FV(B14/365,B15*365,-B13/365,,0)</f>
        <v>6996.0669039153818</v>
      </c>
      <c r="H13" s="2"/>
      <c r="I13" s="2">
        <f>FV(B14/2,B15*2,B13/2,,0)</f>
        <v>-6801.9128124999997</v>
      </c>
    </row>
    <row r="14" spans="1:9" x14ac:dyDescent="0.3">
      <c r="A14" t="s">
        <v>1</v>
      </c>
      <c r="B14" s="1">
        <v>0.1</v>
      </c>
      <c r="C14" s="2">
        <f>FV(B14,B15,-B13,0,0)</f>
        <v>6620.0000000000082</v>
      </c>
      <c r="D14" s="2">
        <f>FV(B14/2,B15*2,-B13/2,0,0)</f>
        <v>6801.9128124999997</v>
      </c>
      <c r="E14" s="2">
        <f>FV(B14/4,B15*4,-B13/4,0,0)</f>
        <v>6897.7764849259502</v>
      </c>
    </row>
    <row r="15" spans="1:9" x14ac:dyDescent="0.3">
      <c r="A15" t="s">
        <v>2</v>
      </c>
      <c r="B15">
        <v>3</v>
      </c>
    </row>
    <row r="16" spans="1:9" x14ac:dyDescent="0.3">
      <c r="C16" s="11" t="s">
        <v>13</v>
      </c>
      <c r="D16" s="11"/>
      <c r="E16" s="11"/>
      <c r="F16" s="11"/>
      <c r="G16" s="11"/>
    </row>
    <row r="17" spans="1:9" x14ac:dyDescent="0.3">
      <c r="C17" t="s">
        <v>3</v>
      </c>
      <c r="D17" t="s">
        <v>4</v>
      </c>
      <c r="E17" t="s">
        <v>5</v>
      </c>
      <c r="F17" t="s">
        <v>6</v>
      </c>
      <c r="G17" t="s">
        <v>7</v>
      </c>
    </row>
    <row r="18" spans="1:9" x14ac:dyDescent="0.3">
      <c r="A18" t="s">
        <v>11</v>
      </c>
      <c r="B18">
        <v>2000</v>
      </c>
      <c r="C18" s="2">
        <f>PV(B19,B20,-B18,,0)</f>
        <v>4973.7039819684496</v>
      </c>
      <c r="D18" s="2">
        <f>PV(B19/2,B20*2,-B18/2,,0)</f>
        <v>5075.6920672674469</v>
      </c>
      <c r="E18" s="2">
        <f>PV(B19/4,B20*4,-B18/4,0,0)</f>
        <v>5128.8822990938315</v>
      </c>
      <c r="F18" s="2">
        <f>PV(B19/12,B20*12,-B18/12,0,0)</f>
        <v>5165.2059308874814</v>
      </c>
      <c r="H18" s="2"/>
    </row>
    <row r="19" spans="1:9" x14ac:dyDescent="0.3">
      <c r="A19" t="s">
        <v>1</v>
      </c>
      <c r="B19" s="1">
        <v>0.1</v>
      </c>
      <c r="C19" s="2"/>
    </row>
    <row r="20" spans="1:9" x14ac:dyDescent="0.3">
      <c r="A20" t="s">
        <v>2</v>
      </c>
      <c r="B20">
        <v>3</v>
      </c>
    </row>
    <row r="21" spans="1:9" x14ac:dyDescent="0.3">
      <c r="C21" t="s">
        <v>11</v>
      </c>
      <c r="D21">
        <v>0</v>
      </c>
    </row>
    <row r="22" spans="1:9" x14ac:dyDescent="0.3">
      <c r="C22" t="s">
        <v>0</v>
      </c>
      <c r="D22" s="3">
        <v>6675</v>
      </c>
      <c r="F22" t="s">
        <v>0</v>
      </c>
      <c r="G22" s="3">
        <v>6675</v>
      </c>
    </row>
    <row r="23" spans="1:9" x14ac:dyDescent="0.3">
      <c r="C23" t="s">
        <v>10</v>
      </c>
      <c r="D23" s="3">
        <v>3365</v>
      </c>
      <c r="F23" t="s">
        <v>10</v>
      </c>
      <c r="G23" s="3">
        <v>3365</v>
      </c>
    </row>
    <row r="24" spans="1:9" x14ac:dyDescent="0.3">
      <c r="C24" t="s">
        <v>1</v>
      </c>
      <c r="D24" s="4">
        <v>6.6500000000000004E-2</v>
      </c>
      <c r="F24" t="s">
        <v>2</v>
      </c>
      <c r="G24">
        <v>2</v>
      </c>
    </row>
    <row r="25" spans="1:9" x14ac:dyDescent="0.3">
      <c r="C25" t="s">
        <v>14</v>
      </c>
      <c r="D25">
        <v>1</v>
      </c>
      <c r="F25" t="s">
        <v>1</v>
      </c>
      <c r="G25" s="1"/>
    </row>
    <row r="26" spans="1:9" x14ac:dyDescent="0.3">
      <c r="C26" t="s">
        <v>2</v>
      </c>
      <c r="D26" t="e">
        <f>NPER(D24,0,D23,D22,0)</f>
        <v>#NUM!</v>
      </c>
    </row>
    <row r="29" spans="1:9" x14ac:dyDescent="0.3">
      <c r="D29" t="s">
        <v>20</v>
      </c>
      <c r="E29">
        <v>1000</v>
      </c>
      <c r="G29" t="s">
        <v>24</v>
      </c>
      <c r="H29" t="s">
        <v>25</v>
      </c>
      <c r="I29" t="s">
        <v>26</v>
      </c>
    </row>
    <row r="30" spans="1:9" x14ac:dyDescent="0.3">
      <c r="D30" t="s">
        <v>21</v>
      </c>
      <c r="E30" s="1">
        <v>0.1</v>
      </c>
      <c r="G30">
        <v>25</v>
      </c>
    </row>
    <row r="31" spans="1:9" x14ac:dyDescent="0.3">
      <c r="D31" t="s">
        <v>22</v>
      </c>
      <c r="E31">
        <v>10</v>
      </c>
    </row>
    <row r="32" spans="1:9" x14ac:dyDescent="0.3">
      <c r="D32" t="s">
        <v>23</v>
      </c>
    </row>
  </sheetData>
  <mergeCells count="4">
    <mergeCell ref="C1:G1"/>
    <mergeCell ref="C6:G6"/>
    <mergeCell ref="C11:G11"/>
    <mergeCell ref="C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24"/>
  <sheetViews>
    <sheetView topLeftCell="A8" workbookViewId="0">
      <selection activeCell="F21" sqref="F21"/>
    </sheetView>
  </sheetViews>
  <sheetFormatPr defaultRowHeight="14.4" x14ac:dyDescent="0.3"/>
  <cols>
    <col min="4" max="4" width="16.5546875" bestFit="1" customWidth="1"/>
  </cols>
  <sheetData>
    <row r="4" spans="2:12" ht="21" x14ac:dyDescent="0.4">
      <c r="B4" s="5" t="s">
        <v>15</v>
      </c>
      <c r="C4" s="6"/>
      <c r="D4" s="6"/>
      <c r="E4" s="6"/>
      <c r="F4" s="6"/>
      <c r="G4" s="6"/>
      <c r="H4" s="6"/>
      <c r="I4" s="6"/>
      <c r="J4" s="7"/>
    </row>
    <row r="5" spans="2:12" ht="21" x14ac:dyDescent="0.4">
      <c r="B5" s="5" t="s">
        <v>16</v>
      </c>
      <c r="C5" s="6"/>
      <c r="D5" s="6"/>
      <c r="E5" s="6"/>
      <c r="F5" s="6"/>
      <c r="G5" s="6"/>
      <c r="H5" s="6"/>
      <c r="I5" s="6"/>
      <c r="J5" s="7"/>
    </row>
    <row r="7" spans="2:12" ht="18" x14ac:dyDescent="0.35">
      <c r="C7" s="8" t="s">
        <v>0</v>
      </c>
    </row>
    <row r="8" spans="2:12" ht="18" x14ac:dyDescent="0.35">
      <c r="C8" s="8" t="s">
        <v>10</v>
      </c>
      <c r="D8" s="9">
        <f>PV(D9,D10,D11,0,0)</f>
        <v>-6204.5205917529283</v>
      </c>
    </row>
    <row r="9" spans="2:12" ht="18" x14ac:dyDescent="0.35">
      <c r="C9" s="8" t="s">
        <v>1</v>
      </c>
      <c r="D9" s="10">
        <v>7.0000000000000007E-2</v>
      </c>
    </row>
    <row r="10" spans="2:12" ht="18" x14ac:dyDescent="0.35">
      <c r="C10" s="8" t="s">
        <v>2</v>
      </c>
      <c r="D10" s="8">
        <v>30</v>
      </c>
    </row>
    <row r="11" spans="2:12" ht="18" x14ac:dyDescent="0.35">
      <c r="C11" s="8" t="s">
        <v>11</v>
      </c>
      <c r="D11" s="8">
        <v>500</v>
      </c>
    </row>
    <row r="12" spans="2:12" ht="18" x14ac:dyDescent="0.35">
      <c r="C12" s="8" t="s">
        <v>19</v>
      </c>
      <c r="D12" s="8">
        <v>0</v>
      </c>
    </row>
    <row r="16" spans="2:12" ht="21" x14ac:dyDescent="0.4">
      <c r="B16" s="5" t="s">
        <v>17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2:12" ht="21" x14ac:dyDescent="0.4">
      <c r="B17" s="5" t="s">
        <v>18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9" spans="2:12" ht="18" x14ac:dyDescent="0.35">
      <c r="C19" s="8" t="s">
        <v>0</v>
      </c>
      <c r="D19" s="9">
        <f>FV(D21,D22,D23,0,0)</f>
        <v>518113.03741999721</v>
      </c>
    </row>
    <row r="20" spans="2:12" ht="18" x14ac:dyDescent="0.35">
      <c r="C20" s="8" t="s">
        <v>10</v>
      </c>
      <c r="D20" s="8"/>
    </row>
    <row r="21" spans="2:12" ht="18" x14ac:dyDescent="0.35">
      <c r="C21" s="8" t="s">
        <v>1</v>
      </c>
      <c r="D21" s="10">
        <v>0.08</v>
      </c>
    </row>
    <row r="22" spans="2:12" ht="18" x14ac:dyDescent="0.35">
      <c r="C22" s="8" t="s">
        <v>2</v>
      </c>
      <c r="D22" s="8">
        <v>40</v>
      </c>
    </row>
    <row r="23" spans="2:12" ht="18" x14ac:dyDescent="0.35">
      <c r="C23" s="8" t="s">
        <v>11</v>
      </c>
      <c r="D23" s="8">
        <v>-2000</v>
      </c>
    </row>
    <row r="24" spans="2:12" ht="18" x14ac:dyDescent="0.35">
      <c r="C24" s="8" t="s">
        <v>19</v>
      </c>
      <c r="D24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2023-09-21T09:56:59Z</dcterms:modified>
</cp:coreProperties>
</file>