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Kishan\Downloads\"/>
    </mc:Choice>
  </mc:AlternateContent>
  <xr:revisionPtr revIDLastSave="0" documentId="13_ncr:1_{1E2A6222-7064-45ED-B9B3-8B3E9BC5AAC8}" xr6:coauthVersionLast="47" xr6:coauthVersionMax="47" xr10:uidLastSave="{00000000-0000-0000-0000-000000000000}"/>
  <bookViews>
    <workbookView xWindow="283" yWindow="3540" windowWidth="20931" windowHeight="9454" tabRatio="723" firstSheet="1" activeTab="3" xr2:uid="{00000000-000D-0000-FFFF-FFFF00000000}"/>
  </bookViews>
  <sheets>
    <sheet name="RegionProductPivot" sheetId="6" r:id="rId1"/>
    <sheet name="MonthlySalesTrend" sheetId="7" r:id="rId2"/>
    <sheet name="PivottableQ12" sheetId="12" r:id="rId3"/>
    <sheet name="SalesData" sheetId="1" r:id="rId4"/>
    <sheet name="PivottablesQ11" sheetId="8" r:id="rId5"/>
    <sheet name="Dashboard" sheetId="10" r:id="rId6"/>
    <sheet name="Sheet3" sheetId="5" r:id="rId7"/>
    <sheet name="VLookupPractice" sheetId="4" r:id="rId8"/>
    <sheet name="FilteredSales" sheetId="3" r:id="rId9"/>
    <sheet name="QuarterlyRevenue" sheetId="2" r:id="rId10"/>
  </sheets>
  <definedNames>
    <definedName name="_xlnm._FilterDatabase" localSheetId="8" hidden="1">FilteredSales!$A$1:$O$502</definedName>
    <definedName name="Slicer_Product_Name">#N/A</definedName>
    <definedName name="Slicer_Region">#N/A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L62" i="1" l="1"/>
  <c r="F2" i="8"/>
  <c r="E2" i="8"/>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2" i="1"/>
  <c r="V27" i="1"/>
  <c r="V26" i="1"/>
  <c r="V25" i="1"/>
  <c r="V24" i="1"/>
  <c r="A10" i="4"/>
  <c r="B10" i="4" s="1"/>
  <c r="A7" i="4"/>
  <c r="B7" i="4" s="1"/>
  <c r="A6" i="4"/>
  <c r="B6" i="4" s="1"/>
  <c r="A3" i="4"/>
  <c r="B3" i="4" s="1"/>
  <c r="A5" i="4"/>
  <c r="B5" i="4" s="1"/>
  <c r="A4" i="4"/>
  <c r="C4" i="4" s="1"/>
  <c r="A8" i="4"/>
  <c r="B8" i="4" s="1"/>
  <c r="A9" i="4"/>
  <c r="B9" i="4" s="1"/>
  <c r="A11" i="4"/>
  <c r="B11" i="4" s="1"/>
  <c r="A2" i="4"/>
  <c r="C2" i="4" s="1"/>
  <c r="O501" i="3"/>
  <c r="N501" i="3"/>
  <c r="M501" i="3"/>
  <c r="K501" i="3"/>
  <c r="O500" i="3"/>
  <c r="N500" i="3"/>
  <c r="M500" i="3"/>
  <c r="K500" i="3"/>
  <c r="O499" i="3"/>
  <c r="N499" i="3"/>
  <c r="M499" i="3"/>
  <c r="K499" i="3"/>
  <c r="O498" i="3"/>
  <c r="N498" i="3"/>
  <c r="M498" i="3"/>
  <c r="K498" i="3"/>
  <c r="O497" i="3"/>
  <c r="N497" i="3"/>
  <c r="M497" i="3"/>
  <c r="K497" i="3"/>
  <c r="O496" i="3"/>
  <c r="N496" i="3"/>
  <c r="M496" i="3"/>
  <c r="K496" i="3"/>
  <c r="O495" i="3"/>
  <c r="N495" i="3"/>
  <c r="M495" i="3"/>
  <c r="K495" i="3"/>
  <c r="O494" i="3"/>
  <c r="N494" i="3"/>
  <c r="M494" i="3"/>
  <c r="K494" i="3"/>
  <c r="O493" i="3"/>
  <c r="N493" i="3"/>
  <c r="M493" i="3"/>
  <c r="K493" i="3"/>
  <c r="O492" i="3"/>
  <c r="N492" i="3"/>
  <c r="M492" i="3"/>
  <c r="K492" i="3"/>
  <c r="O491" i="3"/>
  <c r="N491" i="3"/>
  <c r="M491" i="3"/>
  <c r="K491" i="3"/>
  <c r="O490" i="3"/>
  <c r="N490" i="3"/>
  <c r="M490" i="3"/>
  <c r="K490" i="3"/>
  <c r="O489" i="3"/>
  <c r="N489" i="3"/>
  <c r="M489" i="3"/>
  <c r="K489" i="3"/>
  <c r="O488" i="3"/>
  <c r="N488" i="3"/>
  <c r="M488" i="3"/>
  <c r="K488" i="3"/>
  <c r="O487" i="3"/>
  <c r="N487" i="3"/>
  <c r="M487" i="3"/>
  <c r="K487" i="3"/>
  <c r="O486" i="3"/>
  <c r="N486" i="3"/>
  <c r="M486" i="3"/>
  <c r="K486" i="3"/>
  <c r="O485" i="3"/>
  <c r="N485" i="3"/>
  <c r="M485" i="3"/>
  <c r="K485" i="3"/>
  <c r="O484" i="3"/>
  <c r="N484" i="3"/>
  <c r="M484" i="3"/>
  <c r="K484" i="3"/>
  <c r="O483" i="3"/>
  <c r="N483" i="3"/>
  <c r="M483" i="3"/>
  <c r="K483" i="3"/>
  <c r="O482" i="3"/>
  <c r="N482" i="3"/>
  <c r="M482" i="3"/>
  <c r="K482" i="3"/>
  <c r="O481" i="3"/>
  <c r="N481" i="3"/>
  <c r="M481" i="3"/>
  <c r="K481" i="3"/>
  <c r="O480" i="3"/>
  <c r="N480" i="3"/>
  <c r="M480" i="3"/>
  <c r="K480" i="3"/>
  <c r="O479" i="3"/>
  <c r="N479" i="3"/>
  <c r="M479" i="3"/>
  <c r="K479" i="3"/>
  <c r="O478" i="3"/>
  <c r="N478" i="3"/>
  <c r="M478" i="3"/>
  <c r="K478" i="3"/>
  <c r="O477" i="3"/>
  <c r="N477" i="3"/>
  <c r="M477" i="3"/>
  <c r="K477" i="3"/>
  <c r="O476" i="3"/>
  <c r="N476" i="3"/>
  <c r="M476" i="3"/>
  <c r="K476" i="3"/>
  <c r="O475" i="3"/>
  <c r="N475" i="3"/>
  <c r="M475" i="3"/>
  <c r="K475" i="3"/>
  <c r="O474" i="3"/>
  <c r="N474" i="3"/>
  <c r="M474" i="3"/>
  <c r="K474" i="3"/>
  <c r="O473" i="3"/>
  <c r="N473" i="3"/>
  <c r="M473" i="3"/>
  <c r="K473" i="3"/>
  <c r="O472" i="3"/>
  <c r="N472" i="3"/>
  <c r="M472" i="3"/>
  <c r="K472" i="3"/>
  <c r="O471" i="3"/>
  <c r="N471" i="3"/>
  <c r="M471" i="3"/>
  <c r="K471" i="3"/>
  <c r="O470" i="3"/>
  <c r="N470" i="3"/>
  <c r="M470" i="3"/>
  <c r="K470" i="3"/>
  <c r="O469" i="3"/>
  <c r="N469" i="3"/>
  <c r="M469" i="3"/>
  <c r="K469" i="3"/>
  <c r="O468" i="3"/>
  <c r="N468" i="3"/>
  <c r="M468" i="3"/>
  <c r="K468" i="3"/>
  <c r="O467" i="3"/>
  <c r="N467" i="3"/>
  <c r="M467" i="3"/>
  <c r="K467" i="3"/>
  <c r="O466" i="3"/>
  <c r="N466" i="3"/>
  <c r="M466" i="3"/>
  <c r="K466" i="3"/>
  <c r="O465" i="3"/>
  <c r="N465" i="3"/>
  <c r="M465" i="3"/>
  <c r="K465" i="3"/>
  <c r="O464" i="3"/>
  <c r="N464" i="3"/>
  <c r="M464" i="3"/>
  <c r="K464" i="3"/>
  <c r="O463" i="3"/>
  <c r="N463" i="3"/>
  <c r="M463" i="3"/>
  <c r="K463" i="3"/>
  <c r="O462" i="3"/>
  <c r="N462" i="3"/>
  <c r="M462" i="3"/>
  <c r="K462" i="3"/>
  <c r="O461" i="3"/>
  <c r="N461" i="3"/>
  <c r="M461" i="3"/>
  <c r="K461" i="3"/>
  <c r="O460" i="3"/>
  <c r="N460" i="3"/>
  <c r="M460" i="3"/>
  <c r="K460" i="3"/>
  <c r="O459" i="3"/>
  <c r="N459" i="3"/>
  <c r="M459" i="3"/>
  <c r="K459" i="3"/>
  <c r="O458" i="3"/>
  <c r="N458" i="3"/>
  <c r="M458" i="3"/>
  <c r="K458" i="3"/>
  <c r="O457" i="3"/>
  <c r="N457" i="3"/>
  <c r="M457" i="3"/>
  <c r="K457" i="3"/>
  <c r="O456" i="3"/>
  <c r="N456" i="3"/>
  <c r="M456" i="3"/>
  <c r="K456" i="3"/>
  <c r="O455" i="3"/>
  <c r="N455" i="3"/>
  <c r="M455" i="3"/>
  <c r="K455" i="3"/>
  <c r="O454" i="3"/>
  <c r="N454" i="3"/>
  <c r="M454" i="3"/>
  <c r="K454" i="3"/>
  <c r="O453" i="3"/>
  <c r="N453" i="3"/>
  <c r="M453" i="3"/>
  <c r="K453" i="3"/>
  <c r="O452" i="3"/>
  <c r="N452" i="3"/>
  <c r="M452" i="3"/>
  <c r="K452" i="3"/>
  <c r="O451" i="3"/>
  <c r="N451" i="3"/>
  <c r="M451" i="3"/>
  <c r="K451" i="3"/>
  <c r="O450" i="3"/>
  <c r="N450" i="3"/>
  <c r="M450" i="3"/>
  <c r="K450" i="3"/>
  <c r="O449" i="3"/>
  <c r="N449" i="3"/>
  <c r="M449" i="3"/>
  <c r="K449" i="3"/>
  <c r="O448" i="3"/>
  <c r="N448" i="3"/>
  <c r="M448" i="3"/>
  <c r="K448" i="3"/>
  <c r="O447" i="3"/>
  <c r="N447" i="3"/>
  <c r="M447" i="3"/>
  <c r="K447" i="3"/>
  <c r="O446" i="3"/>
  <c r="N446" i="3"/>
  <c r="M446" i="3"/>
  <c r="K446" i="3"/>
  <c r="O445" i="3"/>
  <c r="N445" i="3"/>
  <c r="M445" i="3"/>
  <c r="K445" i="3"/>
  <c r="O444" i="3"/>
  <c r="N444" i="3"/>
  <c r="M444" i="3"/>
  <c r="K444" i="3"/>
  <c r="O443" i="3"/>
  <c r="N443" i="3"/>
  <c r="M443" i="3"/>
  <c r="K443" i="3"/>
  <c r="O442" i="3"/>
  <c r="N442" i="3"/>
  <c r="M442" i="3"/>
  <c r="K442" i="3"/>
  <c r="O441" i="3"/>
  <c r="N441" i="3"/>
  <c r="M441" i="3"/>
  <c r="K441" i="3"/>
  <c r="O440" i="3"/>
  <c r="N440" i="3"/>
  <c r="M440" i="3"/>
  <c r="K440" i="3"/>
  <c r="O439" i="3"/>
  <c r="N439" i="3"/>
  <c r="M439" i="3"/>
  <c r="K439" i="3"/>
  <c r="O438" i="3"/>
  <c r="N438" i="3"/>
  <c r="M438" i="3"/>
  <c r="K438" i="3"/>
  <c r="O437" i="3"/>
  <c r="N437" i="3"/>
  <c r="M437" i="3"/>
  <c r="K437" i="3"/>
  <c r="O436" i="3"/>
  <c r="N436" i="3"/>
  <c r="M436" i="3"/>
  <c r="K436" i="3"/>
  <c r="O435" i="3"/>
  <c r="N435" i="3"/>
  <c r="M435" i="3"/>
  <c r="K435" i="3"/>
  <c r="O434" i="3"/>
  <c r="N434" i="3"/>
  <c r="M434" i="3"/>
  <c r="K434" i="3"/>
  <c r="O433" i="3"/>
  <c r="N433" i="3"/>
  <c r="M433" i="3"/>
  <c r="K433" i="3"/>
  <c r="O432" i="3"/>
  <c r="N432" i="3"/>
  <c r="M432" i="3"/>
  <c r="K432" i="3"/>
  <c r="O431" i="3"/>
  <c r="N431" i="3"/>
  <c r="M431" i="3"/>
  <c r="K431" i="3"/>
  <c r="O430" i="3"/>
  <c r="N430" i="3"/>
  <c r="M430" i="3"/>
  <c r="K430" i="3"/>
  <c r="O429" i="3"/>
  <c r="N429" i="3"/>
  <c r="M429" i="3"/>
  <c r="K429" i="3"/>
  <c r="O428" i="3"/>
  <c r="N428" i="3"/>
  <c r="M428" i="3"/>
  <c r="K428" i="3"/>
  <c r="O427" i="3"/>
  <c r="N427" i="3"/>
  <c r="M427" i="3"/>
  <c r="K427" i="3"/>
  <c r="O426" i="3"/>
  <c r="N426" i="3"/>
  <c r="M426" i="3"/>
  <c r="K426" i="3"/>
  <c r="O425" i="3"/>
  <c r="N425" i="3"/>
  <c r="M425" i="3"/>
  <c r="K425" i="3"/>
  <c r="O424" i="3"/>
  <c r="N424" i="3"/>
  <c r="M424" i="3"/>
  <c r="K424" i="3"/>
  <c r="O423" i="3"/>
  <c r="N423" i="3"/>
  <c r="M423" i="3"/>
  <c r="K423" i="3"/>
  <c r="O422" i="3"/>
  <c r="N422" i="3"/>
  <c r="M422" i="3"/>
  <c r="K422" i="3"/>
  <c r="O421" i="3"/>
  <c r="N421" i="3"/>
  <c r="M421" i="3"/>
  <c r="K421" i="3"/>
  <c r="O420" i="3"/>
  <c r="N420" i="3"/>
  <c r="M420" i="3"/>
  <c r="K420" i="3"/>
  <c r="O419" i="3"/>
  <c r="N419" i="3"/>
  <c r="M419" i="3"/>
  <c r="K419" i="3"/>
  <c r="O418" i="3"/>
  <c r="N418" i="3"/>
  <c r="M418" i="3"/>
  <c r="K418" i="3"/>
  <c r="O417" i="3"/>
  <c r="N417" i="3"/>
  <c r="M417" i="3"/>
  <c r="K417" i="3"/>
  <c r="O416" i="3"/>
  <c r="N416" i="3"/>
  <c r="M416" i="3"/>
  <c r="K416" i="3"/>
  <c r="O415" i="3"/>
  <c r="N415" i="3"/>
  <c r="M415" i="3"/>
  <c r="K415" i="3"/>
  <c r="O414" i="3"/>
  <c r="N414" i="3"/>
  <c r="M414" i="3"/>
  <c r="K414" i="3"/>
  <c r="O413" i="3"/>
  <c r="N413" i="3"/>
  <c r="M413" i="3"/>
  <c r="K413" i="3"/>
  <c r="O412" i="3"/>
  <c r="N412" i="3"/>
  <c r="M412" i="3"/>
  <c r="K412" i="3"/>
  <c r="O411" i="3"/>
  <c r="N411" i="3"/>
  <c r="M411" i="3"/>
  <c r="K411" i="3"/>
  <c r="O410" i="3"/>
  <c r="N410" i="3"/>
  <c r="M410" i="3"/>
  <c r="K410" i="3"/>
  <c r="O409" i="3"/>
  <c r="N409" i="3"/>
  <c r="M409" i="3"/>
  <c r="K409" i="3"/>
  <c r="O408" i="3"/>
  <c r="N408" i="3"/>
  <c r="M408" i="3"/>
  <c r="K408" i="3"/>
  <c r="O407" i="3"/>
  <c r="N407" i="3"/>
  <c r="M407" i="3"/>
  <c r="K407" i="3"/>
  <c r="O406" i="3"/>
  <c r="N406" i="3"/>
  <c r="M406" i="3"/>
  <c r="K406" i="3"/>
  <c r="O405" i="3"/>
  <c r="N405" i="3"/>
  <c r="M405" i="3"/>
  <c r="K405" i="3"/>
  <c r="O404" i="3"/>
  <c r="N404" i="3"/>
  <c r="M404" i="3"/>
  <c r="K404" i="3"/>
  <c r="O403" i="3"/>
  <c r="N403" i="3"/>
  <c r="M403" i="3"/>
  <c r="K403" i="3"/>
  <c r="O402" i="3"/>
  <c r="N402" i="3"/>
  <c r="M402" i="3"/>
  <c r="K402" i="3"/>
  <c r="O401" i="3"/>
  <c r="N401" i="3"/>
  <c r="M401" i="3"/>
  <c r="K401" i="3"/>
  <c r="O400" i="3"/>
  <c r="N400" i="3"/>
  <c r="M400" i="3"/>
  <c r="K400" i="3"/>
  <c r="O399" i="3"/>
  <c r="N399" i="3"/>
  <c r="M399" i="3"/>
  <c r="K399" i="3"/>
  <c r="O398" i="3"/>
  <c r="N398" i="3"/>
  <c r="M398" i="3"/>
  <c r="K398" i="3"/>
  <c r="O397" i="3"/>
  <c r="N397" i="3"/>
  <c r="M397" i="3"/>
  <c r="K397" i="3"/>
  <c r="O396" i="3"/>
  <c r="N396" i="3"/>
  <c r="M396" i="3"/>
  <c r="K396" i="3"/>
  <c r="O395" i="3"/>
  <c r="N395" i="3"/>
  <c r="M395" i="3"/>
  <c r="K395" i="3"/>
  <c r="O394" i="3"/>
  <c r="N394" i="3"/>
  <c r="M394" i="3"/>
  <c r="K394" i="3"/>
  <c r="O393" i="3"/>
  <c r="N393" i="3"/>
  <c r="M393" i="3"/>
  <c r="K393" i="3"/>
  <c r="O392" i="3"/>
  <c r="N392" i="3"/>
  <c r="M392" i="3"/>
  <c r="K392" i="3"/>
  <c r="O391" i="3"/>
  <c r="N391" i="3"/>
  <c r="M391" i="3"/>
  <c r="K391" i="3"/>
  <c r="O390" i="3"/>
  <c r="N390" i="3"/>
  <c r="M390" i="3"/>
  <c r="K390" i="3"/>
  <c r="O389" i="3"/>
  <c r="N389" i="3"/>
  <c r="M389" i="3"/>
  <c r="K389" i="3"/>
  <c r="O388" i="3"/>
  <c r="N388" i="3"/>
  <c r="M388" i="3"/>
  <c r="K388" i="3"/>
  <c r="O387" i="3"/>
  <c r="N387" i="3"/>
  <c r="M387" i="3"/>
  <c r="K387" i="3"/>
  <c r="O386" i="3"/>
  <c r="N386" i="3"/>
  <c r="M386" i="3"/>
  <c r="K386" i="3"/>
  <c r="O385" i="3"/>
  <c r="N385" i="3"/>
  <c r="M385" i="3"/>
  <c r="K385" i="3"/>
  <c r="O384" i="3"/>
  <c r="N384" i="3"/>
  <c r="M384" i="3"/>
  <c r="K384" i="3"/>
  <c r="O383" i="3"/>
  <c r="N383" i="3"/>
  <c r="M383" i="3"/>
  <c r="K383" i="3"/>
  <c r="O382" i="3"/>
  <c r="N382" i="3"/>
  <c r="M382" i="3"/>
  <c r="K382" i="3"/>
  <c r="O381" i="3"/>
  <c r="N381" i="3"/>
  <c r="M381" i="3"/>
  <c r="K381" i="3"/>
  <c r="O380" i="3"/>
  <c r="N380" i="3"/>
  <c r="M380" i="3"/>
  <c r="K380" i="3"/>
  <c r="O379" i="3"/>
  <c r="N379" i="3"/>
  <c r="M379" i="3"/>
  <c r="K379" i="3"/>
  <c r="O378" i="3"/>
  <c r="N378" i="3"/>
  <c r="M378" i="3"/>
  <c r="K378" i="3"/>
  <c r="O377" i="3"/>
  <c r="N377" i="3"/>
  <c r="M377" i="3"/>
  <c r="K377" i="3"/>
  <c r="O376" i="3"/>
  <c r="N376" i="3"/>
  <c r="M376" i="3"/>
  <c r="K376" i="3"/>
  <c r="O375" i="3"/>
  <c r="N375" i="3"/>
  <c r="M375" i="3"/>
  <c r="K375" i="3"/>
  <c r="O374" i="3"/>
  <c r="N374" i="3"/>
  <c r="M374" i="3"/>
  <c r="K374" i="3"/>
  <c r="O373" i="3"/>
  <c r="N373" i="3"/>
  <c r="M373" i="3"/>
  <c r="K373" i="3"/>
  <c r="O372" i="3"/>
  <c r="N372" i="3"/>
  <c r="M372" i="3"/>
  <c r="K372" i="3"/>
  <c r="O371" i="3"/>
  <c r="N371" i="3"/>
  <c r="M371" i="3"/>
  <c r="K371" i="3"/>
  <c r="O370" i="3"/>
  <c r="N370" i="3"/>
  <c r="M370" i="3"/>
  <c r="K370" i="3"/>
  <c r="O369" i="3"/>
  <c r="N369" i="3"/>
  <c r="M369" i="3"/>
  <c r="K369" i="3"/>
  <c r="O368" i="3"/>
  <c r="N368" i="3"/>
  <c r="M368" i="3"/>
  <c r="K368" i="3"/>
  <c r="O367" i="3"/>
  <c r="N367" i="3"/>
  <c r="M367" i="3"/>
  <c r="K367" i="3"/>
  <c r="O366" i="3"/>
  <c r="N366" i="3"/>
  <c r="M366" i="3"/>
  <c r="K366" i="3"/>
  <c r="O365" i="3"/>
  <c r="N365" i="3"/>
  <c r="M365" i="3"/>
  <c r="K365" i="3"/>
  <c r="O364" i="3"/>
  <c r="N364" i="3"/>
  <c r="M364" i="3"/>
  <c r="K364" i="3"/>
  <c r="O363" i="3"/>
  <c r="N363" i="3"/>
  <c r="M363" i="3"/>
  <c r="K363" i="3"/>
  <c r="O362" i="3"/>
  <c r="N362" i="3"/>
  <c r="M362" i="3"/>
  <c r="K362" i="3"/>
  <c r="O361" i="3"/>
  <c r="N361" i="3"/>
  <c r="M361" i="3"/>
  <c r="K361" i="3"/>
  <c r="O360" i="3"/>
  <c r="N360" i="3"/>
  <c r="M360" i="3"/>
  <c r="K360" i="3"/>
  <c r="O359" i="3"/>
  <c r="N359" i="3"/>
  <c r="M359" i="3"/>
  <c r="K359" i="3"/>
  <c r="O358" i="3"/>
  <c r="N358" i="3"/>
  <c r="M358" i="3"/>
  <c r="K358" i="3"/>
  <c r="O357" i="3"/>
  <c r="N357" i="3"/>
  <c r="M357" i="3"/>
  <c r="K357" i="3"/>
  <c r="O356" i="3"/>
  <c r="N356" i="3"/>
  <c r="M356" i="3"/>
  <c r="K356" i="3"/>
  <c r="O355" i="3"/>
  <c r="N355" i="3"/>
  <c r="M355" i="3"/>
  <c r="K355" i="3"/>
  <c r="O354" i="3"/>
  <c r="N354" i="3"/>
  <c r="M354" i="3"/>
  <c r="K354" i="3"/>
  <c r="O353" i="3"/>
  <c r="N353" i="3"/>
  <c r="M353" i="3"/>
  <c r="K353" i="3"/>
  <c r="O352" i="3"/>
  <c r="N352" i="3"/>
  <c r="M352" i="3"/>
  <c r="K352" i="3"/>
  <c r="O351" i="3"/>
  <c r="N351" i="3"/>
  <c r="M351" i="3"/>
  <c r="K351" i="3"/>
  <c r="O350" i="3"/>
  <c r="N350" i="3"/>
  <c r="M350" i="3"/>
  <c r="K350" i="3"/>
  <c r="O349" i="3"/>
  <c r="N349" i="3"/>
  <c r="M349" i="3"/>
  <c r="K349" i="3"/>
  <c r="O348" i="3"/>
  <c r="N348" i="3"/>
  <c r="M348" i="3"/>
  <c r="K348" i="3"/>
  <c r="O347" i="3"/>
  <c r="N347" i="3"/>
  <c r="M347" i="3"/>
  <c r="K347" i="3"/>
  <c r="O346" i="3"/>
  <c r="N346" i="3"/>
  <c r="M346" i="3"/>
  <c r="K346" i="3"/>
  <c r="O345" i="3"/>
  <c r="N345" i="3"/>
  <c r="M345" i="3"/>
  <c r="K345" i="3"/>
  <c r="O344" i="3"/>
  <c r="N344" i="3"/>
  <c r="M344" i="3"/>
  <c r="K344" i="3"/>
  <c r="O343" i="3"/>
  <c r="N343" i="3"/>
  <c r="M343" i="3"/>
  <c r="K343" i="3"/>
  <c r="O342" i="3"/>
  <c r="N342" i="3"/>
  <c r="M342" i="3"/>
  <c r="K342" i="3"/>
  <c r="O341" i="3"/>
  <c r="N341" i="3"/>
  <c r="M341" i="3"/>
  <c r="K341" i="3"/>
  <c r="O340" i="3"/>
  <c r="N340" i="3"/>
  <c r="M340" i="3"/>
  <c r="K340" i="3"/>
  <c r="O339" i="3"/>
  <c r="N339" i="3"/>
  <c r="M339" i="3"/>
  <c r="K339" i="3"/>
  <c r="O338" i="3"/>
  <c r="N338" i="3"/>
  <c r="M338" i="3"/>
  <c r="K338" i="3"/>
  <c r="O337" i="3"/>
  <c r="N337" i="3"/>
  <c r="M337" i="3"/>
  <c r="K337" i="3"/>
  <c r="O336" i="3"/>
  <c r="N336" i="3"/>
  <c r="M336" i="3"/>
  <c r="K336" i="3"/>
  <c r="O335" i="3"/>
  <c r="N335" i="3"/>
  <c r="M335" i="3"/>
  <c r="K335" i="3"/>
  <c r="O334" i="3"/>
  <c r="N334" i="3"/>
  <c r="M334" i="3"/>
  <c r="K334" i="3"/>
  <c r="O333" i="3"/>
  <c r="N333" i="3"/>
  <c r="M333" i="3"/>
  <c r="K333" i="3"/>
  <c r="O332" i="3"/>
  <c r="N332" i="3"/>
  <c r="M332" i="3"/>
  <c r="K332" i="3"/>
  <c r="O331" i="3"/>
  <c r="N331" i="3"/>
  <c r="M331" i="3"/>
  <c r="K331" i="3"/>
  <c r="O330" i="3"/>
  <c r="N330" i="3"/>
  <c r="M330" i="3"/>
  <c r="K330" i="3"/>
  <c r="O329" i="3"/>
  <c r="N329" i="3"/>
  <c r="M329" i="3"/>
  <c r="K329" i="3"/>
  <c r="O328" i="3"/>
  <c r="N328" i="3"/>
  <c r="M328" i="3"/>
  <c r="K328" i="3"/>
  <c r="O327" i="3"/>
  <c r="N327" i="3"/>
  <c r="M327" i="3"/>
  <c r="K327" i="3"/>
  <c r="O326" i="3"/>
  <c r="N326" i="3"/>
  <c r="M326" i="3"/>
  <c r="K326" i="3"/>
  <c r="O325" i="3"/>
  <c r="N325" i="3"/>
  <c r="M325" i="3"/>
  <c r="K325" i="3"/>
  <c r="O324" i="3"/>
  <c r="N324" i="3"/>
  <c r="M324" i="3"/>
  <c r="K324" i="3"/>
  <c r="O323" i="3"/>
  <c r="N323" i="3"/>
  <c r="M323" i="3"/>
  <c r="K323" i="3"/>
  <c r="O322" i="3"/>
  <c r="N322" i="3"/>
  <c r="M322" i="3"/>
  <c r="K322" i="3"/>
  <c r="O321" i="3"/>
  <c r="N321" i="3"/>
  <c r="M321" i="3"/>
  <c r="K321" i="3"/>
  <c r="O320" i="3"/>
  <c r="N320" i="3"/>
  <c r="M320" i="3"/>
  <c r="K320" i="3"/>
  <c r="O319" i="3"/>
  <c r="N319" i="3"/>
  <c r="M319" i="3"/>
  <c r="K319" i="3"/>
  <c r="O318" i="3"/>
  <c r="N318" i="3"/>
  <c r="M318" i="3"/>
  <c r="K318" i="3"/>
  <c r="O317" i="3"/>
  <c r="N317" i="3"/>
  <c r="M317" i="3"/>
  <c r="K317" i="3"/>
  <c r="O316" i="3"/>
  <c r="N316" i="3"/>
  <c r="M316" i="3"/>
  <c r="K316" i="3"/>
  <c r="O315" i="3"/>
  <c r="N315" i="3"/>
  <c r="M315" i="3"/>
  <c r="K315" i="3"/>
  <c r="O314" i="3"/>
  <c r="N314" i="3"/>
  <c r="M314" i="3"/>
  <c r="K314" i="3"/>
  <c r="O313" i="3"/>
  <c r="N313" i="3"/>
  <c r="M313" i="3"/>
  <c r="K313" i="3"/>
  <c r="O312" i="3"/>
  <c r="N312" i="3"/>
  <c r="M312" i="3"/>
  <c r="K312" i="3"/>
  <c r="O311" i="3"/>
  <c r="N311" i="3"/>
  <c r="M311" i="3"/>
  <c r="K311" i="3"/>
  <c r="O310" i="3"/>
  <c r="N310" i="3"/>
  <c r="M310" i="3"/>
  <c r="K310" i="3"/>
  <c r="O309" i="3"/>
  <c r="N309" i="3"/>
  <c r="M309" i="3"/>
  <c r="K309" i="3"/>
  <c r="O308" i="3"/>
  <c r="N308" i="3"/>
  <c r="M308" i="3"/>
  <c r="K308" i="3"/>
  <c r="O307" i="3"/>
  <c r="N307" i="3"/>
  <c r="M307" i="3"/>
  <c r="K307" i="3"/>
  <c r="O306" i="3"/>
  <c r="N306" i="3"/>
  <c r="M306" i="3"/>
  <c r="K306" i="3"/>
  <c r="O305" i="3"/>
  <c r="N305" i="3"/>
  <c r="M305" i="3"/>
  <c r="K305" i="3"/>
  <c r="O304" i="3"/>
  <c r="N304" i="3"/>
  <c r="M304" i="3"/>
  <c r="K304" i="3"/>
  <c r="O303" i="3"/>
  <c r="N303" i="3"/>
  <c r="M303" i="3"/>
  <c r="K303" i="3"/>
  <c r="O302" i="3"/>
  <c r="N302" i="3"/>
  <c r="M302" i="3"/>
  <c r="K302" i="3"/>
  <c r="O301" i="3"/>
  <c r="N301" i="3"/>
  <c r="M301" i="3"/>
  <c r="K301" i="3"/>
  <c r="O300" i="3"/>
  <c r="N300" i="3"/>
  <c r="M300" i="3"/>
  <c r="K300" i="3"/>
  <c r="O299" i="3"/>
  <c r="N299" i="3"/>
  <c r="M299" i="3"/>
  <c r="K299" i="3"/>
  <c r="O298" i="3"/>
  <c r="N298" i="3"/>
  <c r="M298" i="3"/>
  <c r="K298" i="3"/>
  <c r="O297" i="3"/>
  <c r="N297" i="3"/>
  <c r="M297" i="3"/>
  <c r="K297" i="3"/>
  <c r="O296" i="3"/>
  <c r="N296" i="3"/>
  <c r="M296" i="3"/>
  <c r="K296" i="3"/>
  <c r="O295" i="3"/>
  <c r="N295" i="3"/>
  <c r="M295" i="3"/>
  <c r="K295" i="3"/>
  <c r="O294" i="3"/>
  <c r="N294" i="3"/>
  <c r="M294" i="3"/>
  <c r="K294" i="3"/>
  <c r="O293" i="3"/>
  <c r="N293" i="3"/>
  <c r="M293" i="3"/>
  <c r="K293" i="3"/>
  <c r="O292" i="3"/>
  <c r="N292" i="3"/>
  <c r="M292" i="3"/>
  <c r="K292" i="3"/>
  <c r="O291" i="3"/>
  <c r="N291" i="3"/>
  <c r="M291" i="3"/>
  <c r="K291" i="3"/>
  <c r="O290" i="3"/>
  <c r="N290" i="3"/>
  <c r="M290" i="3"/>
  <c r="K290" i="3"/>
  <c r="O289" i="3"/>
  <c r="N289" i="3"/>
  <c r="M289" i="3"/>
  <c r="K289" i="3"/>
  <c r="O288" i="3"/>
  <c r="N288" i="3"/>
  <c r="M288" i="3"/>
  <c r="K288" i="3"/>
  <c r="O287" i="3"/>
  <c r="N287" i="3"/>
  <c r="M287" i="3"/>
  <c r="K287" i="3"/>
  <c r="O286" i="3"/>
  <c r="N286" i="3"/>
  <c r="M286" i="3"/>
  <c r="K286" i="3"/>
  <c r="O285" i="3"/>
  <c r="N285" i="3"/>
  <c r="M285" i="3"/>
  <c r="K285" i="3"/>
  <c r="O284" i="3"/>
  <c r="N284" i="3"/>
  <c r="M284" i="3"/>
  <c r="K284" i="3"/>
  <c r="O283" i="3"/>
  <c r="N283" i="3"/>
  <c r="M283" i="3"/>
  <c r="K283" i="3"/>
  <c r="O282" i="3"/>
  <c r="N282" i="3"/>
  <c r="M282" i="3"/>
  <c r="K282" i="3"/>
  <c r="O281" i="3"/>
  <c r="N281" i="3"/>
  <c r="M281" i="3"/>
  <c r="K281" i="3"/>
  <c r="O280" i="3"/>
  <c r="N280" i="3"/>
  <c r="M280" i="3"/>
  <c r="K280" i="3"/>
  <c r="O279" i="3"/>
  <c r="N279" i="3"/>
  <c r="M279" i="3"/>
  <c r="K279" i="3"/>
  <c r="O278" i="3"/>
  <c r="N278" i="3"/>
  <c r="M278" i="3"/>
  <c r="K278" i="3"/>
  <c r="O277" i="3"/>
  <c r="N277" i="3"/>
  <c r="M277" i="3"/>
  <c r="K277" i="3"/>
  <c r="O276" i="3"/>
  <c r="N276" i="3"/>
  <c r="M276" i="3"/>
  <c r="K276" i="3"/>
  <c r="O275" i="3"/>
  <c r="N275" i="3"/>
  <c r="M275" i="3"/>
  <c r="K275" i="3"/>
  <c r="O274" i="3"/>
  <c r="N274" i="3"/>
  <c r="M274" i="3"/>
  <c r="K274" i="3"/>
  <c r="O273" i="3"/>
  <c r="N273" i="3"/>
  <c r="M273" i="3"/>
  <c r="K273" i="3"/>
  <c r="O272" i="3"/>
  <c r="N272" i="3"/>
  <c r="M272" i="3"/>
  <c r="K272" i="3"/>
  <c r="O271" i="3"/>
  <c r="N271" i="3"/>
  <c r="M271" i="3"/>
  <c r="K271" i="3"/>
  <c r="O270" i="3"/>
  <c r="N270" i="3"/>
  <c r="M270" i="3"/>
  <c r="K270" i="3"/>
  <c r="O269" i="3"/>
  <c r="N269" i="3"/>
  <c r="M269" i="3"/>
  <c r="K269" i="3"/>
  <c r="O268" i="3"/>
  <c r="N268" i="3"/>
  <c r="M268" i="3"/>
  <c r="K268" i="3"/>
  <c r="O267" i="3"/>
  <c r="N267" i="3"/>
  <c r="M267" i="3"/>
  <c r="K267" i="3"/>
  <c r="O266" i="3"/>
  <c r="N266" i="3"/>
  <c r="M266" i="3"/>
  <c r="K266" i="3"/>
  <c r="O265" i="3"/>
  <c r="N265" i="3"/>
  <c r="M265" i="3"/>
  <c r="K265" i="3"/>
  <c r="O264" i="3"/>
  <c r="N264" i="3"/>
  <c r="M264" i="3"/>
  <c r="K264" i="3"/>
  <c r="O263" i="3"/>
  <c r="N263" i="3"/>
  <c r="M263" i="3"/>
  <c r="K263" i="3"/>
  <c r="O262" i="3"/>
  <c r="N262" i="3"/>
  <c r="M262" i="3"/>
  <c r="K262" i="3"/>
  <c r="O261" i="3"/>
  <c r="N261" i="3"/>
  <c r="M261" i="3"/>
  <c r="K261" i="3"/>
  <c r="O260" i="3"/>
  <c r="N260" i="3"/>
  <c r="M260" i="3"/>
  <c r="K260" i="3"/>
  <c r="O259" i="3"/>
  <c r="N259" i="3"/>
  <c r="M259" i="3"/>
  <c r="K259" i="3"/>
  <c r="O258" i="3"/>
  <c r="N258" i="3"/>
  <c r="M258" i="3"/>
  <c r="K258" i="3"/>
  <c r="O257" i="3"/>
  <c r="N257" i="3"/>
  <c r="M257" i="3"/>
  <c r="K257" i="3"/>
  <c r="O256" i="3"/>
  <c r="N256" i="3"/>
  <c r="M256" i="3"/>
  <c r="K256" i="3"/>
  <c r="O255" i="3"/>
  <c r="N255" i="3"/>
  <c r="M255" i="3"/>
  <c r="K255" i="3"/>
  <c r="O254" i="3"/>
  <c r="N254" i="3"/>
  <c r="M254" i="3"/>
  <c r="K254" i="3"/>
  <c r="O253" i="3"/>
  <c r="N253" i="3"/>
  <c r="M253" i="3"/>
  <c r="K253" i="3"/>
  <c r="O252" i="3"/>
  <c r="N252" i="3"/>
  <c r="M252" i="3"/>
  <c r="K252" i="3"/>
  <c r="O251" i="3"/>
  <c r="N251" i="3"/>
  <c r="M251" i="3"/>
  <c r="K251" i="3"/>
  <c r="O250" i="3"/>
  <c r="N250" i="3"/>
  <c r="M250" i="3"/>
  <c r="K250" i="3"/>
  <c r="O249" i="3"/>
  <c r="N249" i="3"/>
  <c r="M249" i="3"/>
  <c r="K249" i="3"/>
  <c r="O248" i="3"/>
  <c r="N248" i="3"/>
  <c r="M248" i="3"/>
  <c r="K248" i="3"/>
  <c r="O247" i="3"/>
  <c r="N247" i="3"/>
  <c r="M247" i="3"/>
  <c r="K247" i="3"/>
  <c r="O246" i="3"/>
  <c r="N246" i="3"/>
  <c r="M246" i="3"/>
  <c r="K246" i="3"/>
  <c r="O245" i="3"/>
  <c r="N245" i="3"/>
  <c r="M245" i="3"/>
  <c r="K245" i="3"/>
  <c r="O244" i="3"/>
  <c r="N244" i="3"/>
  <c r="M244" i="3"/>
  <c r="K244" i="3"/>
  <c r="O243" i="3"/>
  <c r="N243" i="3"/>
  <c r="M243" i="3"/>
  <c r="K243" i="3"/>
  <c r="O242" i="3"/>
  <c r="N242" i="3"/>
  <c r="M242" i="3"/>
  <c r="K242" i="3"/>
  <c r="O241" i="3"/>
  <c r="N241" i="3"/>
  <c r="M241" i="3"/>
  <c r="K241" i="3"/>
  <c r="O240" i="3"/>
  <c r="N240" i="3"/>
  <c r="M240" i="3"/>
  <c r="K240" i="3"/>
  <c r="O239" i="3"/>
  <c r="N239" i="3"/>
  <c r="M239" i="3"/>
  <c r="K239" i="3"/>
  <c r="O238" i="3"/>
  <c r="N238" i="3"/>
  <c r="M238" i="3"/>
  <c r="K238" i="3"/>
  <c r="O237" i="3"/>
  <c r="N237" i="3"/>
  <c r="M237" i="3"/>
  <c r="K237" i="3"/>
  <c r="O236" i="3"/>
  <c r="N236" i="3"/>
  <c r="M236" i="3"/>
  <c r="K236" i="3"/>
  <c r="O235" i="3"/>
  <c r="N235" i="3"/>
  <c r="M235" i="3"/>
  <c r="K235" i="3"/>
  <c r="O234" i="3"/>
  <c r="N234" i="3"/>
  <c r="M234" i="3"/>
  <c r="K234" i="3"/>
  <c r="O233" i="3"/>
  <c r="N233" i="3"/>
  <c r="M233" i="3"/>
  <c r="K233" i="3"/>
  <c r="O232" i="3"/>
  <c r="N232" i="3"/>
  <c r="M232" i="3"/>
  <c r="K232" i="3"/>
  <c r="O231" i="3"/>
  <c r="N231" i="3"/>
  <c r="M231" i="3"/>
  <c r="K231" i="3"/>
  <c r="O230" i="3"/>
  <c r="N230" i="3"/>
  <c r="M230" i="3"/>
  <c r="K230" i="3"/>
  <c r="O229" i="3"/>
  <c r="N229" i="3"/>
  <c r="M229" i="3"/>
  <c r="K229" i="3"/>
  <c r="O228" i="3"/>
  <c r="N228" i="3"/>
  <c r="M228" i="3"/>
  <c r="K228" i="3"/>
  <c r="O227" i="3"/>
  <c r="N227" i="3"/>
  <c r="M227" i="3"/>
  <c r="K227" i="3"/>
  <c r="O226" i="3"/>
  <c r="N226" i="3"/>
  <c r="M226" i="3"/>
  <c r="K226" i="3"/>
  <c r="O225" i="3"/>
  <c r="N225" i="3"/>
  <c r="M225" i="3"/>
  <c r="K225" i="3"/>
  <c r="O224" i="3"/>
  <c r="N224" i="3"/>
  <c r="M224" i="3"/>
  <c r="K224" i="3"/>
  <c r="O223" i="3"/>
  <c r="N223" i="3"/>
  <c r="M223" i="3"/>
  <c r="K223" i="3"/>
  <c r="O222" i="3"/>
  <c r="N222" i="3"/>
  <c r="M222" i="3"/>
  <c r="K222" i="3"/>
  <c r="O221" i="3"/>
  <c r="N221" i="3"/>
  <c r="M221" i="3"/>
  <c r="K221" i="3"/>
  <c r="O220" i="3"/>
  <c r="N220" i="3"/>
  <c r="M220" i="3"/>
  <c r="K220" i="3"/>
  <c r="O219" i="3"/>
  <c r="N219" i="3"/>
  <c r="M219" i="3"/>
  <c r="K219" i="3"/>
  <c r="O218" i="3"/>
  <c r="N218" i="3"/>
  <c r="M218" i="3"/>
  <c r="K218" i="3"/>
  <c r="O217" i="3"/>
  <c r="N217" i="3"/>
  <c r="M217" i="3"/>
  <c r="K217" i="3"/>
  <c r="O216" i="3"/>
  <c r="N216" i="3"/>
  <c r="M216" i="3"/>
  <c r="K216" i="3"/>
  <c r="O215" i="3"/>
  <c r="N215" i="3"/>
  <c r="M215" i="3"/>
  <c r="K215" i="3"/>
  <c r="O214" i="3"/>
  <c r="N214" i="3"/>
  <c r="M214" i="3"/>
  <c r="K214" i="3"/>
  <c r="O213" i="3"/>
  <c r="N213" i="3"/>
  <c r="M213" i="3"/>
  <c r="K213" i="3"/>
  <c r="O212" i="3"/>
  <c r="N212" i="3"/>
  <c r="M212" i="3"/>
  <c r="K212" i="3"/>
  <c r="O211" i="3"/>
  <c r="N211" i="3"/>
  <c r="M211" i="3"/>
  <c r="K211" i="3"/>
  <c r="O210" i="3"/>
  <c r="N210" i="3"/>
  <c r="M210" i="3"/>
  <c r="K210" i="3"/>
  <c r="O209" i="3"/>
  <c r="N209" i="3"/>
  <c r="M209" i="3"/>
  <c r="K209" i="3"/>
  <c r="O208" i="3"/>
  <c r="N208" i="3"/>
  <c r="M208" i="3"/>
  <c r="K208" i="3"/>
  <c r="O207" i="3"/>
  <c r="N207" i="3"/>
  <c r="M207" i="3"/>
  <c r="K207" i="3"/>
  <c r="O206" i="3"/>
  <c r="N206" i="3"/>
  <c r="M206" i="3"/>
  <c r="K206" i="3"/>
  <c r="O205" i="3"/>
  <c r="N205" i="3"/>
  <c r="M205" i="3"/>
  <c r="K205" i="3"/>
  <c r="O204" i="3"/>
  <c r="N204" i="3"/>
  <c r="M204" i="3"/>
  <c r="K204" i="3"/>
  <c r="O203" i="3"/>
  <c r="N203" i="3"/>
  <c r="M203" i="3"/>
  <c r="K203" i="3"/>
  <c r="O202" i="3"/>
  <c r="N202" i="3"/>
  <c r="M202" i="3"/>
  <c r="K202" i="3"/>
  <c r="O201" i="3"/>
  <c r="N201" i="3"/>
  <c r="M201" i="3"/>
  <c r="K201" i="3"/>
  <c r="O200" i="3"/>
  <c r="N200" i="3"/>
  <c r="M200" i="3"/>
  <c r="K200" i="3"/>
  <c r="O199" i="3"/>
  <c r="N199" i="3"/>
  <c r="M199" i="3"/>
  <c r="K199" i="3"/>
  <c r="O198" i="3"/>
  <c r="N198" i="3"/>
  <c r="M198" i="3"/>
  <c r="K198" i="3"/>
  <c r="O197" i="3"/>
  <c r="N197" i="3"/>
  <c r="M197" i="3"/>
  <c r="K197" i="3"/>
  <c r="O196" i="3"/>
  <c r="N196" i="3"/>
  <c r="M196" i="3"/>
  <c r="K196" i="3"/>
  <c r="O195" i="3"/>
  <c r="N195" i="3"/>
  <c r="M195" i="3"/>
  <c r="K195" i="3"/>
  <c r="O194" i="3"/>
  <c r="N194" i="3"/>
  <c r="M194" i="3"/>
  <c r="K194" i="3"/>
  <c r="O193" i="3"/>
  <c r="N193" i="3"/>
  <c r="M193" i="3"/>
  <c r="K193" i="3"/>
  <c r="O192" i="3"/>
  <c r="N192" i="3"/>
  <c r="M192" i="3"/>
  <c r="K192" i="3"/>
  <c r="O191" i="3"/>
  <c r="N191" i="3"/>
  <c r="M191" i="3"/>
  <c r="K191" i="3"/>
  <c r="O190" i="3"/>
  <c r="N190" i="3"/>
  <c r="M190" i="3"/>
  <c r="K190" i="3"/>
  <c r="O189" i="3"/>
  <c r="N189" i="3"/>
  <c r="M189" i="3"/>
  <c r="K189" i="3"/>
  <c r="O188" i="3"/>
  <c r="N188" i="3"/>
  <c r="M188" i="3"/>
  <c r="K188" i="3"/>
  <c r="O187" i="3"/>
  <c r="N187" i="3"/>
  <c r="M187" i="3"/>
  <c r="K187" i="3"/>
  <c r="O186" i="3"/>
  <c r="N186" i="3"/>
  <c r="M186" i="3"/>
  <c r="K186" i="3"/>
  <c r="O185" i="3"/>
  <c r="N185" i="3"/>
  <c r="M185" i="3"/>
  <c r="K185" i="3"/>
  <c r="O184" i="3"/>
  <c r="N184" i="3"/>
  <c r="M184" i="3"/>
  <c r="K184" i="3"/>
  <c r="O183" i="3"/>
  <c r="N183" i="3"/>
  <c r="M183" i="3"/>
  <c r="K183" i="3"/>
  <c r="O182" i="3"/>
  <c r="N182" i="3"/>
  <c r="M182" i="3"/>
  <c r="K182" i="3"/>
  <c r="O181" i="3"/>
  <c r="N181" i="3"/>
  <c r="M181" i="3"/>
  <c r="K181" i="3"/>
  <c r="O180" i="3"/>
  <c r="N180" i="3"/>
  <c r="M180" i="3"/>
  <c r="K180" i="3"/>
  <c r="O179" i="3"/>
  <c r="N179" i="3"/>
  <c r="M179" i="3"/>
  <c r="K179" i="3"/>
  <c r="O178" i="3"/>
  <c r="N178" i="3"/>
  <c r="M178" i="3"/>
  <c r="K178" i="3"/>
  <c r="O177" i="3"/>
  <c r="N177" i="3"/>
  <c r="M177" i="3"/>
  <c r="K177" i="3"/>
  <c r="O176" i="3"/>
  <c r="N176" i="3"/>
  <c r="M176" i="3"/>
  <c r="K176" i="3"/>
  <c r="O175" i="3"/>
  <c r="N175" i="3"/>
  <c r="M175" i="3"/>
  <c r="K175" i="3"/>
  <c r="O174" i="3"/>
  <c r="N174" i="3"/>
  <c r="M174" i="3"/>
  <c r="K174" i="3"/>
  <c r="O173" i="3"/>
  <c r="N173" i="3"/>
  <c r="M173" i="3"/>
  <c r="K173" i="3"/>
  <c r="O172" i="3"/>
  <c r="N172" i="3"/>
  <c r="M172" i="3"/>
  <c r="K172" i="3"/>
  <c r="O171" i="3"/>
  <c r="N171" i="3"/>
  <c r="M171" i="3"/>
  <c r="K171" i="3"/>
  <c r="O170" i="3"/>
  <c r="N170" i="3"/>
  <c r="M170" i="3"/>
  <c r="K170" i="3"/>
  <c r="O169" i="3"/>
  <c r="N169" i="3"/>
  <c r="M169" i="3"/>
  <c r="K169" i="3"/>
  <c r="O168" i="3"/>
  <c r="N168" i="3"/>
  <c r="M168" i="3"/>
  <c r="K168" i="3"/>
  <c r="O167" i="3"/>
  <c r="N167" i="3"/>
  <c r="M167" i="3"/>
  <c r="K167" i="3"/>
  <c r="O166" i="3"/>
  <c r="N166" i="3"/>
  <c r="M166" i="3"/>
  <c r="K166" i="3"/>
  <c r="O165" i="3"/>
  <c r="N165" i="3"/>
  <c r="M165" i="3"/>
  <c r="K165" i="3"/>
  <c r="O164" i="3"/>
  <c r="N164" i="3"/>
  <c r="M164" i="3"/>
  <c r="K164" i="3"/>
  <c r="O163" i="3"/>
  <c r="N163" i="3"/>
  <c r="M163" i="3"/>
  <c r="K163" i="3"/>
  <c r="O162" i="3"/>
  <c r="N162" i="3"/>
  <c r="M162" i="3"/>
  <c r="K162" i="3"/>
  <c r="O161" i="3"/>
  <c r="N161" i="3"/>
  <c r="M161" i="3"/>
  <c r="K161" i="3"/>
  <c r="O160" i="3"/>
  <c r="N160" i="3"/>
  <c r="M160" i="3"/>
  <c r="K160" i="3"/>
  <c r="O159" i="3"/>
  <c r="N159" i="3"/>
  <c r="M159" i="3"/>
  <c r="K159" i="3"/>
  <c r="O158" i="3"/>
  <c r="N158" i="3"/>
  <c r="M158" i="3"/>
  <c r="K158" i="3"/>
  <c r="O157" i="3"/>
  <c r="N157" i="3"/>
  <c r="M157" i="3"/>
  <c r="K157" i="3"/>
  <c r="O156" i="3"/>
  <c r="N156" i="3"/>
  <c r="M156" i="3"/>
  <c r="K156" i="3"/>
  <c r="O155" i="3"/>
  <c r="N155" i="3"/>
  <c r="M155" i="3"/>
  <c r="K155" i="3"/>
  <c r="O154" i="3"/>
  <c r="N154" i="3"/>
  <c r="M154" i="3"/>
  <c r="K154" i="3"/>
  <c r="O153" i="3"/>
  <c r="N153" i="3"/>
  <c r="M153" i="3"/>
  <c r="K153" i="3"/>
  <c r="O152" i="3"/>
  <c r="N152" i="3"/>
  <c r="M152" i="3"/>
  <c r="K152" i="3"/>
  <c r="O151" i="3"/>
  <c r="N151" i="3"/>
  <c r="M151" i="3"/>
  <c r="K151" i="3"/>
  <c r="O150" i="3"/>
  <c r="N150" i="3"/>
  <c r="M150" i="3"/>
  <c r="K150" i="3"/>
  <c r="O149" i="3"/>
  <c r="N149" i="3"/>
  <c r="M149" i="3"/>
  <c r="K149" i="3"/>
  <c r="O148" i="3"/>
  <c r="N148" i="3"/>
  <c r="M148" i="3"/>
  <c r="K148" i="3"/>
  <c r="O147" i="3"/>
  <c r="N147" i="3"/>
  <c r="M147" i="3"/>
  <c r="K147" i="3"/>
  <c r="O146" i="3"/>
  <c r="N146" i="3"/>
  <c r="M146" i="3"/>
  <c r="K146" i="3"/>
  <c r="O145" i="3"/>
  <c r="N145" i="3"/>
  <c r="M145" i="3"/>
  <c r="K145" i="3"/>
  <c r="O144" i="3"/>
  <c r="N144" i="3"/>
  <c r="M144" i="3"/>
  <c r="K144" i="3"/>
  <c r="O143" i="3"/>
  <c r="N143" i="3"/>
  <c r="M143" i="3"/>
  <c r="K143" i="3"/>
  <c r="O142" i="3"/>
  <c r="N142" i="3"/>
  <c r="M142" i="3"/>
  <c r="K142" i="3"/>
  <c r="O141" i="3"/>
  <c r="N141" i="3"/>
  <c r="M141" i="3"/>
  <c r="K141" i="3"/>
  <c r="O140" i="3"/>
  <c r="N140" i="3"/>
  <c r="M140" i="3"/>
  <c r="K140" i="3"/>
  <c r="O139" i="3"/>
  <c r="N139" i="3"/>
  <c r="M139" i="3"/>
  <c r="K139" i="3"/>
  <c r="O138" i="3"/>
  <c r="N138" i="3"/>
  <c r="M138" i="3"/>
  <c r="K138" i="3"/>
  <c r="O137" i="3"/>
  <c r="N137" i="3"/>
  <c r="M137" i="3"/>
  <c r="K137" i="3"/>
  <c r="O136" i="3"/>
  <c r="N136" i="3"/>
  <c r="M136" i="3"/>
  <c r="K136" i="3"/>
  <c r="O135" i="3"/>
  <c r="N135" i="3"/>
  <c r="M135" i="3"/>
  <c r="K135" i="3"/>
  <c r="O134" i="3"/>
  <c r="N134" i="3"/>
  <c r="M134" i="3"/>
  <c r="K134" i="3"/>
  <c r="O133" i="3"/>
  <c r="N133" i="3"/>
  <c r="M133" i="3"/>
  <c r="K133" i="3"/>
  <c r="O132" i="3"/>
  <c r="N132" i="3"/>
  <c r="M132" i="3"/>
  <c r="K132" i="3"/>
  <c r="O131" i="3"/>
  <c r="N131" i="3"/>
  <c r="M131" i="3"/>
  <c r="K131" i="3"/>
  <c r="O130" i="3"/>
  <c r="N130" i="3"/>
  <c r="M130" i="3"/>
  <c r="K130" i="3"/>
  <c r="O129" i="3"/>
  <c r="N129" i="3"/>
  <c r="M129" i="3"/>
  <c r="K129" i="3"/>
  <c r="O128" i="3"/>
  <c r="N128" i="3"/>
  <c r="M128" i="3"/>
  <c r="K128" i="3"/>
  <c r="O127" i="3"/>
  <c r="N127" i="3"/>
  <c r="M127" i="3"/>
  <c r="K127" i="3"/>
  <c r="O126" i="3"/>
  <c r="N126" i="3"/>
  <c r="M126" i="3"/>
  <c r="K126" i="3"/>
  <c r="O125" i="3"/>
  <c r="N125" i="3"/>
  <c r="M125" i="3"/>
  <c r="K125" i="3"/>
  <c r="O124" i="3"/>
  <c r="N124" i="3"/>
  <c r="M124" i="3"/>
  <c r="K124" i="3"/>
  <c r="O123" i="3"/>
  <c r="N123" i="3"/>
  <c r="M123" i="3"/>
  <c r="K123" i="3"/>
  <c r="O122" i="3"/>
  <c r="N122" i="3"/>
  <c r="M122" i="3"/>
  <c r="K122" i="3"/>
  <c r="O121" i="3"/>
  <c r="N121" i="3"/>
  <c r="M121" i="3"/>
  <c r="K121" i="3"/>
  <c r="O120" i="3"/>
  <c r="N120" i="3"/>
  <c r="M120" i="3"/>
  <c r="K120" i="3"/>
  <c r="O119" i="3"/>
  <c r="N119" i="3"/>
  <c r="M119" i="3"/>
  <c r="K119" i="3"/>
  <c r="O118" i="3"/>
  <c r="N118" i="3"/>
  <c r="M118" i="3"/>
  <c r="K118" i="3"/>
  <c r="O117" i="3"/>
  <c r="N117" i="3"/>
  <c r="M117" i="3"/>
  <c r="K117" i="3"/>
  <c r="O116" i="3"/>
  <c r="N116" i="3"/>
  <c r="M116" i="3"/>
  <c r="K116" i="3"/>
  <c r="O115" i="3"/>
  <c r="N115" i="3"/>
  <c r="M115" i="3"/>
  <c r="K115" i="3"/>
  <c r="O114" i="3"/>
  <c r="N114" i="3"/>
  <c r="M114" i="3"/>
  <c r="K114" i="3"/>
  <c r="O113" i="3"/>
  <c r="N113" i="3"/>
  <c r="M113" i="3"/>
  <c r="K113" i="3"/>
  <c r="O112" i="3"/>
  <c r="N112" i="3"/>
  <c r="M112" i="3"/>
  <c r="K112" i="3"/>
  <c r="O111" i="3"/>
  <c r="N111" i="3"/>
  <c r="M111" i="3"/>
  <c r="K111" i="3"/>
  <c r="O110" i="3"/>
  <c r="N110" i="3"/>
  <c r="M110" i="3"/>
  <c r="K110" i="3"/>
  <c r="O109" i="3"/>
  <c r="N109" i="3"/>
  <c r="M109" i="3"/>
  <c r="K109" i="3"/>
  <c r="O108" i="3"/>
  <c r="N108" i="3"/>
  <c r="M108" i="3"/>
  <c r="K108" i="3"/>
  <c r="O107" i="3"/>
  <c r="N107" i="3"/>
  <c r="M107" i="3"/>
  <c r="K107" i="3"/>
  <c r="O106" i="3"/>
  <c r="N106" i="3"/>
  <c r="M106" i="3"/>
  <c r="K106" i="3"/>
  <c r="O105" i="3"/>
  <c r="N105" i="3"/>
  <c r="M105" i="3"/>
  <c r="K105" i="3"/>
  <c r="O104" i="3"/>
  <c r="N104" i="3"/>
  <c r="M104" i="3"/>
  <c r="K104" i="3"/>
  <c r="O103" i="3"/>
  <c r="N103" i="3"/>
  <c r="M103" i="3"/>
  <c r="K103" i="3"/>
  <c r="O102" i="3"/>
  <c r="N102" i="3"/>
  <c r="M102" i="3"/>
  <c r="K102" i="3"/>
  <c r="O101" i="3"/>
  <c r="N101" i="3"/>
  <c r="M101" i="3"/>
  <c r="K101" i="3"/>
  <c r="O100" i="3"/>
  <c r="N100" i="3"/>
  <c r="M100" i="3"/>
  <c r="K100" i="3"/>
  <c r="O99" i="3"/>
  <c r="N99" i="3"/>
  <c r="M99" i="3"/>
  <c r="K99" i="3"/>
  <c r="O98" i="3"/>
  <c r="N98" i="3"/>
  <c r="M98" i="3"/>
  <c r="K98" i="3"/>
  <c r="O97" i="3"/>
  <c r="N97" i="3"/>
  <c r="M97" i="3"/>
  <c r="K97" i="3"/>
  <c r="O96" i="3"/>
  <c r="N96" i="3"/>
  <c r="M96" i="3"/>
  <c r="K96" i="3"/>
  <c r="O95" i="3"/>
  <c r="N95" i="3"/>
  <c r="M95" i="3"/>
  <c r="K95" i="3"/>
  <c r="O94" i="3"/>
  <c r="N94" i="3"/>
  <c r="M94" i="3"/>
  <c r="K94" i="3"/>
  <c r="O93" i="3"/>
  <c r="N93" i="3"/>
  <c r="M93" i="3"/>
  <c r="K93" i="3"/>
  <c r="O92" i="3"/>
  <c r="N92" i="3"/>
  <c r="M92" i="3"/>
  <c r="K92" i="3"/>
  <c r="O91" i="3"/>
  <c r="N91" i="3"/>
  <c r="M91" i="3"/>
  <c r="K91" i="3"/>
  <c r="O90" i="3"/>
  <c r="N90" i="3"/>
  <c r="M90" i="3"/>
  <c r="K90" i="3"/>
  <c r="O89" i="3"/>
  <c r="N89" i="3"/>
  <c r="M89" i="3"/>
  <c r="K89" i="3"/>
  <c r="O88" i="3"/>
  <c r="N88" i="3"/>
  <c r="M88" i="3"/>
  <c r="K88" i="3"/>
  <c r="O87" i="3"/>
  <c r="N87" i="3"/>
  <c r="M87" i="3"/>
  <c r="K87" i="3"/>
  <c r="O86" i="3"/>
  <c r="N86" i="3"/>
  <c r="M86" i="3"/>
  <c r="K86" i="3"/>
  <c r="O85" i="3"/>
  <c r="N85" i="3"/>
  <c r="M85" i="3"/>
  <c r="K85" i="3"/>
  <c r="O84" i="3"/>
  <c r="N84" i="3"/>
  <c r="M84" i="3"/>
  <c r="K84" i="3"/>
  <c r="O83" i="3"/>
  <c r="N83" i="3"/>
  <c r="M83" i="3"/>
  <c r="K83" i="3"/>
  <c r="O82" i="3"/>
  <c r="N82" i="3"/>
  <c r="M82" i="3"/>
  <c r="K82" i="3"/>
  <c r="O81" i="3"/>
  <c r="N81" i="3"/>
  <c r="M81" i="3"/>
  <c r="K81" i="3"/>
  <c r="O80" i="3"/>
  <c r="N80" i="3"/>
  <c r="M80" i="3"/>
  <c r="K80" i="3"/>
  <c r="O79" i="3"/>
  <c r="N79" i="3"/>
  <c r="M79" i="3"/>
  <c r="K79" i="3"/>
  <c r="O78" i="3"/>
  <c r="N78" i="3"/>
  <c r="M78" i="3"/>
  <c r="K78" i="3"/>
  <c r="O77" i="3"/>
  <c r="N77" i="3"/>
  <c r="M77" i="3"/>
  <c r="K77" i="3"/>
  <c r="O76" i="3"/>
  <c r="N76" i="3"/>
  <c r="M76" i="3"/>
  <c r="K76" i="3"/>
  <c r="O75" i="3"/>
  <c r="N75" i="3"/>
  <c r="M75" i="3"/>
  <c r="K75" i="3"/>
  <c r="O74" i="3"/>
  <c r="N74" i="3"/>
  <c r="M74" i="3"/>
  <c r="K74" i="3"/>
  <c r="O73" i="3"/>
  <c r="N73" i="3"/>
  <c r="M73" i="3"/>
  <c r="K73" i="3"/>
  <c r="O72" i="3"/>
  <c r="N72" i="3"/>
  <c r="M72" i="3"/>
  <c r="K72" i="3"/>
  <c r="O71" i="3"/>
  <c r="N71" i="3"/>
  <c r="M71" i="3"/>
  <c r="K71" i="3"/>
  <c r="O70" i="3"/>
  <c r="N70" i="3"/>
  <c r="M70" i="3"/>
  <c r="K70" i="3"/>
  <c r="O69" i="3"/>
  <c r="N69" i="3"/>
  <c r="M69" i="3"/>
  <c r="K69" i="3"/>
  <c r="O68" i="3"/>
  <c r="N68" i="3"/>
  <c r="M68" i="3"/>
  <c r="K68" i="3"/>
  <c r="O67" i="3"/>
  <c r="N67" i="3"/>
  <c r="M67" i="3"/>
  <c r="K67" i="3"/>
  <c r="O66" i="3"/>
  <c r="N66" i="3"/>
  <c r="M66" i="3"/>
  <c r="K66" i="3"/>
  <c r="O65" i="3"/>
  <c r="N65" i="3"/>
  <c r="M65" i="3"/>
  <c r="K65" i="3"/>
  <c r="O64" i="3"/>
  <c r="N64" i="3"/>
  <c r="M64" i="3"/>
  <c r="K64" i="3"/>
  <c r="O63" i="3"/>
  <c r="N63" i="3"/>
  <c r="M63" i="3"/>
  <c r="K63" i="3"/>
  <c r="O62" i="3"/>
  <c r="N62" i="3"/>
  <c r="M62" i="3"/>
  <c r="K62" i="3"/>
  <c r="O61" i="3"/>
  <c r="N61" i="3"/>
  <c r="M61" i="3"/>
  <c r="K61" i="3"/>
  <c r="O60" i="3"/>
  <c r="N60" i="3"/>
  <c r="M60" i="3"/>
  <c r="K60" i="3"/>
  <c r="O59" i="3"/>
  <c r="N59" i="3"/>
  <c r="M59" i="3"/>
  <c r="K59" i="3"/>
  <c r="O58" i="3"/>
  <c r="N58" i="3"/>
  <c r="M58" i="3"/>
  <c r="K58" i="3"/>
  <c r="O57" i="3"/>
  <c r="N57" i="3"/>
  <c r="M57" i="3"/>
  <c r="K57" i="3"/>
  <c r="O56" i="3"/>
  <c r="N56" i="3"/>
  <c r="M56" i="3"/>
  <c r="K56" i="3"/>
  <c r="O55" i="3"/>
  <c r="N55" i="3"/>
  <c r="M55" i="3"/>
  <c r="K55" i="3"/>
  <c r="O54" i="3"/>
  <c r="N54" i="3"/>
  <c r="M54" i="3"/>
  <c r="K54" i="3"/>
  <c r="O53" i="3"/>
  <c r="N53" i="3"/>
  <c r="M53" i="3"/>
  <c r="K53" i="3"/>
  <c r="O52" i="3"/>
  <c r="N52" i="3"/>
  <c r="M52" i="3"/>
  <c r="K52" i="3"/>
  <c r="O51" i="3"/>
  <c r="N51" i="3"/>
  <c r="M51" i="3"/>
  <c r="K51" i="3"/>
  <c r="O50" i="3"/>
  <c r="N50" i="3"/>
  <c r="M50" i="3"/>
  <c r="K50" i="3"/>
  <c r="O49" i="3"/>
  <c r="N49" i="3"/>
  <c r="M49" i="3"/>
  <c r="K49" i="3"/>
  <c r="O48" i="3"/>
  <c r="N48" i="3"/>
  <c r="M48" i="3"/>
  <c r="K48" i="3"/>
  <c r="O47" i="3"/>
  <c r="N47" i="3"/>
  <c r="M47" i="3"/>
  <c r="K47" i="3"/>
  <c r="O46" i="3"/>
  <c r="N46" i="3"/>
  <c r="M46" i="3"/>
  <c r="K46" i="3"/>
  <c r="O45" i="3"/>
  <c r="N45" i="3"/>
  <c r="M45" i="3"/>
  <c r="K45" i="3"/>
  <c r="O44" i="3"/>
  <c r="N44" i="3"/>
  <c r="M44" i="3"/>
  <c r="K44" i="3"/>
  <c r="O43" i="3"/>
  <c r="N43" i="3"/>
  <c r="M43" i="3"/>
  <c r="K43" i="3"/>
  <c r="O42" i="3"/>
  <c r="N42" i="3"/>
  <c r="M42" i="3"/>
  <c r="K42" i="3"/>
  <c r="O41" i="3"/>
  <c r="N41" i="3"/>
  <c r="M41" i="3"/>
  <c r="K41" i="3"/>
  <c r="O40" i="3"/>
  <c r="N40" i="3"/>
  <c r="M40" i="3"/>
  <c r="K40" i="3"/>
  <c r="O39" i="3"/>
  <c r="N39" i="3"/>
  <c r="M39" i="3"/>
  <c r="K39" i="3"/>
  <c r="O38" i="3"/>
  <c r="N38" i="3"/>
  <c r="M38" i="3"/>
  <c r="K38" i="3"/>
  <c r="O37" i="3"/>
  <c r="N37" i="3"/>
  <c r="M37" i="3"/>
  <c r="K37" i="3"/>
  <c r="O36" i="3"/>
  <c r="N36" i="3"/>
  <c r="M36" i="3"/>
  <c r="K36" i="3"/>
  <c r="O35" i="3"/>
  <c r="N35" i="3"/>
  <c r="M35" i="3"/>
  <c r="K35" i="3"/>
  <c r="O34" i="3"/>
  <c r="N34" i="3"/>
  <c r="M34" i="3"/>
  <c r="K34" i="3"/>
  <c r="O33" i="3"/>
  <c r="N33" i="3"/>
  <c r="M33" i="3"/>
  <c r="K33" i="3"/>
  <c r="O32" i="3"/>
  <c r="N32" i="3"/>
  <c r="M32" i="3"/>
  <c r="K32" i="3"/>
  <c r="O31" i="3"/>
  <c r="N31" i="3"/>
  <c r="M31" i="3"/>
  <c r="K31" i="3"/>
  <c r="O30" i="3"/>
  <c r="N30" i="3"/>
  <c r="M30" i="3"/>
  <c r="K30" i="3"/>
  <c r="O29" i="3"/>
  <c r="N29" i="3"/>
  <c r="M29" i="3"/>
  <c r="K29" i="3"/>
  <c r="O28" i="3"/>
  <c r="N28" i="3"/>
  <c r="M28" i="3"/>
  <c r="K28" i="3"/>
  <c r="O27" i="3"/>
  <c r="N27" i="3"/>
  <c r="M27" i="3"/>
  <c r="K27" i="3"/>
  <c r="O26" i="3"/>
  <c r="N26" i="3"/>
  <c r="M26" i="3"/>
  <c r="K26" i="3"/>
  <c r="O25" i="3"/>
  <c r="N25" i="3"/>
  <c r="M25" i="3"/>
  <c r="K25" i="3"/>
  <c r="O24" i="3"/>
  <c r="N24" i="3"/>
  <c r="M24" i="3"/>
  <c r="K24" i="3"/>
  <c r="O23" i="3"/>
  <c r="N23" i="3"/>
  <c r="M23" i="3"/>
  <c r="K23" i="3"/>
  <c r="O22" i="3"/>
  <c r="N22" i="3"/>
  <c r="M22" i="3"/>
  <c r="K22" i="3"/>
  <c r="O21" i="3"/>
  <c r="N21" i="3"/>
  <c r="M21" i="3"/>
  <c r="K21" i="3"/>
  <c r="O20" i="3"/>
  <c r="N20" i="3"/>
  <c r="M20" i="3"/>
  <c r="K20" i="3"/>
  <c r="O19" i="3"/>
  <c r="N19" i="3"/>
  <c r="M19" i="3"/>
  <c r="K19" i="3"/>
  <c r="O18" i="3"/>
  <c r="N18" i="3"/>
  <c r="M18" i="3"/>
  <c r="K18" i="3"/>
  <c r="O17" i="3"/>
  <c r="N17" i="3"/>
  <c r="M17" i="3"/>
  <c r="K17" i="3"/>
  <c r="O16" i="3"/>
  <c r="N16" i="3"/>
  <c r="M16" i="3"/>
  <c r="K16" i="3"/>
  <c r="O15" i="3"/>
  <c r="N15" i="3"/>
  <c r="M15" i="3"/>
  <c r="K15" i="3"/>
  <c r="O14" i="3"/>
  <c r="N14" i="3"/>
  <c r="M14" i="3"/>
  <c r="K14" i="3"/>
  <c r="O13" i="3"/>
  <c r="N13" i="3"/>
  <c r="M13" i="3"/>
  <c r="K13" i="3"/>
  <c r="O12" i="3"/>
  <c r="N12" i="3"/>
  <c r="M12" i="3"/>
  <c r="K12" i="3"/>
  <c r="O11" i="3"/>
  <c r="N11" i="3"/>
  <c r="M11" i="3"/>
  <c r="K11" i="3"/>
  <c r="O10" i="3"/>
  <c r="N10" i="3"/>
  <c r="M10" i="3"/>
  <c r="K10" i="3"/>
  <c r="O9" i="3"/>
  <c r="N9" i="3"/>
  <c r="M9" i="3"/>
  <c r="K9" i="3"/>
  <c r="O8" i="3"/>
  <c r="N8" i="3"/>
  <c r="M8" i="3"/>
  <c r="K8" i="3"/>
  <c r="O7" i="3"/>
  <c r="N7" i="3"/>
  <c r="M7" i="3"/>
  <c r="K7" i="3"/>
  <c r="O6" i="3"/>
  <c r="N6" i="3"/>
  <c r="M6" i="3"/>
  <c r="K6" i="3"/>
  <c r="O5" i="3"/>
  <c r="N5" i="3"/>
  <c r="M5" i="3"/>
  <c r="K5" i="3"/>
  <c r="O4" i="3"/>
  <c r="N4" i="3"/>
  <c r="M4" i="3"/>
  <c r="K4" i="3"/>
  <c r="O3" i="3"/>
  <c r="N3" i="3"/>
  <c r="M3" i="3"/>
  <c r="K3" i="3"/>
  <c r="O2" i="3"/>
  <c r="N2" i="3"/>
  <c r="M2" i="3"/>
  <c r="K2" i="3"/>
  <c r="V8" i="1"/>
  <c r="V7" i="1"/>
  <c r="V6" i="1"/>
  <c r="V5" i="1"/>
  <c r="V4" i="1"/>
  <c r="P264" i="1"/>
  <c r="P28" i="1"/>
  <c r="P129" i="1"/>
  <c r="P461" i="1"/>
  <c r="P204" i="1"/>
  <c r="P418" i="1"/>
  <c r="P232" i="1"/>
  <c r="P373" i="1"/>
  <c r="P283" i="1"/>
  <c r="P4" i="1"/>
  <c r="P130" i="1"/>
  <c r="P398" i="1"/>
  <c r="P281" i="1"/>
  <c r="P479" i="1"/>
  <c r="P397" i="1"/>
  <c r="P360" i="1"/>
  <c r="P275" i="1"/>
  <c r="P335" i="1"/>
  <c r="P494" i="1"/>
  <c r="P385" i="1"/>
  <c r="P488" i="1"/>
  <c r="P292" i="1"/>
  <c r="P148" i="1"/>
  <c r="P353" i="1"/>
  <c r="P104" i="1"/>
  <c r="P436" i="1"/>
  <c r="P342" i="1"/>
  <c r="P34" i="1"/>
  <c r="P103" i="1"/>
  <c r="P369" i="1"/>
  <c r="P152" i="1"/>
  <c r="P296" i="1"/>
  <c r="P277" i="1"/>
  <c r="P118" i="1"/>
  <c r="P50" i="1"/>
  <c r="P35" i="1"/>
  <c r="P443" i="1"/>
  <c r="P318" i="1"/>
  <c r="P181" i="1"/>
  <c r="P446" i="1"/>
  <c r="P119" i="1"/>
  <c r="P346" i="1"/>
  <c r="P96" i="1"/>
  <c r="P278" i="1"/>
  <c r="P60" i="1"/>
  <c r="P464" i="1"/>
  <c r="P241" i="1"/>
  <c r="P466" i="1"/>
  <c r="P347" i="1"/>
  <c r="P220" i="1"/>
  <c r="P467" i="1"/>
  <c r="P382" i="1"/>
  <c r="P64" i="1"/>
  <c r="P392" i="1"/>
  <c r="P141" i="1"/>
  <c r="P325" i="1"/>
  <c r="P331" i="1"/>
  <c r="P170" i="1"/>
  <c r="P495" i="1"/>
  <c r="P457" i="1"/>
  <c r="P336" i="1"/>
  <c r="P193" i="1"/>
  <c r="P128" i="1"/>
  <c r="P25" i="1"/>
  <c r="P404" i="1"/>
  <c r="P254" i="1"/>
  <c r="P463" i="1"/>
  <c r="P497" i="1"/>
  <c r="P5" i="1"/>
  <c r="P247" i="1"/>
  <c r="P10" i="1"/>
  <c r="P291" i="1"/>
  <c r="P304" i="1"/>
  <c r="P224" i="1"/>
  <c r="P94" i="1"/>
  <c r="P432" i="1"/>
  <c r="P274" i="1"/>
  <c r="P266" i="1"/>
  <c r="P161" i="1"/>
  <c r="P449" i="1"/>
  <c r="P313" i="1"/>
  <c r="P91" i="1"/>
  <c r="P319" i="1"/>
  <c r="P481" i="1"/>
  <c r="P284" i="1"/>
  <c r="P197" i="1"/>
  <c r="P452" i="1"/>
  <c r="P228" i="1"/>
  <c r="P239" i="1"/>
  <c r="P214" i="1"/>
  <c r="P54" i="1"/>
  <c r="P15" i="1"/>
  <c r="P145" i="1"/>
  <c r="P390" i="1"/>
  <c r="P477" i="1"/>
  <c r="P425" i="1"/>
  <c r="P490" i="1"/>
  <c r="P151" i="1"/>
  <c r="P12" i="1"/>
  <c r="P117" i="1"/>
  <c r="P484" i="1"/>
  <c r="P332" i="1"/>
  <c r="P242" i="1"/>
  <c r="P77" i="1"/>
  <c r="P89" i="1"/>
  <c r="P166" i="1"/>
  <c r="P41" i="1"/>
  <c r="P455" i="1"/>
  <c r="P451" i="1"/>
  <c r="P189" i="1"/>
  <c r="P472" i="1"/>
  <c r="P367" i="1"/>
  <c r="P162" i="1"/>
  <c r="P380" i="1"/>
  <c r="P265" i="1"/>
  <c r="P377" i="1"/>
  <c r="P272" i="1"/>
  <c r="P210" i="1"/>
  <c r="P355" i="1"/>
  <c r="P177" i="1"/>
  <c r="P427" i="1"/>
  <c r="P450" i="1"/>
  <c r="P258" i="1"/>
  <c r="P251" i="1"/>
  <c r="P158" i="1"/>
  <c r="P24" i="1"/>
  <c r="P391" i="1"/>
  <c r="P279" i="1"/>
  <c r="P435" i="1"/>
  <c r="P102" i="1"/>
  <c r="P372" i="1"/>
  <c r="P124" i="1"/>
  <c r="P317" i="1"/>
  <c r="P381" i="1"/>
  <c r="P237" i="1"/>
  <c r="P113" i="1"/>
  <c r="P106" i="1"/>
  <c r="P442" i="1"/>
  <c r="P412" i="1"/>
  <c r="P256" i="1"/>
  <c r="P215" i="1"/>
  <c r="P73" i="1"/>
  <c r="P433" i="1"/>
  <c r="P358" i="1"/>
  <c r="P160" i="1"/>
  <c r="P222" i="1"/>
  <c r="P176" i="1"/>
  <c r="P171" i="1"/>
  <c r="P98" i="1"/>
  <c r="P415" i="1"/>
  <c r="P219" i="1"/>
  <c r="P116" i="1"/>
  <c r="P280" i="1"/>
  <c r="P330" i="1"/>
  <c r="P92" i="1"/>
  <c r="P386" i="1"/>
  <c r="P205" i="1"/>
  <c r="P288" i="1"/>
  <c r="P499" i="1"/>
  <c r="P138" i="1"/>
  <c r="P157" i="1"/>
  <c r="P344" i="1"/>
  <c r="P3" i="1"/>
  <c r="P179" i="1"/>
  <c r="P437" i="1"/>
  <c r="P302" i="1"/>
  <c r="P298" i="1"/>
  <c r="P420" i="1"/>
  <c r="P47" i="1"/>
  <c r="P471" i="1"/>
  <c r="P9" i="1"/>
  <c r="P399" i="1"/>
  <c r="P462" i="1"/>
  <c r="P260" i="1"/>
  <c r="P368" i="1"/>
  <c r="P498" i="1"/>
  <c r="P416" i="1"/>
  <c r="P121" i="1"/>
  <c r="P328" i="1"/>
  <c r="P110" i="1"/>
  <c r="P349" i="1"/>
  <c r="P115" i="1"/>
  <c r="P439" i="1"/>
  <c r="P430" i="1"/>
  <c r="P207" i="1"/>
  <c r="P105" i="1"/>
  <c r="P29" i="1"/>
  <c r="P240" i="1"/>
  <c r="P191" i="1"/>
  <c r="P101" i="1"/>
  <c r="P263" i="1"/>
  <c r="P468" i="1"/>
  <c r="P194" i="1"/>
  <c r="P411" i="1"/>
  <c r="P293" i="1"/>
  <c r="P486" i="1"/>
  <c r="P294" i="1"/>
  <c r="P82" i="1"/>
  <c r="P175" i="1"/>
  <c r="P75" i="1"/>
  <c r="P405" i="1"/>
  <c r="P168" i="1"/>
  <c r="P447" i="1"/>
  <c r="P388" i="1"/>
  <c r="P212" i="1"/>
  <c r="P173" i="1"/>
  <c r="P326" i="1"/>
  <c r="P350" i="1"/>
  <c r="P139" i="1"/>
  <c r="P440" i="1"/>
  <c r="P384" i="1"/>
  <c r="P19" i="1"/>
  <c r="P329" i="1"/>
  <c r="P401" i="1"/>
  <c r="P500" i="1"/>
  <c r="P95" i="1"/>
  <c r="P333" i="1"/>
  <c r="P428" i="1"/>
  <c r="P192" i="1"/>
  <c r="P245" i="1"/>
  <c r="P261" i="1"/>
  <c r="P270" i="1"/>
  <c r="P338" i="1"/>
  <c r="P69" i="1"/>
  <c r="P493" i="1"/>
  <c r="P126" i="1"/>
  <c r="P195" i="1"/>
  <c r="P295" i="1"/>
  <c r="P269" i="1"/>
  <c r="P315" i="1"/>
  <c r="P16" i="1"/>
  <c r="P40" i="1"/>
  <c r="P474" i="1"/>
  <c r="P431" i="1"/>
  <c r="P20" i="1"/>
  <c r="P14" i="1"/>
  <c r="P30" i="1"/>
  <c r="P306" i="1"/>
  <c r="P23" i="1"/>
  <c r="P159" i="1"/>
  <c r="P255" i="1"/>
  <c r="P67" i="1"/>
  <c r="P289" i="1"/>
  <c r="P376" i="1"/>
  <c r="P238" i="1"/>
  <c r="P396" i="1"/>
  <c r="P178" i="1"/>
  <c r="P341" i="1"/>
  <c r="P311" i="1"/>
  <c r="P496" i="1"/>
  <c r="P84" i="1"/>
  <c r="P11" i="1"/>
  <c r="P112" i="1"/>
  <c r="P180" i="1"/>
  <c r="P2" i="1"/>
  <c r="P417" i="1"/>
  <c r="P63" i="1"/>
  <c r="P445" i="1"/>
  <c r="P153" i="1"/>
  <c r="P213" i="1"/>
  <c r="P134" i="1"/>
  <c r="P156" i="1"/>
  <c r="P394" i="1"/>
  <c r="P352" i="1"/>
  <c r="P389" i="1"/>
  <c r="P300" i="1"/>
  <c r="P421" i="1"/>
  <c r="P80" i="1"/>
  <c r="P268" i="1"/>
  <c r="P149" i="1"/>
  <c r="P422" i="1"/>
  <c r="P221" i="1"/>
  <c r="P470" i="1"/>
  <c r="P489" i="1"/>
  <c r="P108" i="1"/>
  <c r="P93" i="1"/>
  <c r="P312" i="1"/>
  <c r="P88" i="1"/>
  <c r="P187" i="1"/>
  <c r="P188" i="1"/>
  <c r="P111" i="1"/>
  <c r="P231" i="1"/>
  <c r="P83" i="1"/>
  <c r="P48" i="1"/>
  <c r="P465" i="1"/>
  <c r="P459" i="1"/>
  <c r="P448" i="1"/>
  <c r="P169" i="1"/>
  <c r="P46" i="1"/>
  <c r="P143" i="1"/>
  <c r="P209" i="1"/>
  <c r="P476" i="1"/>
  <c r="P184" i="1"/>
  <c r="P123" i="1"/>
  <c r="P199" i="1"/>
  <c r="P363" i="1"/>
  <c r="P55" i="1"/>
  <c r="P337" i="1"/>
  <c r="P408" i="1"/>
  <c r="P165" i="1"/>
  <c r="P248" i="1"/>
  <c r="P198" i="1"/>
  <c r="P97" i="1"/>
  <c r="P374" i="1"/>
  <c r="P8" i="1"/>
  <c r="P125" i="1"/>
  <c r="P52" i="1"/>
  <c r="P229" i="1"/>
  <c r="P235" i="1"/>
  <c r="P426" i="1"/>
  <c r="P407" i="1"/>
  <c r="P164" i="1"/>
  <c r="P321" i="1"/>
  <c r="P17" i="1"/>
  <c r="P144" i="1"/>
  <c r="P444" i="1"/>
  <c r="P49" i="1"/>
  <c r="P485" i="1"/>
  <c r="P59" i="1"/>
  <c r="P299" i="1"/>
  <c r="P140" i="1"/>
  <c r="P18" i="1"/>
  <c r="P273" i="1"/>
  <c r="P262" i="1"/>
  <c r="P27" i="1"/>
  <c r="P87" i="1"/>
  <c r="P78" i="1"/>
  <c r="P223" i="1"/>
  <c r="P257" i="1"/>
  <c r="P6" i="1"/>
  <c r="P438" i="1"/>
  <c r="P424" i="1"/>
  <c r="P327" i="1"/>
  <c r="P186" i="1"/>
  <c r="P454" i="1"/>
  <c r="P287" i="1"/>
  <c r="P492" i="1"/>
  <c r="P310" i="1"/>
  <c r="P364" i="1"/>
  <c r="P163" i="1"/>
  <c r="P423" i="1"/>
  <c r="P208" i="1"/>
  <c r="P244" i="1"/>
  <c r="P61" i="1"/>
  <c r="P227" i="1"/>
  <c r="P133" i="1"/>
  <c r="P150" i="1"/>
  <c r="P217" i="1"/>
  <c r="P206" i="1"/>
  <c r="P7" i="1"/>
  <c r="P290" i="1"/>
  <c r="P85" i="1"/>
  <c r="P37" i="1"/>
  <c r="P286" i="1"/>
  <c r="P314" i="1"/>
  <c r="P343" i="1"/>
  <c r="P13" i="1"/>
  <c r="P202" i="1"/>
  <c r="P303" i="1"/>
  <c r="P276" i="1"/>
  <c r="P216" i="1"/>
  <c r="P211" i="1"/>
  <c r="P458" i="1"/>
  <c r="P226" i="1"/>
  <c r="P469" i="1"/>
  <c r="P62" i="1"/>
  <c r="P395" i="1"/>
  <c r="P307" i="1"/>
  <c r="P370" i="1"/>
  <c r="P375" i="1"/>
  <c r="P393" i="1"/>
  <c r="P378" i="1"/>
  <c r="P354" i="1"/>
  <c r="P66" i="1"/>
  <c r="P259" i="1"/>
  <c r="P154" i="1"/>
  <c r="P419" i="1"/>
  <c r="P107" i="1"/>
  <c r="P135" i="1"/>
  <c r="P252" i="1"/>
  <c r="P218" i="1"/>
  <c r="P201" i="1"/>
  <c r="P309" i="1"/>
  <c r="P38" i="1"/>
  <c r="P334" i="1"/>
  <c r="P99" i="1"/>
  <c r="P32" i="1"/>
  <c r="P100" i="1"/>
  <c r="P146" i="1"/>
  <c r="P86" i="1"/>
  <c r="P31" i="1"/>
  <c r="P322" i="1"/>
  <c r="P365" i="1"/>
  <c r="P147" i="1"/>
  <c r="P243" i="1"/>
  <c r="P58" i="1"/>
  <c r="P383" i="1"/>
  <c r="P155" i="1"/>
  <c r="P305" i="1"/>
  <c r="P45" i="1"/>
  <c r="P81" i="1"/>
  <c r="P460" i="1"/>
  <c r="P234" i="1"/>
  <c r="P475" i="1"/>
  <c r="P131" i="1"/>
  <c r="P361" i="1"/>
  <c r="P172" i="1"/>
  <c r="P90" i="1"/>
  <c r="P483" i="1"/>
  <c r="P491" i="1"/>
  <c r="P473" i="1"/>
  <c r="P137" i="1"/>
  <c r="P26" i="1"/>
  <c r="P357" i="1"/>
  <c r="P316" i="1"/>
  <c r="P182" i="1"/>
  <c r="P434" i="1"/>
  <c r="P200" i="1"/>
  <c r="P132" i="1"/>
  <c r="P142" i="1"/>
  <c r="P70" i="1"/>
  <c r="P387" i="1"/>
  <c r="P127" i="1"/>
  <c r="P174" i="1"/>
  <c r="P414" i="1"/>
  <c r="P478" i="1"/>
  <c r="P233" i="1"/>
  <c r="P74" i="1"/>
  <c r="P271" i="1"/>
  <c r="P429" i="1"/>
  <c r="P345" i="1"/>
  <c r="P501" i="1"/>
  <c r="P68" i="1"/>
  <c r="P403" i="1"/>
  <c r="P72" i="1"/>
  <c r="P71" i="1"/>
  <c r="P42" i="1"/>
  <c r="P65" i="1"/>
  <c r="P76" i="1"/>
  <c r="P362" i="1"/>
  <c r="P225" i="1"/>
  <c r="P136" i="1"/>
  <c r="P253" i="1"/>
  <c r="P36" i="1"/>
  <c r="P348" i="1"/>
  <c r="P453" i="1"/>
  <c r="P371" i="1"/>
  <c r="P21" i="1"/>
  <c r="P324" i="1"/>
  <c r="P359" i="1"/>
  <c r="P39" i="1"/>
  <c r="P323" i="1"/>
  <c r="P109" i="1"/>
  <c r="P122" i="1"/>
  <c r="P379" i="1"/>
  <c r="P409" i="1"/>
  <c r="P53" i="1"/>
  <c r="P185" i="1"/>
  <c r="P410" i="1"/>
  <c r="P301" i="1"/>
  <c r="P406" i="1"/>
  <c r="P249" i="1"/>
  <c r="P114" i="1"/>
  <c r="P356" i="1"/>
  <c r="P43" i="1"/>
  <c r="P340" i="1"/>
  <c r="P33" i="1"/>
  <c r="P308" i="1"/>
  <c r="P441" i="1"/>
  <c r="P487" i="1"/>
  <c r="P480" i="1"/>
  <c r="P236" i="1"/>
  <c r="P44" i="1"/>
  <c r="P402" i="1"/>
  <c r="P230" i="1"/>
  <c r="P79" i="1"/>
  <c r="P366" i="1"/>
  <c r="P196" i="1"/>
  <c r="P183" i="1"/>
  <c r="P246" i="1"/>
  <c r="P250" i="1"/>
  <c r="P57" i="1"/>
  <c r="P320" i="1"/>
  <c r="P167" i="1"/>
  <c r="P482" i="1"/>
  <c r="P456" i="1"/>
  <c r="P285" i="1"/>
  <c r="P51" i="1"/>
  <c r="P56" i="1"/>
  <c r="P400" i="1"/>
  <c r="P120" i="1"/>
  <c r="P297" i="1"/>
  <c r="P190" i="1"/>
  <c r="P339" i="1"/>
  <c r="P413" i="1"/>
  <c r="P351" i="1"/>
  <c r="P22" i="1"/>
  <c r="P282" i="1"/>
  <c r="P203" i="1"/>
  <c r="P267" i="1"/>
  <c r="O264" i="1"/>
  <c r="O28" i="1"/>
  <c r="O129" i="1"/>
  <c r="O461" i="1"/>
  <c r="O204" i="1"/>
  <c r="O418" i="1"/>
  <c r="O232" i="1"/>
  <c r="O373" i="1"/>
  <c r="O283" i="1"/>
  <c r="O4" i="1"/>
  <c r="O130" i="1"/>
  <c r="O398" i="1"/>
  <c r="O281" i="1"/>
  <c r="O479" i="1"/>
  <c r="O397" i="1"/>
  <c r="O360" i="1"/>
  <c r="O275" i="1"/>
  <c r="O335" i="1"/>
  <c r="O494" i="1"/>
  <c r="O385" i="1"/>
  <c r="O488" i="1"/>
  <c r="O292" i="1"/>
  <c r="O148" i="1"/>
  <c r="O353" i="1"/>
  <c r="O104" i="1"/>
  <c r="O436" i="1"/>
  <c r="O342" i="1"/>
  <c r="O34" i="1"/>
  <c r="O103" i="1"/>
  <c r="O369" i="1"/>
  <c r="O152" i="1"/>
  <c r="O296" i="1"/>
  <c r="O277" i="1"/>
  <c r="O118" i="1"/>
  <c r="O50" i="1"/>
  <c r="O35" i="1"/>
  <c r="O443" i="1"/>
  <c r="O318" i="1"/>
  <c r="O181" i="1"/>
  <c r="O446" i="1"/>
  <c r="O119" i="1"/>
  <c r="O346" i="1"/>
  <c r="O96" i="1"/>
  <c r="O278" i="1"/>
  <c r="O60" i="1"/>
  <c r="O464" i="1"/>
  <c r="O241" i="1"/>
  <c r="O466" i="1"/>
  <c r="O347" i="1"/>
  <c r="O220" i="1"/>
  <c r="O467" i="1"/>
  <c r="O382" i="1"/>
  <c r="O64" i="1"/>
  <c r="O392" i="1"/>
  <c r="O141" i="1"/>
  <c r="O325" i="1"/>
  <c r="O331" i="1"/>
  <c r="O170" i="1"/>
  <c r="O495" i="1"/>
  <c r="O457" i="1"/>
  <c r="O336" i="1"/>
  <c r="O193" i="1"/>
  <c r="O128" i="1"/>
  <c r="O25" i="1"/>
  <c r="O404" i="1"/>
  <c r="O254" i="1"/>
  <c r="O463" i="1"/>
  <c r="O497" i="1"/>
  <c r="O5" i="1"/>
  <c r="O247" i="1"/>
  <c r="O10" i="1"/>
  <c r="O291" i="1"/>
  <c r="O304" i="1"/>
  <c r="O224" i="1"/>
  <c r="O94" i="1"/>
  <c r="O432" i="1"/>
  <c r="O274" i="1"/>
  <c r="O266" i="1"/>
  <c r="O161" i="1"/>
  <c r="O449" i="1"/>
  <c r="O313" i="1"/>
  <c r="O91" i="1"/>
  <c r="O319" i="1"/>
  <c r="O481" i="1"/>
  <c r="O284" i="1"/>
  <c r="O197" i="1"/>
  <c r="O452" i="1"/>
  <c r="O228" i="1"/>
  <c r="O239" i="1"/>
  <c r="O214" i="1"/>
  <c r="O54" i="1"/>
  <c r="O15" i="1"/>
  <c r="O145" i="1"/>
  <c r="O390" i="1"/>
  <c r="O477" i="1"/>
  <c r="O425" i="1"/>
  <c r="O490" i="1"/>
  <c r="O151" i="1"/>
  <c r="O12" i="1"/>
  <c r="O117" i="1"/>
  <c r="O484" i="1"/>
  <c r="O332" i="1"/>
  <c r="O242" i="1"/>
  <c r="O77" i="1"/>
  <c r="O89" i="1"/>
  <c r="O166" i="1"/>
  <c r="O41" i="1"/>
  <c r="O455" i="1"/>
  <c r="O451" i="1"/>
  <c r="O189" i="1"/>
  <c r="O472" i="1"/>
  <c r="O367" i="1"/>
  <c r="O162" i="1"/>
  <c r="O380" i="1"/>
  <c r="O265" i="1"/>
  <c r="O377" i="1"/>
  <c r="O272" i="1"/>
  <c r="O210" i="1"/>
  <c r="O355" i="1"/>
  <c r="O177" i="1"/>
  <c r="O427" i="1"/>
  <c r="O450" i="1"/>
  <c r="O258" i="1"/>
  <c r="O251" i="1"/>
  <c r="O158" i="1"/>
  <c r="O24" i="1"/>
  <c r="O391" i="1"/>
  <c r="O279" i="1"/>
  <c r="O435" i="1"/>
  <c r="O102" i="1"/>
  <c r="O372" i="1"/>
  <c r="O124" i="1"/>
  <c r="O317" i="1"/>
  <c r="O381" i="1"/>
  <c r="O237" i="1"/>
  <c r="O113" i="1"/>
  <c r="O106" i="1"/>
  <c r="O442" i="1"/>
  <c r="O412" i="1"/>
  <c r="O256" i="1"/>
  <c r="O215" i="1"/>
  <c r="O73" i="1"/>
  <c r="O433" i="1"/>
  <c r="O358" i="1"/>
  <c r="O160" i="1"/>
  <c r="O222" i="1"/>
  <c r="O176" i="1"/>
  <c r="O171" i="1"/>
  <c r="O98" i="1"/>
  <c r="O415" i="1"/>
  <c r="O219" i="1"/>
  <c r="O116" i="1"/>
  <c r="O280" i="1"/>
  <c r="O330" i="1"/>
  <c r="O92" i="1"/>
  <c r="O386" i="1"/>
  <c r="O205" i="1"/>
  <c r="O288" i="1"/>
  <c r="O499" i="1"/>
  <c r="O138" i="1"/>
  <c r="O157" i="1"/>
  <c r="O344" i="1"/>
  <c r="O3" i="1"/>
  <c r="O179" i="1"/>
  <c r="O437" i="1"/>
  <c r="O302" i="1"/>
  <c r="O298" i="1"/>
  <c r="O420" i="1"/>
  <c r="O47" i="1"/>
  <c r="O471" i="1"/>
  <c r="O9" i="1"/>
  <c r="O399" i="1"/>
  <c r="O462" i="1"/>
  <c r="O260" i="1"/>
  <c r="O368" i="1"/>
  <c r="O498" i="1"/>
  <c r="O416" i="1"/>
  <c r="O121" i="1"/>
  <c r="O328" i="1"/>
  <c r="O110" i="1"/>
  <c r="O349" i="1"/>
  <c r="O115" i="1"/>
  <c r="O439" i="1"/>
  <c r="O430" i="1"/>
  <c r="O207" i="1"/>
  <c r="O105" i="1"/>
  <c r="O29" i="1"/>
  <c r="O240" i="1"/>
  <c r="O191" i="1"/>
  <c r="O101" i="1"/>
  <c r="O263" i="1"/>
  <c r="O468" i="1"/>
  <c r="O194" i="1"/>
  <c r="O411" i="1"/>
  <c r="O293" i="1"/>
  <c r="O486" i="1"/>
  <c r="O294" i="1"/>
  <c r="O82" i="1"/>
  <c r="O175" i="1"/>
  <c r="O75" i="1"/>
  <c r="O405" i="1"/>
  <c r="O168" i="1"/>
  <c r="O447" i="1"/>
  <c r="O388" i="1"/>
  <c r="O212" i="1"/>
  <c r="O173" i="1"/>
  <c r="O326" i="1"/>
  <c r="O350" i="1"/>
  <c r="O139" i="1"/>
  <c r="O440" i="1"/>
  <c r="O384" i="1"/>
  <c r="O19" i="1"/>
  <c r="O329" i="1"/>
  <c r="O401" i="1"/>
  <c r="O500" i="1"/>
  <c r="O95" i="1"/>
  <c r="O333" i="1"/>
  <c r="O428" i="1"/>
  <c r="O192" i="1"/>
  <c r="O245" i="1"/>
  <c r="O261" i="1"/>
  <c r="O270" i="1"/>
  <c r="O338" i="1"/>
  <c r="O69" i="1"/>
  <c r="O493" i="1"/>
  <c r="O126" i="1"/>
  <c r="O195" i="1"/>
  <c r="O295" i="1"/>
  <c r="O269" i="1"/>
  <c r="O315" i="1"/>
  <c r="O16" i="1"/>
  <c r="O40" i="1"/>
  <c r="O474" i="1"/>
  <c r="O431" i="1"/>
  <c r="O20" i="1"/>
  <c r="O14" i="1"/>
  <c r="O30" i="1"/>
  <c r="O306" i="1"/>
  <c r="O23" i="1"/>
  <c r="O159" i="1"/>
  <c r="O255" i="1"/>
  <c r="O67" i="1"/>
  <c r="O289" i="1"/>
  <c r="O376" i="1"/>
  <c r="O238" i="1"/>
  <c r="O396" i="1"/>
  <c r="O178" i="1"/>
  <c r="O341" i="1"/>
  <c r="O311" i="1"/>
  <c r="O496" i="1"/>
  <c r="O84" i="1"/>
  <c r="O11" i="1"/>
  <c r="O112" i="1"/>
  <c r="O180" i="1"/>
  <c r="O2" i="1"/>
  <c r="O417" i="1"/>
  <c r="O63" i="1"/>
  <c r="O445" i="1"/>
  <c r="O153" i="1"/>
  <c r="O213" i="1"/>
  <c r="O134" i="1"/>
  <c r="O156" i="1"/>
  <c r="O394" i="1"/>
  <c r="O352" i="1"/>
  <c r="O389" i="1"/>
  <c r="O300" i="1"/>
  <c r="O421" i="1"/>
  <c r="O80" i="1"/>
  <c r="O268" i="1"/>
  <c r="O149" i="1"/>
  <c r="O422" i="1"/>
  <c r="O221" i="1"/>
  <c r="O470" i="1"/>
  <c r="O489" i="1"/>
  <c r="O108" i="1"/>
  <c r="O93" i="1"/>
  <c r="O312" i="1"/>
  <c r="O88" i="1"/>
  <c r="O187" i="1"/>
  <c r="O188" i="1"/>
  <c r="O111" i="1"/>
  <c r="O231" i="1"/>
  <c r="O83" i="1"/>
  <c r="O48" i="1"/>
  <c r="O465" i="1"/>
  <c r="O459" i="1"/>
  <c r="O448" i="1"/>
  <c r="O169" i="1"/>
  <c r="O46" i="1"/>
  <c r="O143" i="1"/>
  <c r="O209" i="1"/>
  <c r="O476" i="1"/>
  <c r="O184" i="1"/>
  <c r="O123" i="1"/>
  <c r="O199" i="1"/>
  <c r="O363" i="1"/>
  <c r="O55" i="1"/>
  <c r="O337" i="1"/>
  <c r="O408" i="1"/>
  <c r="O165" i="1"/>
  <c r="O248" i="1"/>
  <c r="O198" i="1"/>
  <c r="O97" i="1"/>
  <c r="O374" i="1"/>
  <c r="O8" i="1"/>
  <c r="O125" i="1"/>
  <c r="O52" i="1"/>
  <c r="O229" i="1"/>
  <c r="O235" i="1"/>
  <c r="O426" i="1"/>
  <c r="O407" i="1"/>
  <c r="O164" i="1"/>
  <c r="O321" i="1"/>
  <c r="O17" i="1"/>
  <c r="O144" i="1"/>
  <c r="O444" i="1"/>
  <c r="O49" i="1"/>
  <c r="O485" i="1"/>
  <c r="O59" i="1"/>
  <c r="O299" i="1"/>
  <c r="O140" i="1"/>
  <c r="O18" i="1"/>
  <c r="O273" i="1"/>
  <c r="O262" i="1"/>
  <c r="O27" i="1"/>
  <c r="O87" i="1"/>
  <c r="O78" i="1"/>
  <c r="O223" i="1"/>
  <c r="O257" i="1"/>
  <c r="O6" i="1"/>
  <c r="O438" i="1"/>
  <c r="O424" i="1"/>
  <c r="O327" i="1"/>
  <c r="O186" i="1"/>
  <c r="O454" i="1"/>
  <c r="O287" i="1"/>
  <c r="O492" i="1"/>
  <c r="O310" i="1"/>
  <c r="O364" i="1"/>
  <c r="O163" i="1"/>
  <c r="O423" i="1"/>
  <c r="O208" i="1"/>
  <c r="O244" i="1"/>
  <c r="O61" i="1"/>
  <c r="O227" i="1"/>
  <c r="O133" i="1"/>
  <c r="O150" i="1"/>
  <c r="O217" i="1"/>
  <c r="O206" i="1"/>
  <c r="O7" i="1"/>
  <c r="O290" i="1"/>
  <c r="O85" i="1"/>
  <c r="O37" i="1"/>
  <c r="O286" i="1"/>
  <c r="O314" i="1"/>
  <c r="O343" i="1"/>
  <c r="O13" i="1"/>
  <c r="O202" i="1"/>
  <c r="O303" i="1"/>
  <c r="O276" i="1"/>
  <c r="O216" i="1"/>
  <c r="O211" i="1"/>
  <c r="O458" i="1"/>
  <c r="O226" i="1"/>
  <c r="O469" i="1"/>
  <c r="O62" i="1"/>
  <c r="O395" i="1"/>
  <c r="O307" i="1"/>
  <c r="O370" i="1"/>
  <c r="O375" i="1"/>
  <c r="O393" i="1"/>
  <c r="O378" i="1"/>
  <c r="O354" i="1"/>
  <c r="O66" i="1"/>
  <c r="O259" i="1"/>
  <c r="O154" i="1"/>
  <c r="O419" i="1"/>
  <c r="O107" i="1"/>
  <c r="O135" i="1"/>
  <c r="O252" i="1"/>
  <c r="O218" i="1"/>
  <c r="O201" i="1"/>
  <c r="O309" i="1"/>
  <c r="O38" i="1"/>
  <c r="O334" i="1"/>
  <c r="O99" i="1"/>
  <c r="O32" i="1"/>
  <c r="O100" i="1"/>
  <c r="O146" i="1"/>
  <c r="O86" i="1"/>
  <c r="O31" i="1"/>
  <c r="O322" i="1"/>
  <c r="O365" i="1"/>
  <c r="O147" i="1"/>
  <c r="O243" i="1"/>
  <c r="O58" i="1"/>
  <c r="O383" i="1"/>
  <c r="O155" i="1"/>
  <c r="O305" i="1"/>
  <c r="O45" i="1"/>
  <c r="O81" i="1"/>
  <c r="O460" i="1"/>
  <c r="O234" i="1"/>
  <c r="O475" i="1"/>
  <c r="O131" i="1"/>
  <c r="O361" i="1"/>
  <c r="O172" i="1"/>
  <c r="O90" i="1"/>
  <c r="O483" i="1"/>
  <c r="O491" i="1"/>
  <c r="O473" i="1"/>
  <c r="O137" i="1"/>
  <c r="O26" i="1"/>
  <c r="O357" i="1"/>
  <c r="O316" i="1"/>
  <c r="O182" i="1"/>
  <c r="O434" i="1"/>
  <c r="O200" i="1"/>
  <c r="O132" i="1"/>
  <c r="O142" i="1"/>
  <c r="O70" i="1"/>
  <c r="O387" i="1"/>
  <c r="O127" i="1"/>
  <c r="O174" i="1"/>
  <c r="O414" i="1"/>
  <c r="O478" i="1"/>
  <c r="O233" i="1"/>
  <c r="O74" i="1"/>
  <c r="O271" i="1"/>
  <c r="O429" i="1"/>
  <c r="O345" i="1"/>
  <c r="O501" i="1"/>
  <c r="O68" i="1"/>
  <c r="O403" i="1"/>
  <c r="O72" i="1"/>
  <c r="O71" i="1"/>
  <c r="O42" i="1"/>
  <c r="O65" i="1"/>
  <c r="O76" i="1"/>
  <c r="O362" i="1"/>
  <c r="O225" i="1"/>
  <c r="O136" i="1"/>
  <c r="O253" i="1"/>
  <c r="O36" i="1"/>
  <c r="O348" i="1"/>
  <c r="O453" i="1"/>
  <c r="O371" i="1"/>
  <c r="O21" i="1"/>
  <c r="O324" i="1"/>
  <c r="O359" i="1"/>
  <c r="O39" i="1"/>
  <c r="O323" i="1"/>
  <c r="O109" i="1"/>
  <c r="O122" i="1"/>
  <c r="O379" i="1"/>
  <c r="O409" i="1"/>
  <c r="O53" i="1"/>
  <c r="O185" i="1"/>
  <c r="O410" i="1"/>
  <c r="O301" i="1"/>
  <c r="O406" i="1"/>
  <c r="O249" i="1"/>
  <c r="O114" i="1"/>
  <c r="O356" i="1"/>
  <c r="O43" i="1"/>
  <c r="O340" i="1"/>
  <c r="O33" i="1"/>
  <c r="O308" i="1"/>
  <c r="O441" i="1"/>
  <c r="O487" i="1"/>
  <c r="O480" i="1"/>
  <c r="O236" i="1"/>
  <c r="O44" i="1"/>
  <c r="O402" i="1"/>
  <c r="O230" i="1"/>
  <c r="O79" i="1"/>
  <c r="O366" i="1"/>
  <c r="O196" i="1"/>
  <c r="O183" i="1"/>
  <c r="O246" i="1"/>
  <c r="O250" i="1"/>
  <c r="O57" i="1"/>
  <c r="O320" i="1"/>
  <c r="O167" i="1"/>
  <c r="O482" i="1"/>
  <c r="O456" i="1"/>
  <c r="O285" i="1"/>
  <c r="O51" i="1"/>
  <c r="O56" i="1"/>
  <c r="O400" i="1"/>
  <c r="O120" i="1"/>
  <c r="O297" i="1"/>
  <c r="O190" i="1"/>
  <c r="O339" i="1"/>
  <c r="O413" i="1"/>
  <c r="O351" i="1"/>
  <c r="O22" i="1"/>
  <c r="O282" i="1"/>
  <c r="O203" i="1"/>
  <c r="O267" i="1"/>
  <c r="N267" i="1"/>
  <c r="N264" i="1"/>
  <c r="N28" i="1"/>
  <c r="N129" i="1"/>
  <c r="N461" i="1"/>
  <c r="N204" i="1"/>
  <c r="N418" i="1"/>
  <c r="N232" i="1"/>
  <c r="N373" i="1"/>
  <c r="N283" i="1"/>
  <c r="N4" i="1"/>
  <c r="N130" i="1"/>
  <c r="N398" i="1"/>
  <c r="N281" i="1"/>
  <c r="N479" i="1"/>
  <c r="N397" i="1"/>
  <c r="N360" i="1"/>
  <c r="N275" i="1"/>
  <c r="N335" i="1"/>
  <c r="N494" i="1"/>
  <c r="N385" i="1"/>
  <c r="N488" i="1"/>
  <c r="N292" i="1"/>
  <c r="N148" i="1"/>
  <c r="N353" i="1"/>
  <c r="N104" i="1"/>
  <c r="N436" i="1"/>
  <c r="N342" i="1"/>
  <c r="N34" i="1"/>
  <c r="N103" i="1"/>
  <c r="N369" i="1"/>
  <c r="N152" i="1"/>
  <c r="N296" i="1"/>
  <c r="N277" i="1"/>
  <c r="N118" i="1"/>
  <c r="N50" i="1"/>
  <c r="N35" i="1"/>
  <c r="N443" i="1"/>
  <c r="N318" i="1"/>
  <c r="N181" i="1"/>
  <c r="N446" i="1"/>
  <c r="N119" i="1"/>
  <c r="N346" i="1"/>
  <c r="N96" i="1"/>
  <c r="N278" i="1"/>
  <c r="N60" i="1"/>
  <c r="N464" i="1"/>
  <c r="N241" i="1"/>
  <c r="N466" i="1"/>
  <c r="N347" i="1"/>
  <c r="N220" i="1"/>
  <c r="N467" i="1"/>
  <c r="N382" i="1"/>
  <c r="N64" i="1"/>
  <c r="N392" i="1"/>
  <c r="N141" i="1"/>
  <c r="N325" i="1"/>
  <c r="N331" i="1"/>
  <c r="N170" i="1"/>
  <c r="N495" i="1"/>
  <c r="N457" i="1"/>
  <c r="N336" i="1"/>
  <c r="N193" i="1"/>
  <c r="N128" i="1"/>
  <c r="N25" i="1"/>
  <c r="N404" i="1"/>
  <c r="N254" i="1"/>
  <c r="N463" i="1"/>
  <c r="N497" i="1"/>
  <c r="N5" i="1"/>
  <c r="N247" i="1"/>
  <c r="N10" i="1"/>
  <c r="N291" i="1"/>
  <c r="N304" i="1"/>
  <c r="N224" i="1"/>
  <c r="N94" i="1"/>
  <c r="N432" i="1"/>
  <c r="N274" i="1"/>
  <c r="N266" i="1"/>
  <c r="N161" i="1"/>
  <c r="N449" i="1"/>
  <c r="N313" i="1"/>
  <c r="N91" i="1"/>
  <c r="N319" i="1"/>
  <c r="N481" i="1"/>
  <c r="N284" i="1"/>
  <c r="N197" i="1"/>
  <c r="N452" i="1"/>
  <c r="N228" i="1"/>
  <c r="N239" i="1"/>
  <c r="N214" i="1"/>
  <c r="N54" i="1"/>
  <c r="N15" i="1"/>
  <c r="N145" i="1"/>
  <c r="N390" i="1"/>
  <c r="N477" i="1"/>
  <c r="N425" i="1"/>
  <c r="N490" i="1"/>
  <c r="N151" i="1"/>
  <c r="N12" i="1"/>
  <c r="N117" i="1"/>
  <c r="N484" i="1"/>
  <c r="N332" i="1"/>
  <c r="N242" i="1"/>
  <c r="N77" i="1"/>
  <c r="N89" i="1"/>
  <c r="N166" i="1"/>
  <c r="N41" i="1"/>
  <c r="N455" i="1"/>
  <c r="N451" i="1"/>
  <c r="N189" i="1"/>
  <c r="N472" i="1"/>
  <c r="N367" i="1"/>
  <c r="N162" i="1"/>
  <c r="N380" i="1"/>
  <c r="N265" i="1"/>
  <c r="N377" i="1"/>
  <c r="N272" i="1"/>
  <c r="N210" i="1"/>
  <c r="N355" i="1"/>
  <c r="N177" i="1"/>
  <c r="N427" i="1"/>
  <c r="N450" i="1"/>
  <c r="N258" i="1"/>
  <c r="N251" i="1"/>
  <c r="N158" i="1"/>
  <c r="N24" i="1"/>
  <c r="N391" i="1"/>
  <c r="N279" i="1"/>
  <c r="N435" i="1"/>
  <c r="N102" i="1"/>
  <c r="N372" i="1"/>
  <c r="N124" i="1"/>
  <c r="N317" i="1"/>
  <c r="N381" i="1"/>
  <c r="N237" i="1"/>
  <c r="N113" i="1"/>
  <c r="N106" i="1"/>
  <c r="N442" i="1"/>
  <c r="N412" i="1"/>
  <c r="N256" i="1"/>
  <c r="N215" i="1"/>
  <c r="N73" i="1"/>
  <c r="N433" i="1"/>
  <c r="N358" i="1"/>
  <c r="N160" i="1"/>
  <c r="N222" i="1"/>
  <c r="N176" i="1"/>
  <c r="N171" i="1"/>
  <c r="N98" i="1"/>
  <c r="N415" i="1"/>
  <c r="N219" i="1"/>
  <c r="N116" i="1"/>
  <c r="N280" i="1"/>
  <c r="N330" i="1"/>
  <c r="N92" i="1"/>
  <c r="N386" i="1"/>
  <c r="N205" i="1"/>
  <c r="N288" i="1"/>
  <c r="N499" i="1"/>
  <c r="N138" i="1"/>
  <c r="N157" i="1"/>
  <c r="N344" i="1"/>
  <c r="N3" i="1"/>
  <c r="N179" i="1"/>
  <c r="N437" i="1"/>
  <c r="N302" i="1"/>
  <c r="N298" i="1"/>
  <c r="N420" i="1"/>
  <c r="N47" i="1"/>
  <c r="N471" i="1"/>
  <c r="N9" i="1"/>
  <c r="N399" i="1"/>
  <c r="N462" i="1"/>
  <c r="N260" i="1"/>
  <c r="N368" i="1"/>
  <c r="N498" i="1"/>
  <c r="N416" i="1"/>
  <c r="N121" i="1"/>
  <c r="N328" i="1"/>
  <c r="N110" i="1"/>
  <c r="N349" i="1"/>
  <c r="N115" i="1"/>
  <c r="N439" i="1"/>
  <c r="N430" i="1"/>
  <c r="N207" i="1"/>
  <c r="N105" i="1"/>
  <c r="N29" i="1"/>
  <c r="N240" i="1"/>
  <c r="N191" i="1"/>
  <c r="N101" i="1"/>
  <c r="N263" i="1"/>
  <c r="N468" i="1"/>
  <c r="N194" i="1"/>
  <c r="N411" i="1"/>
  <c r="N293" i="1"/>
  <c r="N486" i="1"/>
  <c r="N294" i="1"/>
  <c r="N82" i="1"/>
  <c r="N175" i="1"/>
  <c r="N75" i="1"/>
  <c r="N405" i="1"/>
  <c r="N168" i="1"/>
  <c r="N447" i="1"/>
  <c r="N388" i="1"/>
  <c r="N212" i="1"/>
  <c r="N173" i="1"/>
  <c r="N326" i="1"/>
  <c r="N350" i="1"/>
  <c r="N139" i="1"/>
  <c r="N440" i="1"/>
  <c r="N384" i="1"/>
  <c r="N19" i="1"/>
  <c r="N329" i="1"/>
  <c r="N401" i="1"/>
  <c r="N500" i="1"/>
  <c r="N95" i="1"/>
  <c r="N333" i="1"/>
  <c r="N428" i="1"/>
  <c r="N192" i="1"/>
  <c r="N245" i="1"/>
  <c r="N261" i="1"/>
  <c r="N270" i="1"/>
  <c r="N338" i="1"/>
  <c r="N69" i="1"/>
  <c r="N493" i="1"/>
  <c r="N126" i="1"/>
  <c r="N195" i="1"/>
  <c r="N295" i="1"/>
  <c r="N269" i="1"/>
  <c r="N315" i="1"/>
  <c r="N16" i="1"/>
  <c r="N40" i="1"/>
  <c r="N474" i="1"/>
  <c r="N431" i="1"/>
  <c r="N20" i="1"/>
  <c r="N14" i="1"/>
  <c r="N30" i="1"/>
  <c r="N306" i="1"/>
  <c r="N23" i="1"/>
  <c r="N159" i="1"/>
  <c r="N255" i="1"/>
  <c r="N67" i="1"/>
  <c r="N289" i="1"/>
  <c r="N376" i="1"/>
  <c r="N238" i="1"/>
  <c r="N396" i="1"/>
  <c r="N178" i="1"/>
  <c r="N341" i="1"/>
  <c r="N311" i="1"/>
  <c r="N496" i="1"/>
  <c r="N84" i="1"/>
  <c r="N11" i="1"/>
  <c r="N112" i="1"/>
  <c r="N180" i="1"/>
  <c r="N2" i="1"/>
  <c r="N417" i="1"/>
  <c r="N63" i="1"/>
  <c r="N445" i="1"/>
  <c r="N153" i="1"/>
  <c r="N213" i="1"/>
  <c r="N134" i="1"/>
  <c r="N156" i="1"/>
  <c r="N394" i="1"/>
  <c r="N352" i="1"/>
  <c r="N389" i="1"/>
  <c r="N300" i="1"/>
  <c r="N421" i="1"/>
  <c r="N80" i="1"/>
  <c r="N268" i="1"/>
  <c r="N149" i="1"/>
  <c r="N422" i="1"/>
  <c r="N221" i="1"/>
  <c r="N470" i="1"/>
  <c r="N489" i="1"/>
  <c r="N108" i="1"/>
  <c r="N93" i="1"/>
  <c r="N312" i="1"/>
  <c r="N88" i="1"/>
  <c r="N187" i="1"/>
  <c r="N188" i="1"/>
  <c r="N111" i="1"/>
  <c r="N231" i="1"/>
  <c r="N83" i="1"/>
  <c r="N48" i="1"/>
  <c r="N465" i="1"/>
  <c r="N459" i="1"/>
  <c r="N448" i="1"/>
  <c r="N169" i="1"/>
  <c r="N46" i="1"/>
  <c r="N143" i="1"/>
  <c r="N209" i="1"/>
  <c r="N476" i="1"/>
  <c r="N184" i="1"/>
  <c r="N123" i="1"/>
  <c r="N199" i="1"/>
  <c r="N363" i="1"/>
  <c r="N55" i="1"/>
  <c r="N337" i="1"/>
  <c r="N408" i="1"/>
  <c r="N165" i="1"/>
  <c r="N248" i="1"/>
  <c r="N198" i="1"/>
  <c r="N97" i="1"/>
  <c r="N374" i="1"/>
  <c r="N8" i="1"/>
  <c r="N125" i="1"/>
  <c r="N52" i="1"/>
  <c r="N229" i="1"/>
  <c r="N235" i="1"/>
  <c r="N426" i="1"/>
  <c r="N407" i="1"/>
  <c r="N164" i="1"/>
  <c r="N321" i="1"/>
  <c r="N17" i="1"/>
  <c r="N144" i="1"/>
  <c r="N444" i="1"/>
  <c r="N49" i="1"/>
  <c r="N485" i="1"/>
  <c r="N59" i="1"/>
  <c r="N299" i="1"/>
  <c r="N140" i="1"/>
  <c r="N18" i="1"/>
  <c r="N273" i="1"/>
  <c r="N262" i="1"/>
  <c r="N27" i="1"/>
  <c r="N87" i="1"/>
  <c r="N78" i="1"/>
  <c r="N223" i="1"/>
  <c r="N257" i="1"/>
  <c r="N6" i="1"/>
  <c r="N438" i="1"/>
  <c r="N424" i="1"/>
  <c r="N327" i="1"/>
  <c r="N186" i="1"/>
  <c r="N454" i="1"/>
  <c r="N287" i="1"/>
  <c r="N492" i="1"/>
  <c r="N310" i="1"/>
  <c r="N364" i="1"/>
  <c r="N163" i="1"/>
  <c r="N423" i="1"/>
  <c r="N208" i="1"/>
  <c r="N244" i="1"/>
  <c r="N61" i="1"/>
  <c r="N227" i="1"/>
  <c r="N133" i="1"/>
  <c r="N150" i="1"/>
  <c r="N217" i="1"/>
  <c r="N206" i="1"/>
  <c r="N7" i="1"/>
  <c r="N290" i="1"/>
  <c r="N85" i="1"/>
  <c r="N37" i="1"/>
  <c r="N286" i="1"/>
  <c r="N314" i="1"/>
  <c r="N343" i="1"/>
  <c r="N13" i="1"/>
  <c r="N202" i="1"/>
  <c r="N303" i="1"/>
  <c r="N276" i="1"/>
  <c r="N216" i="1"/>
  <c r="N211" i="1"/>
  <c r="N458" i="1"/>
  <c r="N226" i="1"/>
  <c r="N469" i="1"/>
  <c r="N62" i="1"/>
  <c r="N395" i="1"/>
  <c r="N307" i="1"/>
  <c r="N370" i="1"/>
  <c r="N375" i="1"/>
  <c r="N393" i="1"/>
  <c r="N378" i="1"/>
  <c r="N354" i="1"/>
  <c r="N66" i="1"/>
  <c r="N259" i="1"/>
  <c r="N154" i="1"/>
  <c r="N419" i="1"/>
  <c r="N107" i="1"/>
  <c r="N135" i="1"/>
  <c r="N252" i="1"/>
  <c r="N218" i="1"/>
  <c r="N201" i="1"/>
  <c r="N309" i="1"/>
  <c r="N38" i="1"/>
  <c r="N334" i="1"/>
  <c r="N99" i="1"/>
  <c r="N32" i="1"/>
  <c r="N100" i="1"/>
  <c r="N146" i="1"/>
  <c r="N86" i="1"/>
  <c r="N31" i="1"/>
  <c r="N322" i="1"/>
  <c r="N365" i="1"/>
  <c r="N147" i="1"/>
  <c r="N243" i="1"/>
  <c r="N58" i="1"/>
  <c r="N383" i="1"/>
  <c r="N155" i="1"/>
  <c r="N305" i="1"/>
  <c r="N45" i="1"/>
  <c r="N81" i="1"/>
  <c r="N460" i="1"/>
  <c r="N234" i="1"/>
  <c r="N475" i="1"/>
  <c r="N131" i="1"/>
  <c r="N361" i="1"/>
  <c r="N172" i="1"/>
  <c r="N90" i="1"/>
  <c r="N483" i="1"/>
  <c r="N491" i="1"/>
  <c r="N473" i="1"/>
  <c r="N137" i="1"/>
  <c r="N26" i="1"/>
  <c r="N357" i="1"/>
  <c r="N316" i="1"/>
  <c r="N182" i="1"/>
  <c r="N434" i="1"/>
  <c r="N200" i="1"/>
  <c r="N132" i="1"/>
  <c r="N142" i="1"/>
  <c r="N70" i="1"/>
  <c r="N387" i="1"/>
  <c r="N127" i="1"/>
  <c r="N174" i="1"/>
  <c r="N414" i="1"/>
  <c r="N478" i="1"/>
  <c r="N233" i="1"/>
  <c r="N74" i="1"/>
  <c r="N271" i="1"/>
  <c r="N429" i="1"/>
  <c r="N345" i="1"/>
  <c r="N501" i="1"/>
  <c r="N68" i="1"/>
  <c r="N403" i="1"/>
  <c r="N72" i="1"/>
  <c r="N71" i="1"/>
  <c r="N42" i="1"/>
  <c r="N65" i="1"/>
  <c r="N76" i="1"/>
  <c r="N362" i="1"/>
  <c r="N225" i="1"/>
  <c r="N136" i="1"/>
  <c r="N253" i="1"/>
  <c r="N36" i="1"/>
  <c r="N348" i="1"/>
  <c r="N453" i="1"/>
  <c r="N371" i="1"/>
  <c r="N21" i="1"/>
  <c r="N324" i="1"/>
  <c r="N359" i="1"/>
  <c r="N39" i="1"/>
  <c r="N323" i="1"/>
  <c r="N109" i="1"/>
  <c r="N122" i="1"/>
  <c r="N379" i="1"/>
  <c r="N409" i="1"/>
  <c r="N53" i="1"/>
  <c r="N185" i="1"/>
  <c r="N410" i="1"/>
  <c r="N301" i="1"/>
  <c r="N406" i="1"/>
  <c r="N249" i="1"/>
  <c r="N114" i="1"/>
  <c r="N356" i="1"/>
  <c r="N43" i="1"/>
  <c r="N340" i="1"/>
  <c r="N33" i="1"/>
  <c r="N308" i="1"/>
  <c r="N441" i="1"/>
  <c r="N487" i="1"/>
  <c r="N480" i="1"/>
  <c r="N236" i="1"/>
  <c r="N44" i="1"/>
  <c r="N402" i="1"/>
  <c r="N230" i="1"/>
  <c r="N79" i="1"/>
  <c r="N366" i="1"/>
  <c r="N196" i="1"/>
  <c r="N183" i="1"/>
  <c r="N246" i="1"/>
  <c r="N250" i="1"/>
  <c r="N57" i="1"/>
  <c r="N320" i="1"/>
  <c r="N167" i="1"/>
  <c r="N482" i="1"/>
  <c r="N456" i="1"/>
  <c r="N285" i="1"/>
  <c r="N51" i="1"/>
  <c r="N56" i="1"/>
  <c r="N400" i="1"/>
  <c r="N120" i="1"/>
  <c r="N297" i="1"/>
  <c r="N190" i="1"/>
  <c r="N339" i="1"/>
  <c r="N413" i="1"/>
  <c r="N351" i="1"/>
  <c r="N22" i="1"/>
  <c r="N282" i="1"/>
  <c r="N203" i="1"/>
  <c r="L264" i="1"/>
  <c r="L28" i="1"/>
  <c r="L129" i="1"/>
  <c r="L461" i="1"/>
  <c r="L204" i="1"/>
  <c r="L418" i="1"/>
  <c r="L232" i="1"/>
  <c r="L373" i="1"/>
  <c r="L283" i="1"/>
  <c r="L4" i="1"/>
  <c r="L130" i="1"/>
  <c r="L398" i="1"/>
  <c r="L281" i="1"/>
  <c r="L479" i="1"/>
  <c r="L397" i="1"/>
  <c r="L360" i="1"/>
  <c r="L275" i="1"/>
  <c r="L335" i="1"/>
  <c r="L494" i="1"/>
  <c r="L385" i="1"/>
  <c r="L488" i="1"/>
  <c r="L292" i="1"/>
  <c r="L148" i="1"/>
  <c r="L353" i="1"/>
  <c r="L104" i="1"/>
  <c r="L436" i="1"/>
  <c r="L342" i="1"/>
  <c r="L34" i="1"/>
  <c r="L103" i="1"/>
  <c r="L369" i="1"/>
  <c r="L152" i="1"/>
  <c r="L296" i="1"/>
  <c r="L277" i="1"/>
  <c r="L118" i="1"/>
  <c r="L50" i="1"/>
  <c r="L35" i="1"/>
  <c r="L443" i="1"/>
  <c r="L318" i="1"/>
  <c r="L181" i="1"/>
  <c r="L446" i="1"/>
  <c r="L119" i="1"/>
  <c r="L346" i="1"/>
  <c r="L96" i="1"/>
  <c r="L278" i="1"/>
  <c r="L60" i="1"/>
  <c r="L464" i="1"/>
  <c r="L241" i="1"/>
  <c r="L466" i="1"/>
  <c r="L347" i="1"/>
  <c r="L220" i="1"/>
  <c r="L467" i="1"/>
  <c r="L382" i="1"/>
  <c r="L64" i="1"/>
  <c r="L392" i="1"/>
  <c r="L141" i="1"/>
  <c r="L325" i="1"/>
  <c r="L331" i="1"/>
  <c r="L170" i="1"/>
  <c r="L495" i="1"/>
  <c r="L457" i="1"/>
  <c r="L336" i="1"/>
  <c r="L193" i="1"/>
  <c r="L128" i="1"/>
  <c r="L25" i="1"/>
  <c r="L404" i="1"/>
  <c r="L254" i="1"/>
  <c r="L463" i="1"/>
  <c r="L497" i="1"/>
  <c r="L5" i="1"/>
  <c r="L247" i="1"/>
  <c r="L10" i="1"/>
  <c r="L291" i="1"/>
  <c r="L304" i="1"/>
  <c r="L224" i="1"/>
  <c r="L94" i="1"/>
  <c r="L432" i="1"/>
  <c r="L274" i="1"/>
  <c r="L266" i="1"/>
  <c r="L161" i="1"/>
  <c r="L449" i="1"/>
  <c r="L313" i="1"/>
  <c r="L91" i="1"/>
  <c r="L319" i="1"/>
  <c r="L481" i="1"/>
  <c r="L284" i="1"/>
  <c r="L197" i="1"/>
  <c r="L452" i="1"/>
  <c r="L228" i="1"/>
  <c r="L239" i="1"/>
  <c r="L214" i="1"/>
  <c r="L54" i="1"/>
  <c r="L15" i="1"/>
  <c r="L145" i="1"/>
  <c r="L390" i="1"/>
  <c r="L477" i="1"/>
  <c r="L425" i="1"/>
  <c r="L490" i="1"/>
  <c r="L151" i="1"/>
  <c r="L12" i="1"/>
  <c r="L117" i="1"/>
  <c r="L484" i="1"/>
  <c r="L332" i="1"/>
  <c r="L242" i="1"/>
  <c r="L77" i="1"/>
  <c r="L89" i="1"/>
  <c r="L166" i="1"/>
  <c r="L41" i="1"/>
  <c r="L455" i="1"/>
  <c r="L451" i="1"/>
  <c r="L189" i="1"/>
  <c r="L472" i="1"/>
  <c r="L367" i="1"/>
  <c r="L162" i="1"/>
  <c r="L380" i="1"/>
  <c r="L265" i="1"/>
  <c r="L377" i="1"/>
  <c r="L272" i="1"/>
  <c r="L210" i="1"/>
  <c r="L355" i="1"/>
  <c r="L177" i="1"/>
  <c r="L427" i="1"/>
  <c r="L450" i="1"/>
  <c r="L258" i="1"/>
  <c r="L251" i="1"/>
  <c r="L158" i="1"/>
  <c r="L24" i="1"/>
  <c r="L391" i="1"/>
  <c r="L279" i="1"/>
  <c r="L435" i="1"/>
  <c r="L102" i="1"/>
  <c r="L372" i="1"/>
  <c r="L124" i="1"/>
  <c r="L317" i="1"/>
  <c r="L381" i="1"/>
  <c r="L237" i="1"/>
  <c r="L113" i="1"/>
  <c r="L106" i="1"/>
  <c r="L442" i="1"/>
  <c r="L412" i="1"/>
  <c r="L256" i="1"/>
  <c r="L215" i="1"/>
  <c r="L73" i="1"/>
  <c r="L433" i="1"/>
  <c r="L358" i="1"/>
  <c r="L160" i="1"/>
  <c r="L222" i="1"/>
  <c r="L176" i="1"/>
  <c r="L171" i="1"/>
  <c r="L98" i="1"/>
  <c r="L415" i="1"/>
  <c r="L219" i="1"/>
  <c r="L116" i="1"/>
  <c r="L280" i="1"/>
  <c r="L330" i="1"/>
  <c r="L92" i="1"/>
  <c r="L386" i="1"/>
  <c r="L205" i="1"/>
  <c r="L288" i="1"/>
  <c r="L499" i="1"/>
  <c r="L138" i="1"/>
  <c r="L157" i="1"/>
  <c r="L344" i="1"/>
  <c r="L3" i="1"/>
  <c r="L179" i="1"/>
  <c r="L437" i="1"/>
  <c r="L302" i="1"/>
  <c r="L298" i="1"/>
  <c r="L420" i="1"/>
  <c r="L47" i="1"/>
  <c r="L471" i="1"/>
  <c r="L9" i="1"/>
  <c r="L399" i="1"/>
  <c r="L462" i="1"/>
  <c r="L260" i="1"/>
  <c r="L368" i="1"/>
  <c r="L498" i="1"/>
  <c r="L416" i="1"/>
  <c r="L121" i="1"/>
  <c r="L328" i="1"/>
  <c r="L110" i="1"/>
  <c r="L349" i="1"/>
  <c r="L115" i="1"/>
  <c r="L439" i="1"/>
  <c r="L430" i="1"/>
  <c r="L207" i="1"/>
  <c r="L105" i="1"/>
  <c r="L29" i="1"/>
  <c r="L240" i="1"/>
  <c r="L191" i="1"/>
  <c r="L101" i="1"/>
  <c r="L263" i="1"/>
  <c r="L468" i="1"/>
  <c r="L194" i="1"/>
  <c r="L411" i="1"/>
  <c r="L293" i="1"/>
  <c r="L486" i="1"/>
  <c r="L294" i="1"/>
  <c r="L82" i="1"/>
  <c r="L175" i="1"/>
  <c r="L75" i="1"/>
  <c r="L405" i="1"/>
  <c r="L168" i="1"/>
  <c r="L447" i="1"/>
  <c r="L388" i="1"/>
  <c r="L212" i="1"/>
  <c r="L173" i="1"/>
  <c r="L326" i="1"/>
  <c r="L350" i="1"/>
  <c r="L139" i="1"/>
  <c r="L440" i="1"/>
  <c r="L384" i="1"/>
  <c r="L19" i="1"/>
  <c r="L329" i="1"/>
  <c r="L401" i="1"/>
  <c r="L500" i="1"/>
  <c r="L95" i="1"/>
  <c r="L333" i="1"/>
  <c r="L428" i="1"/>
  <c r="L192" i="1"/>
  <c r="L245" i="1"/>
  <c r="L261" i="1"/>
  <c r="L270" i="1"/>
  <c r="L338" i="1"/>
  <c r="L69" i="1"/>
  <c r="L493" i="1"/>
  <c r="L126" i="1"/>
  <c r="L195" i="1"/>
  <c r="L295" i="1"/>
  <c r="L269" i="1"/>
  <c r="L315" i="1"/>
  <c r="L16" i="1"/>
  <c r="L40" i="1"/>
  <c r="L474" i="1"/>
  <c r="L431" i="1"/>
  <c r="L20" i="1"/>
  <c r="L14" i="1"/>
  <c r="L30" i="1"/>
  <c r="L306" i="1"/>
  <c r="L23" i="1"/>
  <c r="L159" i="1"/>
  <c r="L255" i="1"/>
  <c r="L67" i="1"/>
  <c r="L289" i="1"/>
  <c r="L376" i="1"/>
  <c r="L238" i="1"/>
  <c r="L396" i="1"/>
  <c r="L178" i="1"/>
  <c r="L341" i="1"/>
  <c r="L311" i="1"/>
  <c r="L496" i="1"/>
  <c r="L84" i="1"/>
  <c r="L11" i="1"/>
  <c r="L112" i="1"/>
  <c r="L180" i="1"/>
  <c r="L2" i="1"/>
  <c r="L417" i="1"/>
  <c r="L63" i="1"/>
  <c r="L445" i="1"/>
  <c r="L153" i="1"/>
  <c r="L213" i="1"/>
  <c r="L134" i="1"/>
  <c r="L156" i="1"/>
  <c r="L394" i="1"/>
  <c r="L352" i="1"/>
  <c r="L389" i="1"/>
  <c r="L300" i="1"/>
  <c r="L421" i="1"/>
  <c r="L80" i="1"/>
  <c r="L268" i="1"/>
  <c r="L149" i="1"/>
  <c r="L422" i="1"/>
  <c r="L221" i="1"/>
  <c r="L470" i="1"/>
  <c r="L489" i="1"/>
  <c r="L108" i="1"/>
  <c r="L93" i="1"/>
  <c r="L312" i="1"/>
  <c r="L88" i="1"/>
  <c r="L187" i="1"/>
  <c r="L188" i="1"/>
  <c r="L111" i="1"/>
  <c r="L231" i="1"/>
  <c r="L83" i="1"/>
  <c r="L48" i="1"/>
  <c r="L465" i="1"/>
  <c r="L459" i="1"/>
  <c r="L448" i="1"/>
  <c r="L169" i="1"/>
  <c r="L46" i="1"/>
  <c r="L143" i="1"/>
  <c r="L209" i="1"/>
  <c r="L476" i="1"/>
  <c r="L184" i="1"/>
  <c r="L123" i="1"/>
  <c r="L199" i="1"/>
  <c r="L363" i="1"/>
  <c r="L55" i="1"/>
  <c r="L337" i="1"/>
  <c r="L408" i="1"/>
  <c r="L165" i="1"/>
  <c r="L248" i="1"/>
  <c r="L198" i="1"/>
  <c r="L97" i="1"/>
  <c r="L374" i="1"/>
  <c r="L8" i="1"/>
  <c r="L125" i="1"/>
  <c r="L52" i="1"/>
  <c r="L229" i="1"/>
  <c r="L235" i="1"/>
  <c r="L426" i="1"/>
  <c r="L407" i="1"/>
  <c r="L164" i="1"/>
  <c r="L321" i="1"/>
  <c r="L17" i="1"/>
  <c r="L144" i="1"/>
  <c r="L444" i="1"/>
  <c r="L49" i="1"/>
  <c r="L485" i="1"/>
  <c r="L59" i="1"/>
  <c r="L299" i="1"/>
  <c r="L140" i="1"/>
  <c r="L18" i="1"/>
  <c r="L273" i="1"/>
  <c r="L262" i="1"/>
  <c r="L27" i="1"/>
  <c r="L87" i="1"/>
  <c r="L78" i="1"/>
  <c r="L223" i="1"/>
  <c r="L257" i="1"/>
  <c r="L6" i="1"/>
  <c r="L438" i="1"/>
  <c r="L424" i="1"/>
  <c r="L327" i="1"/>
  <c r="L186" i="1"/>
  <c r="L454" i="1"/>
  <c r="L287" i="1"/>
  <c r="L492" i="1"/>
  <c r="L310" i="1"/>
  <c r="L364" i="1"/>
  <c r="L163" i="1"/>
  <c r="L423" i="1"/>
  <c r="L208" i="1"/>
  <c r="L244" i="1"/>
  <c r="L61" i="1"/>
  <c r="L227" i="1"/>
  <c r="L133" i="1"/>
  <c r="L150" i="1"/>
  <c r="L217" i="1"/>
  <c r="L206" i="1"/>
  <c r="L7" i="1"/>
  <c r="L290" i="1"/>
  <c r="L85" i="1"/>
  <c r="L37" i="1"/>
  <c r="L286" i="1"/>
  <c r="L314" i="1"/>
  <c r="L343" i="1"/>
  <c r="L13" i="1"/>
  <c r="L202" i="1"/>
  <c r="L303" i="1"/>
  <c r="L276" i="1"/>
  <c r="L216" i="1"/>
  <c r="L211" i="1"/>
  <c r="L458" i="1"/>
  <c r="L226" i="1"/>
  <c r="L469" i="1"/>
  <c r="L395" i="1"/>
  <c r="L307" i="1"/>
  <c r="L370" i="1"/>
  <c r="L375" i="1"/>
  <c r="L393" i="1"/>
  <c r="L378" i="1"/>
  <c r="L354" i="1"/>
  <c r="L66" i="1"/>
  <c r="L259" i="1"/>
  <c r="L154" i="1"/>
  <c r="L419" i="1"/>
  <c r="L107" i="1"/>
  <c r="L135" i="1"/>
  <c r="L252" i="1"/>
  <c r="L218" i="1"/>
  <c r="L201" i="1"/>
  <c r="L309" i="1"/>
  <c r="L38" i="1"/>
  <c r="L334" i="1"/>
  <c r="L99" i="1"/>
  <c r="L32" i="1"/>
  <c r="L100" i="1"/>
  <c r="L146" i="1"/>
  <c r="L86" i="1"/>
  <c r="L31" i="1"/>
  <c r="L322" i="1"/>
  <c r="L365" i="1"/>
  <c r="L147" i="1"/>
  <c r="L243" i="1"/>
  <c r="L58" i="1"/>
  <c r="L383" i="1"/>
  <c r="L155" i="1"/>
  <c r="L305" i="1"/>
  <c r="L45" i="1"/>
  <c r="L81" i="1"/>
  <c r="L460" i="1"/>
  <c r="L234" i="1"/>
  <c r="L475" i="1"/>
  <c r="L131" i="1"/>
  <c r="L361" i="1"/>
  <c r="L172" i="1"/>
  <c r="L90" i="1"/>
  <c r="L483" i="1"/>
  <c r="L491" i="1"/>
  <c r="L473" i="1"/>
  <c r="L137" i="1"/>
  <c r="L26" i="1"/>
  <c r="L357" i="1"/>
  <c r="L316" i="1"/>
  <c r="L182" i="1"/>
  <c r="L434" i="1"/>
  <c r="L200" i="1"/>
  <c r="L132" i="1"/>
  <c r="L142" i="1"/>
  <c r="L70" i="1"/>
  <c r="L387" i="1"/>
  <c r="L127" i="1"/>
  <c r="L174" i="1"/>
  <c r="L414" i="1"/>
  <c r="L478" i="1"/>
  <c r="L233" i="1"/>
  <c r="L74" i="1"/>
  <c r="L271" i="1"/>
  <c r="L429" i="1"/>
  <c r="L345" i="1"/>
  <c r="L501" i="1"/>
  <c r="L68" i="1"/>
  <c r="L403" i="1"/>
  <c r="L72" i="1"/>
  <c r="L71" i="1"/>
  <c r="L42" i="1"/>
  <c r="L65" i="1"/>
  <c r="L76" i="1"/>
  <c r="L362" i="1"/>
  <c r="L225" i="1"/>
  <c r="L136" i="1"/>
  <c r="L253" i="1"/>
  <c r="L36" i="1"/>
  <c r="L348" i="1"/>
  <c r="L453" i="1"/>
  <c r="L371" i="1"/>
  <c r="L21" i="1"/>
  <c r="L324" i="1"/>
  <c r="L359" i="1"/>
  <c r="L39" i="1"/>
  <c r="L323" i="1"/>
  <c r="L109" i="1"/>
  <c r="L122" i="1"/>
  <c r="L379" i="1"/>
  <c r="L409" i="1"/>
  <c r="L53" i="1"/>
  <c r="L185" i="1"/>
  <c r="L410" i="1"/>
  <c r="L301" i="1"/>
  <c r="L406" i="1"/>
  <c r="L249" i="1"/>
  <c r="L114" i="1"/>
  <c r="L356" i="1"/>
  <c r="L43" i="1"/>
  <c r="L340" i="1"/>
  <c r="L33" i="1"/>
  <c r="L308" i="1"/>
  <c r="L441" i="1"/>
  <c r="L487" i="1"/>
  <c r="L480" i="1"/>
  <c r="L236" i="1"/>
  <c r="L44" i="1"/>
  <c r="L402" i="1"/>
  <c r="L230" i="1"/>
  <c r="L79" i="1"/>
  <c r="L366" i="1"/>
  <c r="L196" i="1"/>
  <c r="L183" i="1"/>
  <c r="L246" i="1"/>
  <c r="L250" i="1"/>
  <c r="L57" i="1"/>
  <c r="L320" i="1"/>
  <c r="L167" i="1"/>
  <c r="L482" i="1"/>
  <c r="L456" i="1"/>
  <c r="L285" i="1"/>
  <c r="L51" i="1"/>
  <c r="L56" i="1"/>
  <c r="L400" i="1"/>
  <c r="L120" i="1"/>
  <c r="L297" i="1"/>
  <c r="L190" i="1"/>
  <c r="L339" i="1"/>
  <c r="L413" i="1"/>
  <c r="L351" i="1"/>
  <c r="L22" i="1"/>
  <c r="L282" i="1"/>
  <c r="L203" i="1"/>
  <c r="L267" i="1"/>
  <c r="D2" i="8"/>
  <c r="C5" i="4" l="1"/>
  <c r="C7" i="4"/>
  <c r="B4" i="4"/>
  <c r="C11" i="4"/>
  <c r="C3" i="4"/>
  <c r="C10" i="4"/>
  <c r="C9" i="4"/>
  <c r="C8" i="4"/>
  <c r="C6" i="4"/>
  <c r="B2" i="4"/>
  <c r="V17" i="1"/>
  <c r="V15" i="1"/>
  <c r="V14" i="1"/>
  <c r="V16" i="1"/>
  <c r="V18" i="1"/>
</calcChain>
</file>

<file path=xl/sharedStrings.xml><?xml version="1.0" encoding="utf-8"?>
<sst xmlns="http://schemas.openxmlformats.org/spreadsheetml/2006/main" count="6302" uniqueCount="661">
  <si>
    <t>Transaction ID</t>
  </si>
  <si>
    <t>Date</t>
  </si>
  <si>
    <t>Product ID</t>
  </si>
  <si>
    <t>Product Name</t>
  </si>
  <si>
    <t>Category</t>
  </si>
  <si>
    <t>Region</t>
  </si>
  <si>
    <t>Quantity Sold</t>
  </si>
  <si>
    <t>Unit Price</t>
  </si>
  <si>
    <t>Total Sales</t>
  </si>
  <si>
    <t>Customer Name</t>
  </si>
  <si>
    <t>T10000</t>
  </si>
  <si>
    <t>T10001</t>
  </si>
  <si>
    <t>T10002</t>
  </si>
  <si>
    <t>T10003</t>
  </si>
  <si>
    <t>T10004</t>
  </si>
  <si>
    <t>T10005</t>
  </si>
  <si>
    <t>T10006</t>
  </si>
  <si>
    <t>T10007</t>
  </si>
  <si>
    <t>T10008</t>
  </si>
  <si>
    <t>T10009</t>
  </si>
  <si>
    <t>T10010</t>
  </si>
  <si>
    <t>T10011</t>
  </si>
  <si>
    <t>T10012</t>
  </si>
  <si>
    <t>T10013</t>
  </si>
  <si>
    <t>T10014</t>
  </si>
  <si>
    <t>T10015</t>
  </si>
  <si>
    <t>T10016</t>
  </si>
  <si>
    <t>T10017</t>
  </si>
  <si>
    <t>T10018</t>
  </si>
  <si>
    <t>T10019</t>
  </si>
  <si>
    <t>T10020</t>
  </si>
  <si>
    <t>T10021</t>
  </si>
  <si>
    <t>T10022</t>
  </si>
  <si>
    <t>T10023</t>
  </si>
  <si>
    <t>T10024</t>
  </si>
  <si>
    <t>T10025</t>
  </si>
  <si>
    <t>T10026</t>
  </si>
  <si>
    <t>T10027</t>
  </si>
  <si>
    <t>T10028</t>
  </si>
  <si>
    <t>T10029</t>
  </si>
  <si>
    <t>T10030</t>
  </si>
  <si>
    <t>T10031</t>
  </si>
  <si>
    <t>T10032</t>
  </si>
  <si>
    <t>T10033</t>
  </si>
  <si>
    <t>T10034</t>
  </si>
  <si>
    <t>T10035</t>
  </si>
  <si>
    <t>T10036</t>
  </si>
  <si>
    <t>T10037</t>
  </si>
  <si>
    <t>T10038</t>
  </si>
  <si>
    <t>T10039</t>
  </si>
  <si>
    <t>T10040</t>
  </si>
  <si>
    <t>T10041</t>
  </si>
  <si>
    <t>T10042</t>
  </si>
  <si>
    <t>T10043</t>
  </si>
  <si>
    <t>T10044</t>
  </si>
  <si>
    <t>T10045</t>
  </si>
  <si>
    <t>T10046</t>
  </si>
  <si>
    <t>T10047</t>
  </si>
  <si>
    <t>T10048</t>
  </si>
  <si>
    <t>T10049</t>
  </si>
  <si>
    <t>T10050</t>
  </si>
  <si>
    <t>T10051</t>
  </si>
  <si>
    <t>T10052</t>
  </si>
  <si>
    <t>T10053</t>
  </si>
  <si>
    <t>T10054</t>
  </si>
  <si>
    <t>T10055</t>
  </si>
  <si>
    <t>T10056</t>
  </si>
  <si>
    <t>T10057</t>
  </si>
  <si>
    <t>T10058</t>
  </si>
  <si>
    <t>T10059</t>
  </si>
  <si>
    <t>T10060</t>
  </si>
  <si>
    <t>T10061</t>
  </si>
  <si>
    <t>T10062</t>
  </si>
  <si>
    <t>T10063</t>
  </si>
  <si>
    <t>T10064</t>
  </si>
  <si>
    <t>T10065</t>
  </si>
  <si>
    <t>T10066</t>
  </si>
  <si>
    <t>T10067</t>
  </si>
  <si>
    <t>T10068</t>
  </si>
  <si>
    <t>T10069</t>
  </si>
  <si>
    <t>T10070</t>
  </si>
  <si>
    <t>T10071</t>
  </si>
  <si>
    <t>T10072</t>
  </si>
  <si>
    <t>T10073</t>
  </si>
  <si>
    <t>T10074</t>
  </si>
  <si>
    <t>T10075</t>
  </si>
  <si>
    <t>T10076</t>
  </si>
  <si>
    <t>T10077</t>
  </si>
  <si>
    <t>T10078</t>
  </si>
  <si>
    <t>T10079</t>
  </si>
  <si>
    <t>T10080</t>
  </si>
  <si>
    <t>T10081</t>
  </si>
  <si>
    <t>T10082</t>
  </si>
  <si>
    <t>T10083</t>
  </si>
  <si>
    <t>T10084</t>
  </si>
  <si>
    <t>T10085</t>
  </si>
  <si>
    <t>T10086</t>
  </si>
  <si>
    <t>T10087</t>
  </si>
  <si>
    <t>T10088</t>
  </si>
  <si>
    <t>T10089</t>
  </si>
  <si>
    <t>T10090</t>
  </si>
  <si>
    <t>T10091</t>
  </si>
  <si>
    <t>T10092</t>
  </si>
  <si>
    <t>T10093</t>
  </si>
  <si>
    <t>T10094</t>
  </si>
  <si>
    <t>T10095</t>
  </si>
  <si>
    <t>T10096</t>
  </si>
  <si>
    <t>T10097</t>
  </si>
  <si>
    <t>T10098</t>
  </si>
  <si>
    <t>T10099</t>
  </si>
  <si>
    <t>T10100</t>
  </si>
  <si>
    <t>T10101</t>
  </si>
  <si>
    <t>T10102</t>
  </si>
  <si>
    <t>T10103</t>
  </si>
  <si>
    <t>T10104</t>
  </si>
  <si>
    <t>T10105</t>
  </si>
  <si>
    <t>T10106</t>
  </si>
  <si>
    <t>T10107</t>
  </si>
  <si>
    <t>T10108</t>
  </si>
  <si>
    <t>T10109</t>
  </si>
  <si>
    <t>T10110</t>
  </si>
  <si>
    <t>T10111</t>
  </si>
  <si>
    <t>T10112</t>
  </si>
  <si>
    <t>T10113</t>
  </si>
  <si>
    <t>T10114</t>
  </si>
  <si>
    <t>T10115</t>
  </si>
  <si>
    <t>T10116</t>
  </si>
  <si>
    <t>T10117</t>
  </si>
  <si>
    <t>T10118</t>
  </si>
  <si>
    <t>T10119</t>
  </si>
  <si>
    <t>T10120</t>
  </si>
  <si>
    <t>T10121</t>
  </si>
  <si>
    <t>T10122</t>
  </si>
  <si>
    <t>T10123</t>
  </si>
  <si>
    <t>T10124</t>
  </si>
  <si>
    <t>T10125</t>
  </si>
  <si>
    <t>T10126</t>
  </si>
  <si>
    <t>T10127</t>
  </si>
  <si>
    <t>T10128</t>
  </si>
  <si>
    <t>T10129</t>
  </si>
  <si>
    <t>T10130</t>
  </si>
  <si>
    <t>T10131</t>
  </si>
  <si>
    <t>T10132</t>
  </si>
  <si>
    <t>T10133</t>
  </si>
  <si>
    <t>T10134</t>
  </si>
  <si>
    <t>T10135</t>
  </si>
  <si>
    <t>T10136</t>
  </si>
  <si>
    <t>T10137</t>
  </si>
  <si>
    <t>T10138</t>
  </si>
  <si>
    <t>T10139</t>
  </si>
  <si>
    <t>T10140</t>
  </si>
  <si>
    <t>T10141</t>
  </si>
  <si>
    <t>T10142</t>
  </si>
  <si>
    <t>T10143</t>
  </si>
  <si>
    <t>T10144</t>
  </si>
  <si>
    <t>T10145</t>
  </si>
  <si>
    <t>T10146</t>
  </si>
  <si>
    <t>T10147</t>
  </si>
  <si>
    <t>T10148</t>
  </si>
  <si>
    <t>T10149</t>
  </si>
  <si>
    <t>T10150</t>
  </si>
  <si>
    <t>T10151</t>
  </si>
  <si>
    <t>T10152</t>
  </si>
  <si>
    <t>T10153</t>
  </si>
  <si>
    <t>T10154</t>
  </si>
  <si>
    <t>T10155</t>
  </si>
  <si>
    <t>T10156</t>
  </si>
  <si>
    <t>T10157</t>
  </si>
  <si>
    <t>T10158</t>
  </si>
  <si>
    <t>T10159</t>
  </si>
  <si>
    <t>T10160</t>
  </si>
  <si>
    <t>T10161</t>
  </si>
  <si>
    <t>T10162</t>
  </si>
  <si>
    <t>T10163</t>
  </si>
  <si>
    <t>T10164</t>
  </si>
  <si>
    <t>T10165</t>
  </si>
  <si>
    <t>T10166</t>
  </si>
  <si>
    <t>T10167</t>
  </si>
  <si>
    <t>T10168</t>
  </si>
  <si>
    <t>T10169</t>
  </si>
  <si>
    <t>T10170</t>
  </si>
  <si>
    <t>T10171</t>
  </si>
  <si>
    <t>T10172</t>
  </si>
  <si>
    <t>T10173</t>
  </si>
  <si>
    <t>T10174</t>
  </si>
  <si>
    <t>T10175</t>
  </si>
  <si>
    <t>T10176</t>
  </si>
  <si>
    <t>T10177</t>
  </si>
  <si>
    <t>T10178</t>
  </si>
  <si>
    <t>T10179</t>
  </si>
  <si>
    <t>T10180</t>
  </si>
  <si>
    <t>T10181</t>
  </si>
  <si>
    <t>T10182</t>
  </si>
  <si>
    <t>T10183</t>
  </si>
  <si>
    <t>T10184</t>
  </si>
  <si>
    <t>T10185</t>
  </si>
  <si>
    <t>T10186</t>
  </si>
  <si>
    <t>T10187</t>
  </si>
  <si>
    <t>T10188</t>
  </si>
  <si>
    <t>T10189</t>
  </si>
  <si>
    <t>T10190</t>
  </si>
  <si>
    <t>T10191</t>
  </si>
  <si>
    <t>T10192</t>
  </si>
  <si>
    <t>T10193</t>
  </si>
  <si>
    <t>T10194</t>
  </si>
  <si>
    <t>T10195</t>
  </si>
  <si>
    <t>T10196</t>
  </si>
  <si>
    <t>T10197</t>
  </si>
  <si>
    <t>T10198</t>
  </si>
  <si>
    <t>T10199</t>
  </si>
  <si>
    <t>T10200</t>
  </si>
  <si>
    <t>T10201</t>
  </si>
  <si>
    <t>T10202</t>
  </si>
  <si>
    <t>T10203</t>
  </si>
  <si>
    <t>T10204</t>
  </si>
  <si>
    <t>T10205</t>
  </si>
  <si>
    <t>T10206</t>
  </si>
  <si>
    <t>T10207</t>
  </si>
  <si>
    <t>T10208</t>
  </si>
  <si>
    <t>T10209</t>
  </si>
  <si>
    <t>T10210</t>
  </si>
  <si>
    <t>T10211</t>
  </si>
  <si>
    <t>T10212</t>
  </si>
  <si>
    <t>T10213</t>
  </si>
  <si>
    <t>T10214</t>
  </si>
  <si>
    <t>T10215</t>
  </si>
  <si>
    <t>T10216</t>
  </si>
  <si>
    <t>T10217</t>
  </si>
  <si>
    <t>T10218</t>
  </si>
  <si>
    <t>T10219</t>
  </si>
  <si>
    <t>T10220</t>
  </si>
  <si>
    <t>T10221</t>
  </si>
  <si>
    <t>T10222</t>
  </si>
  <si>
    <t>T10223</t>
  </si>
  <si>
    <t>T10224</t>
  </si>
  <si>
    <t>T10225</t>
  </si>
  <si>
    <t>T10226</t>
  </si>
  <si>
    <t>T10227</t>
  </si>
  <si>
    <t>T10228</t>
  </si>
  <si>
    <t>T10229</t>
  </si>
  <si>
    <t>T10230</t>
  </si>
  <si>
    <t>T10231</t>
  </si>
  <si>
    <t>T10232</t>
  </si>
  <si>
    <t>T10233</t>
  </si>
  <si>
    <t>T10234</t>
  </si>
  <si>
    <t>T10235</t>
  </si>
  <si>
    <t>T10236</t>
  </si>
  <si>
    <t>T10237</t>
  </si>
  <si>
    <t>T10238</t>
  </si>
  <si>
    <t>T10239</t>
  </si>
  <si>
    <t>T10240</t>
  </si>
  <si>
    <t>T10241</t>
  </si>
  <si>
    <t>T10242</t>
  </si>
  <si>
    <t>T10243</t>
  </si>
  <si>
    <t>T10244</t>
  </si>
  <si>
    <t>T10245</t>
  </si>
  <si>
    <t>T10246</t>
  </si>
  <si>
    <t>T10247</t>
  </si>
  <si>
    <t>T10248</t>
  </si>
  <si>
    <t>T10249</t>
  </si>
  <si>
    <t>T10250</t>
  </si>
  <si>
    <t>T10251</t>
  </si>
  <si>
    <t>T10252</t>
  </si>
  <si>
    <t>T10253</t>
  </si>
  <si>
    <t>T10254</t>
  </si>
  <si>
    <t>T10255</t>
  </si>
  <si>
    <t>T10256</t>
  </si>
  <si>
    <t>T10257</t>
  </si>
  <si>
    <t>T10258</t>
  </si>
  <si>
    <t>T10259</t>
  </si>
  <si>
    <t>T10260</t>
  </si>
  <si>
    <t>T10261</t>
  </si>
  <si>
    <t>T10262</t>
  </si>
  <si>
    <t>T10263</t>
  </si>
  <si>
    <t>T10264</t>
  </si>
  <si>
    <t>T10265</t>
  </si>
  <si>
    <t>T10266</t>
  </si>
  <si>
    <t>T10267</t>
  </si>
  <si>
    <t>T10268</t>
  </si>
  <si>
    <t>T10269</t>
  </si>
  <si>
    <t>T10270</t>
  </si>
  <si>
    <t>T10271</t>
  </si>
  <si>
    <t>T10272</t>
  </si>
  <si>
    <t>T10273</t>
  </si>
  <si>
    <t>T10274</t>
  </si>
  <si>
    <t>T10275</t>
  </si>
  <si>
    <t>T10276</t>
  </si>
  <si>
    <t>T10277</t>
  </si>
  <si>
    <t>T10278</t>
  </si>
  <si>
    <t>T10279</t>
  </si>
  <si>
    <t>T10280</t>
  </si>
  <si>
    <t>T10281</t>
  </si>
  <si>
    <t>T10282</t>
  </si>
  <si>
    <t>T10283</t>
  </si>
  <si>
    <t>T10284</t>
  </si>
  <si>
    <t>T10285</t>
  </si>
  <si>
    <t>T10286</t>
  </si>
  <si>
    <t>T10287</t>
  </si>
  <si>
    <t>T10288</t>
  </si>
  <si>
    <t>T10289</t>
  </si>
  <si>
    <t>T10290</t>
  </si>
  <si>
    <t>T10291</t>
  </si>
  <si>
    <t>T10292</t>
  </si>
  <si>
    <t>T10293</t>
  </si>
  <si>
    <t>T10294</t>
  </si>
  <si>
    <t>T10295</t>
  </si>
  <si>
    <t>T10296</t>
  </si>
  <si>
    <t>T10297</t>
  </si>
  <si>
    <t>T10298</t>
  </si>
  <si>
    <t>T10299</t>
  </si>
  <si>
    <t>T10300</t>
  </si>
  <si>
    <t>T10301</t>
  </si>
  <si>
    <t>T10302</t>
  </si>
  <si>
    <t>T10303</t>
  </si>
  <si>
    <t>T10304</t>
  </si>
  <si>
    <t>T10305</t>
  </si>
  <si>
    <t>T10306</t>
  </si>
  <si>
    <t>T10307</t>
  </si>
  <si>
    <t>T10308</t>
  </si>
  <si>
    <t>T10309</t>
  </si>
  <si>
    <t>T10310</t>
  </si>
  <si>
    <t>T10311</t>
  </si>
  <si>
    <t>T10312</t>
  </si>
  <si>
    <t>T10313</t>
  </si>
  <si>
    <t>T10314</t>
  </si>
  <si>
    <t>T10315</t>
  </si>
  <si>
    <t>T10316</t>
  </si>
  <si>
    <t>T10317</t>
  </si>
  <si>
    <t>T10318</t>
  </si>
  <si>
    <t>T10319</t>
  </si>
  <si>
    <t>T10320</t>
  </si>
  <si>
    <t>T10321</t>
  </si>
  <si>
    <t>T10322</t>
  </si>
  <si>
    <t>T10323</t>
  </si>
  <si>
    <t>T10324</t>
  </si>
  <si>
    <t>T10325</t>
  </si>
  <si>
    <t>T10326</t>
  </si>
  <si>
    <t>T10327</t>
  </si>
  <si>
    <t>T10328</t>
  </si>
  <si>
    <t>T10329</t>
  </si>
  <si>
    <t>T10330</t>
  </si>
  <si>
    <t>T10331</t>
  </si>
  <si>
    <t>T10332</t>
  </si>
  <si>
    <t>T10333</t>
  </si>
  <si>
    <t>T10334</t>
  </si>
  <si>
    <t>T10335</t>
  </si>
  <si>
    <t>T10336</t>
  </si>
  <si>
    <t>T10337</t>
  </si>
  <si>
    <t>T10338</t>
  </si>
  <si>
    <t>T10339</t>
  </si>
  <si>
    <t>T10340</t>
  </si>
  <si>
    <t>T10341</t>
  </si>
  <si>
    <t>T10342</t>
  </si>
  <si>
    <t>T10343</t>
  </si>
  <si>
    <t>T10344</t>
  </si>
  <si>
    <t>T10345</t>
  </si>
  <si>
    <t>T10346</t>
  </si>
  <si>
    <t>T10347</t>
  </si>
  <si>
    <t>T10348</t>
  </si>
  <si>
    <t>T10349</t>
  </si>
  <si>
    <t>T10350</t>
  </si>
  <si>
    <t>T10351</t>
  </si>
  <si>
    <t>T10352</t>
  </si>
  <si>
    <t>T10353</t>
  </si>
  <si>
    <t>T10354</t>
  </si>
  <si>
    <t>T10355</t>
  </si>
  <si>
    <t>T10356</t>
  </si>
  <si>
    <t>T10357</t>
  </si>
  <si>
    <t>T10358</t>
  </si>
  <si>
    <t>T10359</t>
  </si>
  <si>
    <t>T10360</t>
  </si>
  <si>
    <t>T10361</t>
  </si>
  <si>
    <t>T10362</t>
  </si>
  <si>
    <t>T10363</t>
  </si>
  <si>
    <t>T10364</t>
  </si>
  <si>
    <t>T10365</t>
  </si>
  <si>
    <t>T10366</t>
  </si>
  <si>
    <t>T10367</t>
  </si>
  <si>
    <t>T10368</t>
  </si>
  <si>
    <t>T10369</t>
  </si>
  <si>
    <t>T10370</t>
  </si>
  <si>
    <t>T10371</t>
  </si>
  <si>
    <t>T10372</t>
  </si>
  <si>
    <t>T10373</t>
  </si>
  <si>
    <t>T10374</t>
  </si>
  <si>
    <t>T10375</t>
  </si>
  <si>
    <t>T10376</t>
  </si>
  <si>
    <t>T10377</t>
  </si>
  <si>
    <t>T10378</t>
  </si>
  <si>
    <t>T10379</t>
  </si>
  <si>
    <t>T10380</t>
  </si>
  <si>
    <t>T10381</t>
  </si>
  <si>
    <t>T10382</t>
  </si>
  <si>
    <t>T10383</t>
  </si>
  <si>
    <t>T10384</t>
  </si>
  <si>
    <t>T10385</t>
  </si>
  <si>
    <t>T10386</t>
  </si>
  <si>
    <t>T10387</t>
  </si>
  <si>
    <t>T10388</t>
  </si>
  <si>
    <t>T10389</t>
  </si>
  <si>
    <t>T10390</t>
  </si>
  <si>
    <t>T10391</t>
  </si>
  <si>
    <t>T10392</t>
  </si>
  <si>
    <t>T10393</t>
  </si>
  <si>
    <t>T10394</t>
  </si>
  <si>
    <t>T10395</t>
  </si>
  <si>
    <t>T10396</t>
  </si>
  <si>
    <t>T10397</t>
  </si>
  <si>
    <t>T10398</t>
  </si>
  <si>
    <t>T10399</t>
  </si>
  <si>
    <t>T10400</t>
  </si>
  <si>
    <t>T10401</t>
  </si>
  <si>
    <t>T10402</t>
  </si>
  <si>
    <t>T10403</t>
  </si>
  <si>
    <t>T10404</t>
  </si>
  <si>
    <t>T10405</t>
  </si>
  <si>
    <t>T10406</t>
  </si>
  <si>
    <t>T10407</t>
  </si>
  <si>
    <t>T10408</t>
  </si>
  <si>
    <t>T10409</t>
  </si>
  <si>
    <t>T10410</t>
  </si>
  <si>
    <t>T10411</t>
  </si>
  <si>
    <t>T10412</t>
  </si>
  <si>
    <t>T10413</t>
  </si>
  <si>
    <t>T10414</t>
  </si>
  <si>
    <t>T10415</t>
  </si>
  <si>
    <t>T10416</t>
  </si>
  <si>
    <t>T10417</t>
  </si>
  <si>
    <t>T10418</t>
  </si>
  <si>
    <t>T10419</t>
  </si>
  <si>
    <t>T10420</t>
  </si>
  <si>
    <t>T10421</t>
  </si>
  <si>
    <t>T10422</t>
  </si>
  <si>
    <t>T10423</t>
  </si>
  <si>
    <t>T10424</t>
  </si>
  <si>
    <t>T10425</t>
  </si>
  <si>
    <t>T10426</t>
  </si>
  <si>
    <t>T10427</t>
  </si>
  <si>
    <t>T10428</t>
  </si>
  <si>
    <t>T10429</t>
  </si>
  <si>
    <t>T10430</t>
  </si>
  <si>
    <t>T10431</t>
  </si>
  <si>
    <t>T10432</t>
  </si>
  <si>
    <t>T10433</t>
  </si>
  <si>
    <t>T10434</t>
  </si>
  <si>
    <t>T10435</t>
  </si>
  <si>
    <t>T10436</t>
  </si>
  <si>
    <t>T10437</t>
  </si>
  <si>
    <t>T10438</t>
  </si>
  <si>
    <t>T10439</t>
  </si>
  <si>
    <t>T10440</t>
  </si>
  <si>
    <t>T10441</t>
  </si>
  <si>
    <t>T10442</t>
  </si>
  <si>
    <t>T10443</t>
  </si>
  <si>
    <t>T10444</t>
  </si>
  <si>
    <t>T10445</t>
  </si>
  <si>
    <t>T10446</t>
  </si>
  <si>
    <t>T10447</t>
  </si>
  <si>
    <t>T10448</t>
  </si>
  <si>
    <t>T10449</t>
  </si>
  <si>
    <t>T10450</t>
  </si>
  <si>
    <t>T10451</t>
  </si>
  <si>
    <t>T10452</t>
  </si>
  <si>
    <t>T10453</t>
  </si>
  <si>
    <t>T10454</t>
  </si>
  <si>
    <t>T10455</t>
  </si>
  <si>
    <t>T10456</t>
  </si>
  <si>
    <t>T10457</t>
  </si>
  <si>
    <t>T10458</t>
  </si>
  <si>
    <t>T10459</t>
  </si>
  <si>
    <t>T10460</t>
  </si>
  <si>
    <t>T10461</t>
  </si>
  <si>
    <t>T10462</t>
  </si>
  <si>
    <t>T10463</t>
  </si>
  <si>
    <t>T10464</t>
  </si>
  <si>
    <t>T10465</t>
  </si>
  <si>
    <t>T10466</t>
  </si>
  <si>
    <t>T10467</t>
  </si>
  <si>
    <t>T10468</t>
  </si>
  <si>
    <t>T10469</t>
  </si>
  <si>
    <t>T10470</t>
  </si>
  <si>
    <t>T10471</t>
  </si>
  <si>
    <t>T10472</t>
  </si>
  <si>
    <t>T10473</t>
  </si>
  <si>
    <t>T10474</t>
  </si>
  <si>
    <t>T10475</t>
  </si>
  <si>
    <t>T10476</t>
  </si>
  <si>
    <t>T10477</t>
  </si>
  <si>
    <t>T10478</t>
  </si>
  <si>
    <t>T10479</t>
  </si>
  <si>
    <t>T10480</t>
  </si>
  <si>
    <t>T10481</t>
  </si>
  <si>
    <t>T10482</t>
  </si>
  <si>
    <t>T10483</t>
  </si>
  <si>
    <t>T10484</t>
  </si>
  <si>
    <t>T10485</t>
  </si>
  <si>
    <t>T10486</t>
  </si>
  <si>
    <t>T10487</t>
  </si>
  <si>
    <t>T10488</t>
  </si>
  <si>
    <t>T10489</t>
  </si>
  <si>
    <t>T10490</t>
  </si>
  <si>
    <t>T10491</t>
  </si>
  <si>
    <t>T10492</t>
  </si>
  <si>
    <t>T10493</t>
  </si>
  <si>
    <t>T10494</t>
  </si>
  <si>
    <t>T10495</t>
  </si>
  <si>
    <t>T10496</t>
  </si>
  <si>
    <t>T10497</t>
  </si>
  <si>
    <t>T10498</t>
  </si>
  <si>
    <t>T10499</t>
  </si>
  <si>
    <t>P0016</t>
  </si>
  <si>
    <t>P0002</t>
  </si>
  <si>
    <t>P0049</t>
  </si>
  <si>
    <t>P0028</t>
  </si>
  <si>
    <t>P0032</t>
  </si>
  <si>
    <t>P0027</t>
  </si>
  <si>
    <t>P0020</t>
  </si>
  <si>
    <t>P0024</t>
  </si>
  <si>
    <t>P0012</t>
  </si>
  <si>
    <t>P0050</t>
  </si>
  <si>
    <t>P0035</t>
  </si>
  <si>
    <t>P0033</t>
  </si>
  <si>
    <t>P0043</t>
  </si>
  <si>
    <t>P0037</t>
  </si>
  <si>
    <t>P0003</t>
  </si>
  <si>
    <t>P0001</t>
  </si>
  <si>
    <t>P0040</t>
  </si>
  <si>
    <t>P0010</t>
  </si>
  <si>
    <t>P0044</t>
  </si>
  <si>
    <t>P0029</t>
  </si>
  <si>
    <t>P0013</t>
  </si>
  <si>
    <t>P0031</t>
  </si>
  <si>
    <t>P0046</t>
  </si>
  <si>
    <t>P0023</t>
  </si>
  <si>
    <t>P0017</t>
  </si>
  <si>
    <t>P0026</t>
  </si>
  <si>
    <t>P0008</t>
  </si>
  <si>
    <t>P0034</t>
  </si>
  <si>
    <t>P0041</t>
  </si>
  <si>
    <t>P0007</t>
  </si>
  <si>
    <t>P0004</t>
  </si>
  <si>
    <t>P0045</t>
  </si>
  <si>
    <t>P0011</t>
  </si>
  <si>
    <t>P0036</t>
  </si>
  <si>
    <t>P0025</t>
  </si>
  <si>
    <t>P0021</t>
  </si>
  <si>
    <t>P0009</t>
  </si>
  <si>
    <t>P0048</t>
  </si>
  <si>
    <t>P0018</t>
  </si>
  <si>
    <t>P0039</t>
  </si>
  <si>
    <t>P0030</t>
  </si>
  <si>
    <t>P0022</t>
  </si>
  <si>
    <t>P0019</t>
  </si>
  <si>
    <t>P0014</t>
  </si>
  <si>
    <t>P0047</t>
  </si>
  <si>
    <t>P0005</t>
  </si>
  <si>
    <t>P0042</t>
  </si>
  <si>
    <t>P0038</t>
  </si>
  <si>
    <t>P0006</t>
  </si>
  <si>
    <t>P0015</t>
  </si>
  <si>
    <t>Product_20</t>
  </si>
  <si>
    <t>Product_28</t>
  </si>
  <si>
    <t>Product_11</t>
  </si>
  <si>
    <t>Product_4</t>
  </si>
  <si>
    <t>Product_15</t>
  </si>
  <si>
    <t>Product_6</t>
  </si>
  <si>
    <t>Product_49</t>
  </si>
  <si>
    <t>Product_30</t>
  </si>
  <si>
    <t>Product_38</t>
  </si>
  <si>
    <t>Product_2</t>
  </si>
  <si>
    <t>Product_8</t>
  </si>
  <si>
    <t>Product_26</t>
  </si>
  <si>
    <t>Product_45</t>
  </si>
  <si>
    <t>Product_44</t>
  </si>
  <si>
    <t>Product_5</t>
  </si>
  <si>
    <t>Product_19</t>
  </si>
  <si>
    <t>Product_33</t>
  </si>
  <si>
    <t>Product_12</t>
  </si>
  <si>
    <t>Product_47</t>
  </si>
  <si>
    <t>Product_1</t>
  </si>
  <si>
    <t>Product_14</t>
  </si>
  <si>
    <t>Product_37</t>
  </si>
  <si>
    <t>Product_36</t>
  </si>
  <si>
    <t>Product_13</t>
  </si>
  <si>
    <t>Product_43</t>
  </si>
  <si>
    <t>Product_3</t>
  </si>
  <si>
    <t>Product_50</t>
  </si>
  <si>
    <t>Product_10</t>
  </si>
  <si>
    <t>Product_23</t>
  </si>
  <si>
    <t>Product_40</t>
  </si>
  <si>
    <t>Product_9</t>
  </si>
  <si>
    <t>Product_17</t>
  </si>
  <si>
    <t>Product_24</t>
  </si>
  <si>
    <t>Product_35</t>
  </si>
  <si>
    <t>Product_31</t>
  </si>
  <si>
    <t>Product_34</t>
  </si>
  <si>
    <t>Product_22</t>
  </si>
  <si>
    <t>Product_29</t>
  </si>
  <si>
    <t>Product_41</t>
  </si>
  <si>
    <t>Product_21</t>
  </si>
  <si>
    <t>Product_25</t>
  </si>
  <si>
    <t>Product_42</t>
  </si>
  <si>
    <t>Product_18</t>
  </si>
  <si>
    <t>Product_39</t>
  </si>
  <si>
    <t>Product_32</t>
  </si>
  <si>
    <t>Product_7</t>
  </si>
  <si>
    <t>Product_27</t>
  </si>
  <si>
    <t>Product_46</t>
  </si>
  <si>
    <t>Product_48</t>
  </si>
  <si>
    <t>Product_16</t>
  </si>
  <si>
    <t>Electronics</t>
  </si>
  <si>
    <t>Books</t>
  </si>
  <si>
    <t>Clothing</t>
  </si>
  <si>
    <t>Toys</t>
  </si>
  <si>
    <t>Furniture</t>
  </si>
  <si>
    <t>North</t>
  </si>
  <si>
    <t>West</t>
  </si>
  <si>
    <t>East</t>
  </si>
  <si>
    <t>South</t>
  </si>
  <si>
    <t xml:space="preserve"> john   </t>
  </si>
  <si>
    <t xml:space="preserve"> alex   </t>
  </si>
  <si>
    <t xml:space="preserve"> sara   </t>
  </si>
  <si>
    <t xml:space="preserve"> tom   </t>
  </si>
  <si>
    <t xml:space="preserve"> maria   </t>
  </si>
  <si>
    <t>Q1</t>
  </si>
  <si>
    <t>Q2</t>
  </si>
  <si>
    <t>Q3</t>
  </si>
  <si>
    <t>Q4</t>
  </si>
  <si>
    <t>Clean Customer Names</t>
  </si>
  <si>
    <t>TAX</t>
  </si>
  <si>
    <t>Prices After Tax</t>
  </si>
  <si>
    <t xml:space="preserve">Commission </t>
  </si>
  <si>
    <t>Result</t>
  </si>
  <si>
    <t>Fail Count</t>
  </si>
  <si>
    <t>total</t>
  </si>
  <si>
    <t xml:space="preserve">Total Qty Sold </t>
  </si>
  <si>
    <t>Random Product IDs</t>
  </si>
  <si>
    <t xml:space="preserve">Category </t>
  </si>
  <si>
    <t>Revenue</t>
  </si>
  <si>
    <t>Quarter</t>
  </si>
  <si>
    <t>Row Labels</t>
  </si>
  <si>
    <t>(blank)</t>
  </si>
  <si>
    <t>Grand Total</t>
  </si>
  <si>
    <t>Column Labels</t>
  </si>
  <si>
    <t>Sum of Total Sales</t>
  </si>
  <si>
    <t>Month</t>
  </si>
  <si>
    <t>Apr-2024</t>
  </si>
  <si>
    <t>Aug-2024</t>
  </si>
  <si>
    <t>Dec-2024</t>
  </si>
  <si>
    <t>Feb-2024</t>
  </si>
  <si>
    <t>Jan-2024</t>
  </si>
  <si>
    <t>Jul-2024</t>
  </si>
  <si>
    <t>Jun-2024</t>
  </si>
  <si>
    <t>Mar-2024</t>
  </si>
  <si>
    <t>May-2024</t>
  </si>
  <si>
    <t>Nov-2024</t>
  </si>
  <si>
    <t>Oct-2024</t>
  </si>
  <si>
    <t>Sep-2024</t>
  </si>
  <si>
    <t>Maximum Total sales Region</t>
  </si>
  <si>
    <t>Sum of Quantity Sold</t>
  </si>
  <si>
    <t>Top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</si>
</sst>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quot;₹&quot;\ #,##0.00"/>
  </numFmts>
  <fonts count="4"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horizontal="center" vertical="top"/>
    </xf>
    <xf numFmtId="164" fontId="0" fillId="0" borderId="0" xfId="0" applyNumberFormat="1" applyAlignment="1">
      <alignment horizontal="center" vertical="top"/>
    </xf>
    <xf numFmtId="165" fontId="1" fillId="0" borderId="1" xfId="0" applyNumberFormat="1" applyFont="1" applyBorder="1" applyAlignment="1">
      <alignment horizontal="center" vertical="top"/>
    </xf>
    <xf numFmtId="165" fontId="0" fillId="0" borderId="0" xfId="0" applyNumberFormat="1" applyAlignment="1">
      <alignment horizontal="center" vertical="top"/>
    </xf>
    <xf numFmtId="9" fontId="0" fillId="0" borderId="0" xfId="0" applyNumberFormat="1" applyAlignment="1">
      <alignment horizontal="center" vertical="top"/>
    </xf>
    <xf numFmtId="0" fontId="1" fillId="0" borderId="0" xfId="0" applyFont="1" applyAlignment="1">
      <alignment horizontal="center" vertical="top"/>
    </xf>
    <xf numFmtId="9" fontId="1" fillId="2" borderId="2" xfId="0" applyNumberFormat="1" applyFont="1" applyFill="1" applyBorder="1" applyAlignment="1">
      <alignment horizontal="center" vertical="top"/>
    </xf>
    <xf numFmtId="0" fontId="1" fillId="0" borderId="2" xfId="0" applyFont="1" applyBorder="1"/>
    <xf numFmtId="0" fontId="0" fillId="0" borderId="0" xfId="0" pivotButton="1"/>
    <xf numFmtId="0" fontId="0" fillId="0" borderId="0" xfId="0" applyAlignment="1">
      <alignment horizontal="left"/>
    </xf>
    <xf numFmtId="0" fontId="0" fillId="0" borderId="0" xfId="0" applyAlignment="1">
      <alignment vertical="center"/>
    </xf>
    <xf numFmtId="0" fontId="2" fillId="0" borderId="2" xfId="0" applyFont="1" applyBorder="1" applyAlignment="1">
      <alignment horizontal="center" vertical="center"/>
    </xf>
    <xf numFmtId="0" fontId="1" fillId="0" borderId="2" xfId="0" applyFont="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top"/>
    </xf>
    <xf numFmtId="0" fontId="1" fillId="0" borderId="5" xfId="0" applyFont="1" applyBorder="1" applyAlignment="1">
      <alignment horizontal="center" vertical="top"/>
    </xf>
  </cellXfs>
  <cellStyles count="1">
    <cellStyle name="Normal" xfId="0" builtinId="0"/>
  </cellStyles>
  <dxfs count="3">
    <dxf>
      <fill>
        <patternFill>
          <bgColor rgb="FFFFFF00"/>
        </patternFill>
      </fill>
    </dxf>
    <dxf>
      <fill>
        <patternFill>
          <bgColor rgb="FFEE000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[21D070048_Excel_Project_Data.xlsx]RegionProductPivot!PivotTable1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RegionProductPivot!$B$3:$B$4</c:f>
              <c:strCache>
                <c:ptCount val="1"/>
                <c:pt idx="0">
                  <c:v>East</c:v>
                </c:pt>
              </c:strCache>
            </c:strRef>
          </c:tx>
          <c:spPr>
            <a:solidFill>
              <a:schemeClr val="accent1"/>
            </a:solidFill>
            <a:ln>
              <a:noFill/>
            </a:ln>
            <a:effectLst/>
          </c:spPr>
          <c:invertIfNegative val="0"/>
          <c:cat>
            <c:strRef>
              <c:f>RegionProductPivot!$A$5:$A$55</c:f>
              <c:strCache>
                <c:ptCount val="50"/>
                <c:pt idx="0">
                  <c:v>Product_1</c:v>
                </c:pt>
                <c:pt idx="1">
                  <c:v>Product_10</c:v>
                </c:pt>
                <c:pt idx="2">
                  <c:v>Product_11</c:v>
                </c:pt>
                <c:pt idx="3">
                  <c:v>Product_12</c:v>
                </c:pt>
                <c:pt idx="4">
                  <c:v>Product_13</c:v>
                </c:pt>
                <c:pt idx="5">
                  <c:v>Product_14</c:v>
                </c:pt>
                <c:pt idx="6">
                  <c:v>Product_15</c:v>
                </c:pt>
                <c:pt idx="7">
                  <c:v>Product_16</c:v>
                </c:pt>
                <c:pt idx="8">
                  <c:v>Product_17</c:v>
                </c:pt>
                <c:pt idx="9">
                  <c:v>Product_18</c:v>
                </c:pt>
                <c:pt idx="10">
                  <c:v>Product_19</c:v>
                </c:pt>
                <c:pt idx="11">
                  <c:v>Product_2</c:v>
                </c:pt>
                <c:pt idx="12">
                  <c:v>Product_20</c:v>
                </c:pt>
                <c:pt idx="13">
                  <c:v>Product_21</c:v>
                </c:pt>
                <c:pt idx="14">
                  <c:v>Product_22</c:v>
                </c:pt>
                <c:pt idx="15">
                  <c:v>Product_23</c:v>
                </c:pt>
                <c:pt idx="16">
                  <c:v>Product_24</c:v>
                </c:pt>
                <c:pt idx="17">
                  <c:v>Product_25</c:v>
                </c:pt>
                <c:pt idx="18">
                  <c:v>Product_26</c:v>
                </c:pt>
                <c:pt idx="19">
                  <c:v>Product_27</c:v>
                </c:pt>
                <c:pt idx="20">
                  <c:v>Product_28</c:v>
                </c:pt>
                <c:pt idx="21">
                  <c:v>Product_29</c:v>
                </c:pt>
                <c:pt idx="22">
                  <c:v>Product_3</c:v>
                </c:pt>
                <c:pt idx="23">
                  <c:v>Product_30</c:v>
                </c:pt>
                <c:pt idx="24">
                  <c:v>Product_31</c:v>
                </c:pt>
                <c:pt idx="25">
                  <c:v>Product_32</c:v>
                </c:pt>
                <c:pt idx="26">
                  <c:v>Product_33</c:v>
                </c:pt>
                <c:pt idx="27">
                  <c:v>Product_34</c:v>
                </c:pt>
                <c:pt idx="28">
                  <c:v>Product_35</c:v>
                </c:pt>
                <c:pt idx="29">
                  <c:v>Product_36</c:v>
                </c:pt>
                <c:pt idx="30">
                  <c:v>Product_37</c:v>
                </c:pt>
                <c:pt idx="31">
                  <c:v>Product_38</c:v>
                </c:pt>
                <c:pt idx="32">
                  <c:v>Product_39</c:v>
                </c:pt>
                <c:pt idx="33">
                  <c:v>Product_4</c:v>
                </c:pt>
                <c:pt idx="34">
                  <c:v>Product_40</c:v>
                </c:pt>
                <c:pt idx="35">
                  <c:v>Product_41</c:v>
                </c:pt>
                <c:pt idx="36">
                  <c:v>Product_42</c:v>
                </c:pt>
                <c:pt idx="37">
                  <c:v>Product_43</c:v>
                </c:pt>
                <c:pt idx="38">
                  <c:v>Product_44</c:v>
                </c:pt>
                <c:pt idx="39">
                  <c:v>Product_45</c:v>
                </c:pt>
                <c:pt idx="40">
                  <c:v>Product_46</c:v>
                </c:pt>
                <c:pt idx="41">
                  <c:v>Product_47</c:v>
                </c:pt>
                <c:pt idx="42">
                  <c:v>Product_48</c:v>
                </c:pt>
                <c:pt idx="43">
                  <c:v>Product_49</c:v>
                </c:pt>
                <c:pt idx="44">
                  <c:v>Product_5</c:v>
                </c:pt>
                <c:pt idx="45">
                  <c:v>Product_50</c:v>
                </c:pt>
                <c:pt idx="46">
                  <c:v>Product_6</c:v>
                </c:pt>
                <c:pt idx="47">
                  <c:v>Product_7</c:v>
                </c:pt>
                <c:pt idx="48">
                  <c:v>Product_8</c:v>
                </c:pt>
                <c:pt idx="49">
                  <c:v>Product_9</c:v>
                </c:pt>
              </c:strCache>
            </c:strRef>
          </c:cat>
          <c:val>
            <c:numRef>
              <c:f>RegionProductPivot!$B$5:$B$55</c:f>
              <c:numCache>
                <c:formatCode>General</c:formatCode>
                <c:ptCount val="50"/>
                <c:pt idx="0">
                  <c:v>10289.58</c:v>
                </c:pt>
                <c:pt idx="2">
                  <c:v>19323.09</c:v>
                </c:pt>
                <c:pt idx="3">
                  <c:v>54615.399999999994</c:v>
                </c:pt>
                <c:pt idx="4">
                  <c:v>15650.369999999999</c:v>
                </c:pt>
                <c:pt idx="5">
                  <c:v>8675.26</c:v>
                </c:pt>
                <c:pt idx="6">
                  <c:v>17992.16</c:v>
                </c:pt>
                <c:pt idx="7">
                  <c:v>19031.84</c:v>
                </c:pt>
                <c:pt idx="8">
                  <c:v>32798.75</c:v>
                </c:pt>
                <c:pt idx="9">
                  <c:v>31472.010000000002</c:v>
                </c:pt>
                <c:pt idx="10">
                  <c:v>15993.63</c:v>
                </c:pt>
                <c:pt idx="11">
                  <c:v>33609.870000000003</c:v>
                </c:pt>
                <c:pt idx="12">
                  <c:v>3019.44</c:v>
                </c:pt>
                <c:pt idx="13">
                  <c:v>13497.18</c:v>
                </c:pt>
                <c:pt idx="14">
                  <c:v>4092.18</c:v>
                </c:pt>
                <c:pt idx="15">
                  <c:v>16799</c:v>
                </c:pt>
                <c:pt idx="16">
                  <c:v>31023.360000000001</c:v>
                </c:pt>
                <c:pt idx="17">
                  <c:v>23493.42</c:v>
                </c:pt>
                <c:pt idx="18">
                  <c:v>49430.17</c:v>
                </c:pt>
                <c:pt idx="19">
                  <c:v>21736.080000000002</c:v>
                </c:pt>
                <c:pt idx="20">
                  <c:v>6921.9</c:v>
                </c:pt>
                <c:pt idx="21">
                  <c:v>26559.600000000002</c:v>
                </c:pt>
                <c:pt idx="23">
                  <c:v>653.64</c:v>
                </c:pt>
                <c:pt idx="25">
                  <c:v>755.72</c:v>
                </c:pt>
                <c:pt idx="26">
                  <c:v>12723.55</c:v>
                </c:pt>
                <c:pt idx="27">
                  <c:v>36655.800000000003</c:v>
                </c:pt>
                <c:pt idx="28">
                  <c:v>736.82999999999993</c:v>
                </c:pt>
                <c:pt idx="29">
                  <c:v>19062.47</c:v>
                </c:pt>
                <c:pt idx="30">
                  <c:v>737.72</c:v>
                </c:pt>
                <c:pt idx="31">
                  <c:v>37177.339999999997</c:v>
                </c:pt>
                <c:pt idx="32">
                  <c:v>20895.32</c:v>
                </c:pt>
                <c:pt idx="33">
                  <c:v>34702.379999999997</c:v>
                </c:pt>
                <c:pt idx="34">
                  <c:v>19876.409999999996</c:v>
                </c:pt>
                <c:pt idx="35">
                  <c:v>2025.6</c:v>
                </c:pt>
                <c:pt idx="36">
                  <c:v>11181.4</c:v>
                </c:pt>
                <c:pt idx="37">
                  <c:v>20181.78</c:v>
                </c:pt>
                <c:pt idx="39">
                  <c:v>12008.83</c:v>
                </c:pt>
                <c:pt idx="40">
                  <c:v>10410.120000000001</c:v>
                </c:pt>
                <c:pt idx="41">
                  <c:v>8366.84</c:v>
                </c:pt>
                <c:pt idx="43">
                  <c:v>19805.150000000001</c:v>
                </c:pt>
                <c:pt idx="44">
                  <c:v>32388.449999999997</c:v>
                </c:pt>
                <c:pt idx="45">
                  <c:v>8490.08</c:v>
                </c:pt>
                <c:pt idx="46">
                  <c:v>7043.380000000001</c:v>
                </c:pt>
                <c:pt idx="48">
                  <c:v>26.88</c:v>
                </c:pt>
                <c:pt idx="49">
                  <c:v>48686.310000000005</c:v>
                </c:pt>
              </c:numCache>
            </c:numRef>
          </c:val>
          <c:extLst>
            <c:ext xmlns:c16="http://schemas.microsoft.com/office/drawing/2014/chart" uri="{C3380CC4-5D6E-409C-BE32-E72D297353CC}">
              <c16:uniqueId val="{00000000-9499-45CD-BC61-00ED8FC51C73}"/>
            </c:ext>
          </c:extLst>
        </c:ser>
        <c:ser>
          <c:idx val="1"/>
          <c:order val="1"/>
          <c:tx>
            <c:strRef>
              <c:f>RegionProductPivot!$C$3:$C$4</c:f>
              <c:strCache>
                <c:ptCount val="1"/>
                <c:pt idx="0">
                  <c:v>North</c:v>
                </c:pt>
              </c:strCache>
            </c:strRef>
          </c:tx>
          <c:spPr>
            <a:solidFill>
              <a:schemeClr val="accent2"/>
            </a:solidFill>
            <a:ln>
              <a:noFill/>
            </a:ln>
            <a:effectLst/>
          </c:spPr>
          <c:invertIfNegative val="0"/>
          <c:cat>
            <c:strRef>
              <c:f>RegionProductPivot!$A$5:$A$55</c:f>
              <c:strCache>
                <c:ptCount val="50"/>
                <c:pt idx="0">
                  <c:v>Product_1</c:v>
                </c:pt>
                <c:pt idx="1">
                  <c:v>Product_10</c:v>
                </c:pt>
                <c:pt idx="2">
                  <c:v>Product_11</c:v>
                </c:pt>
                <c:pt idx="3">
                  <c:v>Product_12</c:v>
                </c:pt>
                <c:pt idx="4">
                  <c:v>Product_13</c:v>
                </c:pt>
                <c:pt idx="5">
                  <c:v>Product_14</c:v>
                </c:pt>
                <c:pt idx="6">
                  <c:v>Product_15</c:v>
                </c:pt>
                <c:pt idx="7">
                  <c:v>Product_16</c:v>
                </c:pt>
                <c:pt idx="8">
                  <c:v>Product_17</c:v>
                </c:pt>
                <c:pt idx="9">
                  <c:v>Product_18</c:v>
                </c:pt>
                <c:pt idx="10">
                  <c:v>Product_19</c:v>
                </c:pt>
                <c:pt idx="11">
                  <c:v>Product_2</c:v>
                </c:pt>
                <c:pt idx="12">
                  <c:v>Product_20</c:v>
                </c:pt>
                <c:pt idx="13">
                  <c:v>Product_21</c:v>
                </c:pt>
                <c:pt idx="14">
                  <c:v>Product_22</c:v>
                </c:pt>
                <c:pt idx="15">
                  <c:v>Product_23</c:v>
                </c:pt>
                <c:pt idx="16">
                  <c:v>Product_24</c:v>
                </c:pt>
                <c:pt idx="17">
                  <c:v>Product_25</c:v>
                </c:pt>
                <c:pt idx="18">
                  <c:v>Product_26</c:v>
                </c:pt>
                <c:pt idx="19">
                  <c:v>Product_27</c:v>
                </c:pt>
                <c:pt idx="20">
                  <c:v>Product_28</c:v>
                </c:pt>
                <c:pt idx="21">
                  <c:v>Product_29</c:v>
                </c:pt>
                <c:pt idx="22">
                  <c:v>Product_3</c:v>
                </c:pt>
                <c:pt idx="23">
                  <c:v>Product_30</c:v>
                </c:pt>
                <c:pt idx="24">
                  <c:v>Product_31</c:v>
                </c:pt>
                <c:pt idx="25">
                  <c:v>Product_32</c:v>
                </c:pt>
                <c:pt idx="26">
                  <c:v>Product_33</c:v>
                </c:pt>
                <c:pt idx="27">
                  <c:v>Product_34</c:v>
                </c:pt>
                <c:pt idx="28">
                  <c:v>Product_35</c:v>
                </c:pt>
                <c:pt idx="29">
                  <c:v>Product_36</c:v>
                </c:pt>
                <c:pt idx="30">
                  <c:v>Product_37</c:v>
                </c:pt>
                <c:pt idx="31">
                  <c:v>Product_38</c:v>
                </c:pt>
                <c:pt idx="32">
                  <c:v>Product_39</c:v>
                </c:pt>
                <c:pt idx="33">
                  <c:v>Product_4</c:v>
                </c:pt>
                <c:pt idx="34">
                  <c:v>Product_40</c:v>
                </c:pt>
                <c:pt idx="35">
                  <c:v>Product_41</c:v>
                </c:pt>
                <c:pt idx="36">
                  <c:v>Product_42</c:v>
                </c:pt>
                <c:pt idx="37">
                  <c:v>Product_43</c:v>
                </c:pt>
                <c:pt idx="38">
                  <c:v>Product_44</c:v>
                </c:pt>
                <c:pt idx="39">
                  <c:v>Product_45</c:v>
                </c:pt>
                <c:pt idx="40">
                  <c:v>Product_46</c:v>
                </c:pt>
                <c:pt idx="41">
                  <c:v>Product_47</c:v>
                </c:pt>
                <c:pt idx="42">
                  <c:v>Product_48</c:v>
                </c:pt>
                <c:pt idx="43">
                  <c:v>Product_49</c:v>
                </c:pt>
                <c:pt idx="44">
                  <c:v>Product_5</c:v>
                </c:pt>
                <c:pt idx="45">
                  <c:v>Product_50</c:v>
                </c:pt>
                <c:pt idx="46">
                  <c:v>Product_6</c:v>
                </c:pt>
                <c:pt idx="47">
                  <c:v>Product_7</c:v>
                </c:pt>
                <c:pt idx="48">
                  <c:v>Product_8</c:v>
                </c:pt>
                <c:pt idx="49">
                  <c:v>Product_9</c:v>
                </c:pt>
              </c:strCache>
            </c:strRef>
          </c:cat>
          <c:val>
            <c:numRef>
              <c:f>RegionProductPivot!$C$5:$C$55</c:f>
              <c:numCache>
                <c:formatCode>General</c:formatCode>
                <c:ptCount val="50"/>
                <c:pt idx="0">
                  <c:v>14143.219999999998</c:v>
                </c:pt>
                <c:pt idx="1">
                  <c:v>54959.3</c:v>
                </c:pt>
                <c:pt idx="2">
                  <c:v>22522.420000000002</c:v>
                </c:pt>
                <c:pt idx="4">
                  <c:v>14251.66</c:v>
                </c:pt>
                <c:pt idx="5">
                  <c:v>53830.65</c:v>
                </c:pt>
                <c:pt idx="6">
                  <c:v>4874.16</c:v>
                </c:pt>
                <c:pt idx="8">
                  <c:v>12898.34</c:v>
                </c:pt>
                <c:pt idx="9">
                  <c:v>10473.140000000001</c:v>
                </c:pt>
                <c:pt idx="10">
                  <c:v>4030.24</c:v>
                </c:pt>
                <c:pt idx="11">
                  <c:v>7851.67</c:v>
                </c:pt>
                <c:pt idx="12">
                  <c:v>20037.269999999997</c:v>
                </c:pt>
                <c:pt idx="13">
                  <c:v>32370.769999999997</c:v>
                </c:pt>
                <c:pt idx="14">
                  <c:v>1956.7</c:v>
                </c:pt>
                <c:pt idx="15">
                  <c:v>7683.84</c:v>
                </c:pt>
                <c:pt idx="16">
                  <c:v>20661.21</c:v>
                </c:pt>
                <c:pt idx="17">
                  <c:v>15818.86</c:v>
                </c:pt>
                <c:pt idx="18">
                  <c:v>39453.990000000005</c:v>
                </c:pt>
                <c:pt idx="19">
                  <c:v>18283.55</c:v>
                </c:pt>
                <c:pt idx="20">
                  <c:v>5497.97</c:v>
                </c:pt>
                <c:pt idx="21">
                  <c:v>37218.239999999998</c:v>
                </c:pt>
                <c:pt idx="22">
                  <c:v>32311.25</c:v>
                </c:pt>
                <c:pt idx="23">
                  <c:v>1335.42</c:v>
                </c:pt>
                <c:pt idx="24">
                  <c:v>6475.84</c:v>
                </c:pt>
                <c:pt idx="25">
                  <c:v>4943.82</c:v>
                </c:pt>
                <c:pt idx="26">
                  <c:v>39856.089999999997</c:v>
                </c:pt>
                <c:pt idx="27">
                  <c:v>26206.22</c:v>
                </c:pt>
                <c:pt idx="28">
                  <c:v>11358.59</c:v>
                </c:pt>
                <c:pt idx="29">
                  <c:v>34535.39</c:v>
                </c:pt>
                <c:pt idx="30">
                  <c:v>26493.120000000003</c:v>
                </c:pt>
                <c:pt idx="31">
                  <c:v>18799.829999999998</c:v>
                </c:pt>
                <c:pt idx="32">
                  <c:v>9983.880000000001</c:v>
                </c:pt>
                <c:pt idx="33">
                  <c:v>430.82</c:v>
                </c:pt>
                <c:pt idx="34">
                  <c:v>6617.47</c:v>
                </c:pt>
                <c:pt idx="35">
                  <c:v>3458.96</c:v>
                </c:pt>
                <c:pt idx="36">
                  <c:v>9097.4800000000014</c:v>
                </c:pt>
                <c:pt idx="37">
                  <c:v>10388.439999999999</c:v>
                </c:pt>
                <c:pt idx="38">
                  <c:v>18878.640000000003</c:v>
                </c:pt>
                <c:pt idx="39">
                  <c:v>14038.77</c:v>
                </c:pt>
                <c:pt idx="40">
                  <c:v>662.32</c:v>
                </c:pt>
                <c:pt idx="41">
                  <c:v>32387.41</c:v>
                </c:pt>
                <c:pt idx="42">
                  <c:v>16013.97</c:v>
                </c:pt>
                <c:pt idx="43">
                  <c:v>24768.86</c:v>
                </c:pt>
                <c:pt idx="44">
                  <c:v>4493.55</c:v>
                </c:pt>
                <c:pt idx="45">
                  <c:v>20254.140000000003</c:v>
                </c:pt>
                <c:pt idx="46">
                  <c:v>34814.479999999996</c:v>
                </c:pt>
                <c:pt idx="47">
                  <c:v>19482.28</c:v>
                </c:pt>
                <c:pt idx="48">
                  <c:v>2724.33</c:v>
                </c:pt>
                <c:pt idx="49">
                  <c:v>2731.17</c:v>
                </c:pt>
              </c:numCache>
            </c:numRef>
          </c:val>
          <c:extLst>
            <c:ext xmlns:c16="http://schemas.microsoft.com/office/drawing/2014/chart" uri="{C3380CC4-5D6E-409C-BE32-E72D297353CC}">
              <c16:uniqueId val="{00000001-9499-45CD-BC61-00ED8FC51C73}"/>
            </c:ext>
          </c:extLst>
        </c:ser>
        <c:ser>
          <c:idx val="2"/>
          <c:order val="2"/>
          <c:tx>
            <c:strRef>
              <c:f>RegionProductPivot!$D$3:$D$4</c:f>
              <c:strCache>
                <c:ptCount val="1"/>
                <c:pt idx="0">
                  <c:v>South</c:v>
                </c:pt>
              </c:strCache>
            </c:strRef>
          </c:tx>
          <c:spPr>
            <a:solidFill>
              <a:schemeClr val="accent3"/>
            </a:solidFill>
            <a:ln>
              <a:noFill/>
            </a:ln>
            <a:effectLst/>
          </c:spPr>
          <c:invertIfNegative val="0"/>
          <c:cat>
            <c:strRef>
              <c:f>RegionProductPivot!$A$5:$A$55</c:f>
              <c:strCache>
                <c:ptCount val="50"/>
                <c:pt idx="0">
                  <c:v>Product_1</c:v>
                </c:pt>
                <c:pt idx="1">
                  <c:v>Product_10</c:v>
                </c:pt>
                <c:pt idx="2">
                  <c:v>Product_11</c:v>
                </c:pt>
                <c:pt idx="3">
                  <c:v>Product_12</c:v>
                </c:pt>
                <c:pt idx="4">
                  <c:v>Product_13</c:v>
                </c:pt>
                <c:pt idx="5">
                  <c:v>Product_14</c:v>
                </c:pt>
                <c:pt idx="6">
                  <c:v>Product_15</c:v>
                </c:pt>
                <c:pt idx="7">
                  <c:v>Product_16</c:v>
                </c:pt>
                <c:pt idx="8">
                  <c:v>Product_17</c:v>
                </c:pt>
                <c:pt idx="9">
                  <c:v>Product_18</c:v>
                </c:pt>
                <c:pt idx="10">
                  <c:v>Product_19</c:v>
                </c:pt>
                <c:pt idx="11">
                  <c:v>Product_2</c:v>
                </c:pt>
                <c:pt idx="12">
                  <c:v>Product_20</c:v>
                </c:pt>
                <c:pt idx="13">
                  <c:v>Product_21</c:v>
                </c:pt>
                <c:pt idx="14">
                  <c:v>Product_22</c:v>
                </c:pt>
                <c:pt idx="15">
                  <c:v>Product_23</c:v>
                </c:pt>
                <c:pt idx="16">
                  <c:v>Product_24</c:v>
                </c:pt>
                <c:pt idx="17">
                  <c:v>Product_25</c:v>
                </c:pt>
                <c:pt idx="18">
                  <c:v>Product_26</c:v>
                </c:pt>
                <c:pt idx="19">
                  <c:v>Product_27</c:v>
                </c:pt>
                <c:pt idx="20">
                  <c:v>Product_28</c:v>
                </c:pt>
                <c:pt idx="21">
                  <c:v>Product_29</c:v>
                </c:pt>
                <c:pt idx="22">
                  <c:v>Product_3</c:v>
                </c:pt>
                <c:pt idx="23">
                  <c:v>Product_30</c:v>
                </c:pt>
                <c:pt idx="24">
                  <c:v>Product_31</c:v>
                </c:pt>
                <c:pt idx="25">
                  <c:v>Product_32</c:v>
                </c:pt>
                <c:pt idx="26">
                  <c:v>Product_33</c:v>
                </c:pt>
                <c:pt idx="27">
                  <c:v>Product_34</c:v>
                </c:pt>
                <c:pt idx="28">
                  <c:v>Product_35</c:v>
                </c:pt>
                <c:pt idx="29">
                  <c:v>Product_36</c:v>
                </c:pt>
                <c:pt idx="30">
                  <c:v>Product_37</c:v>
                </c:pt>
                <c:pt idx="31">
                  <c:v>Product_38</c:v>
                </c:pt>
                <c:pt idx="32">
                  <c:v>Product_39</c:v>
                </c:pt>
                <c:pt idx="33">
                  <c:v>Product_4</c:v>
                </c:pt>
                <c:pt idx="34">
                  <c:v>Product_40</c:v>
                </c:pt>
                <c:pt idx="35">
                  <c:v>Product_41</c:v>
                </c:pt>
                <c:pt idx="36">
                  <c:v>Product_42</c:v>
                </c:pt>
                <c:pt idx="37">
                  <c:v>Product_43</c:v>
                </c:pt>
                <c:pt idx="38">
                  <c:v>Product_44</c:v>
                </c:pt>
                <c:pt idx="39">
                  <c:v>Product_45</c:v>
                </c:pt>
                <c:pt idx="40">
                  <c:v>Product_46</c:v>
                </c:pt>
                <c:pt idx="41">
                  <c:v>Product_47</c:v>
                </c:pt>
                <c:pt idx="42">
                  <c:v>Product_48</c:v>
                </c:pt>
                <c:pt idx="43">
                  <c:v>Product_49</c:v>
                </c:pt>
                <c:pt idx="44">
                  <c:v>Product_5</c:v>
                </c:pt>
                <c:pt idx="45">
                  <c:v>Product_50</c:v>
                </c:pt>
                <c:pt idx="46">
                  <c:v>Product_6</c:v>
                </c:pt>
                <c:pt idx="47">
                  <c:v>Product_7</c:v>
                </c:pt>
                <c:pt idx="48">
                  <c:v>Product_8</c:v>
                </c:pt>
                <c:pt idx="49">
                  <c:v>Product_9</c:v>
                </c:pt>
              </c:strCache>
            </c:strRef>
          </c:cat>
          <c:val>
            <c:numRef>
              <c:f>RegionProductPivot!$D$5:$D$55</c:f>
              <c:numCache>
                <c:formatCode>General</c:formatCode>
                <c:ptCount val="50"/>
                <c:pt idx="0">
                  <c:v>10138.92</c:v>
                </c:pt>
                <c:pt idx="1">
                  <c:v>5864.3</c:v>
                </c:pt>
                <c:pt idx="2">
                  <c:v>26560.190000000002</c:v>
                </c:pt>
                <c:pt idx="3">
                  <c:v>18255.669999999998</c:v>
                </c:pt>
                <c:pt idx="4">
                  <c:v>4834.3099999999986</c:v>
                </c:pt>
                <c:pt idx="5">
                  <c:v>1909.95</c:v>
                </c:pt>
                <c:pt idx="6">
                  <c:v>9424.85</c:v>
                </c:pt>
                <c:pt idx="8">
                  <c:v>26168.54</c:v>
                </c:pt>
                <c:pt idx="10">
                  <c:v>24406.39</c:v>
                </c:pt>
                <c:pt idx="11">
                  <c:v>195.72</c:v>
                </c:pt>
                <c:pt idx="12">
                  <c:v>4394.88</c:v>
                </c:pt>
                <c:pt idx="13">
                  <c:v>13623.68</c:v>
                </c:pt>
                <c:pt idx="14">
                  <c:v>25144.959999999999</c:v>
                </c:pt>
                <c:pt idx="15">
                  <c:v>52327.82</c:v>
                </c:pt>
                <c:pt idx="17">
                  <c:v>21528.75</c:v>
                </c:pt>
                <c:pt idx="19">
                  <c:v>7095.3099999999995</c:v>
                </c:pt>
                <c:pt idx="20">
                  <c:v>25216.61</c:v>
                </c:pt>
                <c:pt idx="21">
                  <c:v>30409.16</c:v>
                </c:pt>
                <c:pt idx="22">
                  <c:v>8571.5299999999988</c:v>
                </c:pt>
                <c:pt idx="23">
                  <c:v>50053.45</c:v>
                </c:pt>
                <c:pt idx="24">
                  <c:v>26427.75</c:v>
                </c:pt>
                <c:pt idx="25">
                  <c:v>26385.43</c:v>
                </c:pt>
                <c:pt idx="26">
                  <c:v>24491.86</c:v>
                </c:pt>
                <c:pt idx="28">
                  <c:v>48510.64</c:v>
                </c:pt>
                <c:pt idx="29">
                  <c:v>10771.28</c:v>
                </c:pt>
                <c:pt idx="30">
                  <c:v>26552.31</c:v>
                </c:pt>
                <c:pt idx="31">
                  <c:v>11182.88</c:v>
                </c:pt>
                <c:pt idx="34">
                  <c:v>67715.679999999993</c:v>
                </c:pt>
                <c:pt idx="35">
                  <c:v>12696.52</c:v>
                </c:pt>
                <c:pt idx="36">
                  <c:v>1322.69</c:v>
                </c:pt>
                <c:pt idx="37">
                  <c:v>3534.47</c:v>
                </c:pt>
                <c:pt idx="38">
                  <c:v>3122</c:v>
                </c:pt>
                <c:pt idx="39">
                  <c:v>2222.48</c:v>
                </c:pt>
                <c:pt idx="40">
                  <c:v>36795.979999999996</c:v>
                </c:pt>
                <c:pt idx="41">
                  <c:v>8333.51</c:v>
                </c:pt>
                <c:pt idx="42">
                  <c:v>10032.84</c:v>
                </c:pt>
                <c:pt idx="43">
                  <c:v>17558.21</c:v>
                </c:pt>
                <c:pt idx="44">
                  <c:v>26533.69</c:v>
                </c:pt>
                <c:pt idx="45">
                  <c:v>16767.669999999998</c:v>
                </c:pt>
                <c:pt idx="46">
                  <c:v>11646.3</c:v>
                </c:pt>
                <c:pt idx="47">
                  <c:v>7034.16</c:v>
                </c:pt>
                <c:pt idx="48">
                  <c:v>40284.759999999995</c:v>
                </c:pt>
              </c:numCache>
            </c:numRef>
          </c:val>
          <c:extLst>
            <c:ext xmlns:c16="http://schemas.microsoft.com/office/drawing/2014/chart" uri="{C3380CC4-5D6E-409C-BE32-E72D297353CC}">
              <c16:uniqueId val="{00000002-9499-45CD-BC61-00ED8FC51C73}"/>
            </c:ext>
          </c:extLst>
        </c:ser>
        <c:ser>
          <c:idx val="3"/>
          <c:order val="3"/>
          <c:tx>
            <c:strRef>
              <c:f>RegionProductPivot!$E$3:$E$4</c:f>
              <c:strCache>
                <c:ptCount val="1"/>
                <c:pt idx="0">
                  <c:v>West</c:v>
                </c:pt>
              </c:strCache>
            </c:strRef>
          </c:tx>
          <c:spPr>
            <a:solidFill>
              <a:schemeClr val="accent4"/>
            </a:solidFill>
            <a:ln>
              <a:noFill/>
            </a:ln>
            <a:effectLst/>
          </c:spPr>
          <c:invertIfNegative val="0"/>
          <c:cat>
            <c:strRef>
              <c:f>RegionProductPivot!$A$5:$A$55</c:f>
              <c:strCache>
                <c:ptCount val="50"/>
                <c:pt idx="0">
                  <c:v>Product_1</c:v>
                </c:pt>
                <c:pt idx="1">
                  <c:v>Product_10</c:v>
                </c:pt>
                <c:pt idx="2">
                  <c:v>Product_11</c:v>
                </c:pt>
                <c:pt idx="3">
                  <c:v>Product_12</c:v>
                </c:pt>
                <c:pt idx="4">
                  <c:v>Product_13</c:v>
                </c:pt>
                <c:pt idx="5">
                  <c:v>Product_14</c:v>
                </c:pt>
                <c:pt idx="6">
                  <c:v>Product_15</c:v>
                </c:pt>
                <c:pt idx="7">
                  <c:v>Product_16</c:v>
                </c:pt>
                <c:pt idx="8">
                  <c:v>Product_17</c:v>
                </c:pt>
                <c:pt idx="9">
                  <c:v>Product_18</c:v>
                </c:pt>
                <c:pt idx="10">
                  <c:v>Product_19</c:v>
                </c:pt>
                <c:pt idx="11">
                  <c:v>Product_2</c:v>
                </c:pt>
                <c:pt idx="12">
                  <c:v>Product_20</c:v>
                </c:pt>
                <c:pt idx="13">
                  <c:v>Product_21</c:v>
                </c:pt>
                <c:pt idx="14">
                  <c:v>Product_22</c:v>
                </c:pt>
                <c:pt idx="15">
                  <c:v>Product_23</c:v>
                </c:pt>
                <c:pt idx="16">
                  <c:v>Product_24</c:v>
                </c:pt>
                <c:pt idx="17">
                  <c:v>Product_25</c:v>
                </c:pt>
                <c:pt idx="18">
                  <c:v>Product_26</c:v>
                </c:pt>
                <c:pt idx="19">
                  <c:v>Product_27</c:v>
                </c:pt>
                <c:pt idx="20">
                  <c:v>Product_28</c:v>
                </c:pt>
                <c:pt idx="21">
                  <c:v>Product_29</c:v>
                </c:pt>
                <c:pt idx="22">
                  <c:v>Product_3</c:v>
                </c:pt>
                <c:pt idx="23">
                  <c:v>Product_30</c:v>
                </c:pt>
                <c:pt idx="24">
                  <c:v>Product_31</c:v>
                </c:pt>
                <c:pt idx="25">
                  <c:v>Product_32</c:v>
                </c:pt>
                <c:pt idx="26">
                  <c:v>Product_33</c:v>
                </c:pt>
                <c:pt idx="27">
                  <c:v>Product_34</c:v>
                </c:pt>
                <c:pt idx="28">
                  <c:v>Product_35</c:v>
                </c:pt>
                <c:pt idx="29">
                  <c:v>Product_36</c:v>
                </c:pt>
                <c:pt idx="30">
                  <c:v>Product_37</c:v>
                </c:pt>
                <c:pt idx="31">
                  <c:v>Product_38</c:v>
                </c:pt>
                <c:pt idx="32">
                  <c:v>Product_39</c:v>
                </c:pt>
                <c:pt idx="33">
                  <c:v>Product_4</c:v>
                </c:pt>
                <c:pt idx="34">
                  <c:v>Product_40</c:v>
                </c:pt>
                <c:pt idx="35">
                  <c:v>Product_41</c:v>
                </c:pt>
                <c:pt idx="36">
                  <c:v>Product_42</c:v>
                </c:pt>
                <c:pt idx="37">
                  <c:v>Product_43</c:v>
                </c:pt>
                <c:pt idx="38">
                  <c:v>Product_44</c:v>
                </c:pt>
                <c:pt idx="39">
                  <c:v>Product_45</c:v>
                </c:pt>
                <c:pt idx="40">
                  <c:v>Product_46</c:v>
                </c:pt>
                <c:pt idx="41">
                  <c:v>Product_47</c:v>
                </c:pt>
                <c:pt idx="42">
                  <c:v>Product_48</c:v>
                </c:pt>
                <c:pt idx="43">
                  <c:v>Product_49</c:v>
                </c:pt>
                <c:pt idx="44">
                  <c:v>Product_5</c:v>
                </c:pt>
                <c:pt idx="45">
                  <c:v>Product_50</c:v>
                </c:pt>
                <c:pt idx="46">
                  <c:v>Product_6</c:v>
                </c:pt>
                <c:pt idx="47">
                  <c:v>Product_7</c:v>
                </c:pt>
                <c:pt idx="48">
                  <c:v>Product_8</c:v>
                </c:pt>
                <c:pt idx="49">
                  <c:v>Product_9</c:v>
                </c:pt>
              </c:strCache>
            </c:strRef>
          </c:cat>
          <c:val>
            <c:numRef>
              <c:f>RegionProductPivot!$E$5:$E$55</c:f>
              <c:numCache>
                <c:formatCode>General</c:formatCode>
                <c:ptCount val="50"/>
                <c:pt idx="0">
                  <c:v>35744.71</c:v>
                </c:pt>
                <c:pt idx="1">
                  <c:v>20643.88</c:v>
                </c:pt>
                <c:pt idx="2">
                  <c:v>24942.9</c:v>
                </c:pt>
                <c:pt idx="3">
                  <c:v>21631.68</c:v>
                </c:pt>
                <c:pt idx="5">
                  <c:v>12823.1</c:v>
                </c:pt>
                <c:pt idx="6">
                  <c:v>21804.959999999999</c:v>
                </c:pt>
                <c:pt idx="8">
                  <c:v>1001.35</c:v>
                </c:pt>
                <c:pt idx="10">
                  <c:v>594.20000000000005</c:v>
                </c:pt>
                <c:pt idx="11">
                  <c:v>16986.64</c:v>
                </c:pt>
                <c:pt idx="12">
                  <c:v>25340.13</c:v>
                </c:pt>
                <c:pt idx="13">
                  <c:v>4183.95</c:v>
                </c:pt>
                <c:pt idx="14">
                  <c:v>8879.08</c:v>
                </c:pt>
                <c:pt idx="15">
                  <c:v>7147.36</c:v>
                </c:pt>
                <c:pt idx="16">
                  <c:v>6776</c:v>
                </c:pt>
                <c:pt idx="17">
                  <c:v>3600.74</c:v>
                </c:pt>
                <c:pt idx="18">
                  <c:v>25841.449999999997</c:v>
                </c:pt>
                <c:pt idx="19">
                  <c:v>17055.439999999999</c:v>
                </c:pt>
                <c:pt idx="20">
                  <c:v>5640.7800000000007</c:v>
                </c:pt>
                <c:pt idx="21">
                  <c:v>10291.89</c:v>
                </c:pt>
                <c:pt idx="22">
                  <c:v>4457.5300000000007</c:v>
                </c:pt>
                <c:pt idx="23">
                  <c:v>23024.449999999997</c:v>
                </c:pt>
                <c:pt idx="24">
                  <c:v>1591.76</c:v>
                </c:pt>
                <c:pt idx="25">
                  <c:v>11575.68</c:v>
                </c:pt>
                <c:pt idx="26">
                  <c:v>9591.36</c:v>
                </c:pt>
                <c:pt idx="27">
                  <c:v>27119.52</c:v>
                </c:pt>
                <c:pt idx="28">
                  <c:v>17937.72</c:v>
                </c:pt>
                <c:pt idx="29">
                  <c:v>9701.880000000001</c:v>
                </c:pt>
                <c:pt idx="30">
                  <c:v>30674.460000000006</c:v>
                </c:pt>
                <c:pt idx="31">
                  <c:v>19778.77</c:v>
                </c:pt>
                <c:pt idx="32">
                  <c:v>9602.07</c:v>
                </c:pt>
                <c:pt idx="33">
                  <c:v>38447.19</c:v>
                </c:pt>
                <c:pt idx="34">
                  <c:v>30360.309999999998</c:v>
                </c:pt>
                <c:pt idx="35">
                  <c:v>1680.56</c:v>
                </c:pt>
                <c:pt idx="36">
                  <c:v>15962.529999999999</c:v>
                </c:pt>
                <c:pt idx="37">
                  <c:v>17606.04</c:v>
                </c:pt>
                <c:pt idx="38">
                  <c:v>13440.43</c:v>
                </c:pt>
                <c:pt idx="39">
                  <c:v>16894.89</c:v>
                </c:pt>
                <c:pt idx="40">
                  <c:v>191.71</c:v>
                </c:pt>
                <c:pt idx="41">
                  <c:v>46353.09</c:v>
                </c:pt>
                <c:pt idx="43">
                  <c:v>36226.29</c:v>
                </c:pt>
                <c:pt idx="44">
                  <c:v>24275.98</c:v>
                </c:pt>
                <c:pt idx="45">
                  <c:v>3983.4</c:v>
                </c:pt>
                <c:pt idx="46">
                  <c:v>3825.58</c:v>
                </c:pt>
                <c:pt idx="47">
                  <c:v>19695.260000000002</c:v>
                </c:pt>
                <c:pt idx="48">
                  <c:v>18959.439999999999</c:v>
                </c:pt>
                <c:pt idx="49">
                  <c:v>13142.35</c:v>
                </c:pt>
              </c:numCache>
            </c:numRef>
          </c:val>
          <c:extLst>
            <c:ext xmlns:c16="http://schemas.microsoft.com/office/drawing/2014/chart" uri="{C3380CC4-5D6E-409C-BE32-E72D297353CC}">
              <c16:uniqueId val="{00000003-9499-45CD-BC61-00ED8FC51C73}"/>
            </c:ext>
          </c:extLst>
        </c:ser>
        <c:dLbls>
          <c:showLegendKey val="0"/>
          <c:showVal val="0"/>
          <c:showCatName val="0"/>
          <c:showSerName val="0"/>
          <c:showPercent val="0"/>
          <c:showBubbleSize val="0"/>
        </c:dLbls>
        <c:gapWidth val="150"/>
        <c:overlap val="100"/>
        <c:axId val="1540635696"/>
        <c:axId val="1540663056"/>
      </c:barChart>
      <c:catAx>
        <c:axId val="154063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63056"/>
        <c:crosses val="autoZero"/>
        <c:auto val="1"/>
        <c:lblAlgn val="ctr"/>
        <c:lblOffset val="100"/>
        <c:noMultiLvlLbl val="0"/>
      </c:catAx>
      <c:valAx>
        <c:axId val="154066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3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[21D070048_Excel_Project_Data.xlsx]MonthlySalesTrend!PivotTable2</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MonthlySalesTrend!$A$4:$A$17</c:f>
              <c:strCache>
                <c:ptCount val="13"/>
                <c:pt idx="0">
                  <c:v>Apr-2024</c:v>
                </c:pt>
                <c:pt idx="1">
                  <c:v>Aug-2024</c:v>
                </c:pt>
                <c:pt idx="2">
                  <c:v>Dec-2024</c:v>
                </c:pt>
                <c:pt idx="3">
                  <c:v>Feb-2024</c:v>
                </c:pt>
                <c:pt idx="4">
                  <c:v>Jan-2024</c:v>
                </c:pt>
                <c:pt idx="5">
                  <c:v>Jul-2024</c:v>
                </c:pt>
                <c:pt idx="6">
                  <c:v>Jun-2024</c:v>
                </c:pt>
                <c:pt idx="7">
                  <c:v>Mar-2024</c:v>
                </c:pt>
                <c:pt idx="8">
                  <c:v>May-2024</c:v>
                </c:pt>
                <c:pt idx="9">
                  <c:v>Nov-2024</c:v>
                </c:pt>
                <c:pt idx="10">
                  <c:v>Oct-2024</c:v>
                </c:pt>
                <c:pt idx="11">
                  <c:v>Sep-2024</c:v>
                </c:pt>
                <c:pt idx="12">
                  <c:v>(blank)</c:v>
                </c:pt>
              </c:strCache>
            </c:strRef>
          </c:cat>
          <c:val>
            <c:numRef>
              <c:f>MonthlySalesTrend!$B$4:$B$17</c:f>
              <c:numCache>
                <c:formatCode>General</c:formatCode>
                <c:ptCount val="13"/>
                <c:pt idx="0">
                  <c:v>289018.93999999994</c:v>
                </c:pt>
                <c:pt idx="1">
                  <c:v>280444.50999999989</c:v>
                </c:pt>
                <c:pt idx="2">
                  <c:v>288485.21999999991</c:v>
                </c:pt>
                <c:pt idx="3">
                  <c:v>356438.01000000007</c:v>
                </c:pt>
                <c:pt idx="4">
                  <c:v>170470.52000000002</c:v>
                </c:pt>
                <c:pt idx="5">
                  <c:v>236825.01000000004</c:v>
                </c:pt>
                <c:pt idx="6">
                  <c:v>261475.59999999998</c:v>
                </c:pt>
                <c:pt idx="7">
                  <c:v>117693.69</c:v>
                </c:pt>
                <c:pt idx="8">
                  <c:v>315436.66000000003</c:v>
                </c:pt>
                <c:pt idx="9">
                  <c:v>262920.41000000003</c:v>
                </c:pt>
                <c:pt idx="10">
                  <c:v>330256.71000000008</c:v>
                </c:pt>
                <c:pt idx="11">
                  <c:v>286589.33999999997</c:v>
                </c:pt>
              </c:numCache>
            </c:numRef>
          </c:val>
          <c:smooth val="0"/>
          <c:extLst>
            <c:ext xmlns:c16="http://schemas.microsoft.com/office/drawing/2014/chart" uri="{C3380CC4-5D6E-409C-BE32-E72D297353CC}">
              <c16:uniqueId val="{00000000-F1BE-43FC-8258-D94A837EAF89}"/>
            </c:ext>
          </c:extLst>
        </c:ser>
        <c:dLbls>
          <c:showLegendKey val="0"/>
          <c:showVal val="0"/>
          <c:showCatName val="0"/>
          <c:showSerName val="0"/>
          <c:showPercent val="0"/>
          <c:showBubbleSize val="0"/>
        </c:dLbls>
        <c:marker val="1"/>
        <c:smooth val="0"/>
        <c:axId val="1425090560"/>
        <c:axId val="1425082880"/>
      </c:lineChart>
      <c:catAx>
        <c:axId val="14250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82880"/>
        <c:crosses val="autoZero"/>
        <c:auto val="1"/>
        <c:lblAlgn val="ctr"/>
        <c:lblOffset val="100"/>
        <c:noMultiLvlLbl val="0"/>
      </c:catAx>
      <c:valAx>
        <c:axId val="142508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9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[21D070048_Excel_Project_Data.xlsx]PivottablesQ11!PivotTable3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PivottablesQ11!$B$5</c:f>
              <c:strCache>
                <c:ptCount val="1"/>
                <c:pt idx="0">
                  <c:v>Total</c:v>
                </c:pt>
              </c:strCache>
            </c:strRef>
          </c:tx>
          <c:spPr>
            <a:solidFill>
              <a:schemeClr val="accent1"/>
            </a:solidFill>
            <a:ln>
              <a:noFill/>
            </a:ln>
            <a:effectLst/>
            <a:sp3d/>
          </c:spPr>
          <c:invertIfNegative val="0"/>
          <c:cat>
            <c:strRef>
              <c:f>PivottablesQ11!$A$6:$A$11</c:f>
              <c:strCache>
                <c:ptCount val="5"/>
                <c:pt idx="0">
                  <c:v>North</c:v>
                </c:pt>
                <c:pt idx="1">
                  <c:v>East</c:v>
                </c:pt>
                <c:pt idx="2">
                  <c:v>South</c:v>
                </c:pt>
                <c:pt idx="3">
                  <c:v>West</c:v>
                </c:pt>
                <c:pt idx="4">
                  <c:v>(blank)</c:v>
                </c:pt>
              </c:strCache>
            </c:strRef>
          </c:cat>
          <c:val>
            <c:numRef>
              <c:f>PivottablesQ11!$B$6:$B$11</c:f>
              <c:numCache>
                <c:formatCode>General</c:formatCode>
                <c:ptCount val="5"/>
                <c:pt idx="0">
                  <c:v>832359.74000000011</c:v>
                </c:pt>
                <c:pt idx="1">
                  <c:v>820616.29000000015</c:v>
                </c:pt>
                <c:pt idx="2">
                  <c:v>806048.10000000009</c:v>
                </c:pt>
                <c:pt idx="3">
                  <c:v>737030.49000000022</c:v>
                </c:pt>
              </c:numCache>
            </c:numRef>
          </c:val>
          <c:extLst>
            <c:ext xmlns:c16="http://schemas.microsoft.com/office/drawing/2014/chart" uri="{C3380CC4-5D6E-409C-BE32-E72D297353CC}">
              <c16:uniqueId val="{00000000-15E9-41CD-8A83-FC7A6F1AF865}"/>
            </c:ext>
          </c:extLst>
        </c:ser>
        <c:dLbls>
          <c:showLegendKey val="0"/>
          <c:showVal val="0"/>
          <c:showCatName val="0"/>
          <c:showSerName val="0"/>
          <c:showPercent val="0"/>
          <c:showBubbleSize val="0"/>
        </c:dLbls>
        <c:gapWidth val="150"/>
        <c:shape val="box"/>
        <c:axId val="1425088160"/>
        <c:axId val="1425073760"/>
        <c:axId val="0"/>
      </c:bar3DChart>
      <c:catAx>
        <c:axId val="1425088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73760"/>
        <c:crosses val="autoZero"/>
        <c:auto val="1"/>
        <c:lblAlgn val="ctr"/>
        <c:lblOffset val="100"/>
        <c:noMultiLvlLbl val="0"/>
      </c:catAx>
      <c:valAx>
        <c:axId val="142507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8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[21D070048_Excel_Project_Data.xlsx]PivottablesQ11!PivotTable4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PivottablesQ11!$B$14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PivottablesQ11!$A$15:$A$66</c:f>
              <c:strCache>
                <c:ptCount val="51"/>
                <c:pt idx="0">
                  <c:v>Product_26</c:v>
                </c:pt>
                <c:pt idx="1">
                  <c:v>Product_40</c:v>
                </c:pt>
                <c:pt idx="2">
                  <c:v>Product_23</c:v>
                </c:pt>
                <c:pt idx="3">
                  <c:v>Product_33</c:v>
                </c:pt>
                <c:pt idx="4">
                  <c:v>Product_37</c:v>
                </c:pt>
                <c:pt idx="5">
                  <c:v>Product_29</c:v>
                </c:pt>
                <c:pt idx="6">
                  <c:v>Product_11</c:v>
                </c:pt>
                <c:pt idx="7">
                  <c:v>Product_14</c:v>
                </c:pt>
                <c:pt idx="8">
                  <c:v>Product_36</c:v>
                </c:pt>
                <c:pt idx="9">
                  <c:v>Product_49</c:v>
                </c:pt>
                <c:pt idx="10">
                  <c:v>Product_10</c:v>
                </c:pt>
                <c:pt idx="11">
                  <c:v>Product_38</c:v>
                </c:pt>
                <c:pt idx="12">
                  <c:v>Product_21</c:v>
                </c:pt>
                <c:pt idx="13">
                  <c:v>Product_17</c:v>
                </c:pt>
                <c:pt idx="14">
                  <c:v>Product_47</c:v>
                </c:pt>
                <c:pt idx="15">
                  <c:v>Product_34</c:v>
                </c:pt>
                <c:pt idx="16">
                  <c:v>Product_35</c:v>
                </c:pt>
                <c:pt idx="17">
                  <c:v>Product_4</c:v>
                </c:pt>
                <c:pt idx="18">
                  <c:v>Product_1</c:v>
                </c:pt>
                <c:pt idx="19">
                  <c:v>Product_5</c:v>
                </c:pt>
                <c:pt idx="20">
                  <c:v>Product_12</c:v>
                </c:pt>
                <c:pt idx="21">
                  <c:v>Product_25</c:v>
                </c:pt>
                <c:pt idx="22">
                  <c:v>Product_44</c:v>
                </c:pt>
                <c:pt idx="23">
                  <c:v>Product_8</c:v>
                </c:pt>
                <c:pt idx="24">
                  <c:v>Product_43</c:v>
                </c:pt>
                <c:pt idx="25">
                  <c:v>Product_27</c:v>
                </c:pt>
                <c:pt idx="26">
                  <c:v>Product_45</c:v>
                </c:pt>
                <c:pt idx="27">
                  <c:v>Product_6</c:v>
                </c:pt>
                <c:pt idx="28">
                  <c:v>Product_30</c:v>
                </c:pt>
                <c:pt idx="29">
                  <c:v>Product_2</c:v>
                </c:pt>
                <c:pt idx="30">
                  <c:v>Product_19</c:v>
                </c:pt>
                <c:pt idx="31">
                  <c:v>Product_46</c:v>
                </c:pt>
                <c:pt idx="32">
                  <c:v>Product_9</c:v>
                </c:pt>
                <c:pt idx="33">
                  <c:v>Product_20</c:v>
                </c:pt>
                <c:pt idx="34">
                  <c:v>Product_50</c:v>
                </c:pt>
                <c:pt idx="35">
                  <c:v>Product_7</c:v>
                </c:pt>
                <c:pt idx="36">
                  <c:v>Product_39</c:v>
                </c:pt>
                <c:pt idx="37">
                  <c:v>Product_3</c:v>
                </c:pt>
                <c:pt idx="38">
                  <c:v>Product_32</c:v>
                </c:pt>
                <c:pt idx="39">
                  <c:v>Product_24</c:v>
                </c:pt>
                <c:pt idx="40">
                  <c:v>Product_22</c:v>
                </c:pt>
                <c:pt idx="41">
                  <c:v>Product_28</c:v>
                </c:pt>
                <c:pt idx="42">
                  <c:v>Product_15</c:v>
                </c:pt>
                <c:pt idx="43">
                  <c:v>Product_42</c:v>
                </c:pt>
                <c:pt idx="44">
                  <c:v>Product_18</c:v>
                </c:pt>
                <c:pt idx="45">
                  <c:v>Product_13</c:v>
                </c:pt>
                <c:pt idx="46">
                  <c:v>Product_31</c:v>
                </c:pt>
                <c:pt idx="47">
                  <c:v>Product_48</c:v>
                </c:pt>
                <c:pt idx="48">
                  <c:v>Product_41</c:v>
                </c:pt>
                <c:pt idx="49">
                  <c:v>Product_16</c:v>
                </c:pt>
                <c:pt idx="50">
                  <c:v>(blank)</c:v>
                </c:pt>
              </c:strCache>
            </c:strRef>
          </c:cat>
          <c:val>
            <c:numRef>
              <c:f>PivottablesQ11!$B$15:$B$66</c:f>
              <c:numCache>
                <c:formatCode>General</c:formatCode>
                <c:ptCount val="51"/>
                <c:pt idx="0">
                  <c:v>443</c:v>
                </c:pt>
                <c:pt idx="1">
                  <c:v>440</c:v>
                </c:pt>
                <c:pt idx="2">
                  <c:v>401</c:v>
                </c:pt>
                <c:pt idx="3">
                  <c:v>384</c:v>
                </c:pt>
                <c:pt idx="4">
                  <c:v>348</c:v>
                </c:pt>
                <c:pt idx="5">
                  <c:v>348</c:v>
                </c:pt>
                <c:pt idx="6">
                  <c:v>346</c:v>
                </c:pt>
                <c:pt idx="7">
                  <c:v>345</c:v>
                </c:pt>
                <c:pt idx="8">
                  <c:v>344</c:v>
                </c:pt>
                <c:pt idx="9">
                  <c:v>343</c:v>
                </c:pt>
                <c:pt idx="10">
                  <c:v>323</c:v>
                </c:pt>
                <c:pt idx="11">
                  <c:v>310</c:v>
                </c:pt>
                <c:pt idx="12">
                  <c:v>310</c:v>
                </c:pt>
                <c:pt idx="13">
                  <c:v>300</c:v>
                </c:pt>
                <c:pt idx="14">
                  <c:v>296</c:v>
                </c:pt>
                <c:pt idx="15">
                  <c:v>269</c:v>
                </c:pt>
                <c:pt idx="16">
                  <c:v>269</c:v>
                </c:pt>
                <c:pt idx="17">
                  <c:v>262</c:v>
                </c:pt>
                <c:pt idx="18">
                  <c:v>260</c:v>
                </c:pt>
                <c:pt idx="19">
                  <c:v>260</c:v>
                </c:pt>
                <c:pt idx="20">
                  <c:v>253</c:v>
                </c:pt>
                <c:pt idx="21">
                  <c:v>252</c:v>
                </c:pt>
                <c:pt idx="22">
                  <c:v>250</c:v>
                </c:pt>
                <c:pt idx="23">
                  <c:v>249</c:v>
                </c:pt>
                <c:pt idx="24">
                  <c:v>244</c:v>
                </c:pt>
                <c:pt idx="25">
                  <c:v>235</c:v>
                </c:pt>
                <c:pt idx="26">
                  <c:v>235</c:v>
                </c:pt>
                <c:pt idx="27">
                  <c:v>233</c:v>
                </c:pt>
                <c:pt idx="28">
                  <c:v>231</c:v>
                </c:pt>
                <c:pt idx="29">
                  <c:v>231</c:v>
                </c:pt>
                <c:pt idx="30">
                  <c:v>230</c:v>
                </c:pt>
                <c:pt idx="31">
                  <c:v>230</c:v>
                </c:pt>
                <c:pt idx="32">
                  <c:v>223</c:v>
                </c:pt>
                <c:pt idx="33">
                  <c:v>206</c:v>
                </c:pt>
                <c:pt idx="34">
                  <c:v>206</c:v>
                </c:pt>
                <c:pt idx="35">
                  <c:v>187</c:v>
                </c:pt>
                <c:pt idx="36">
                  <c:v>187</c:v>
                </c:pt>
                <c:pt idx="37">
                  <c:v>180</c:v>
                </c:pt>
                <c:pt idx="38">
                  <c:v>180</c:v>
                </c:pt>
                <c:pt idx="39">
                  <c:v>178</c:v>
                </c:pt>
                <c:pt idx="40">
                  <c:v>178</c:v>
                </c:pt>
                <c:pt idx="41">
                  <c:v>178</c:v>
                </c:pt>
                <c:pt idx="42">
                  <c:v>174</c:v>
                </c:pt>
                <c:pt idx="43">
                  <c:v>172</c:v>
                </c:pt>
                <c:pt idx="44">
                  <c:v>158</c:v>
                </c:pt>
                <c:pt idx="45">
                  <c:v>141</c:v>
                </c:pt>
                <c:pt idx="46">
                  <c:v>112</c:v>
                </c:pt>
                <c:pt idx="47">
                  <c:v>73</c:v>
                </c:pt>
                <c:pt idx="48">
                  <c:v>67</c:v>
                </c:pt>
                <c:pt idx="49">
                  <c:v>45</c:v>
                </c:pt>
              </c:numCache>
            </c:numRef>
          </c:val>
          <c:smooth val="0"/>
          <c:extLst>
            <c:ext xmlns:c16="http://schemas.microsoft.com/office/drawing/2014/chart" uri="{C3380CC4-5D6E-409C-BE32-E72D297353CC}">
              <c16:uniqueId val="{00000000-0CA9-45DC-8251-30068AA29B8F}"/>
            </c:ext>
          </c:extLst>
        </c:ser>
        <c:dLbls>
          <c:showLegendKey val="0"/>
          <c:showVal val="0"/>
          <c:showCatName val="0"/>
          <c:showSerName val="0"/>
          <c:showPercent val="0"/>
          <c:showBubbleSize val="0"/>
        </c:dLbls>
        <c:marker val="1"/>
        <c:smooth val="0"/>
        <c:axId val="1540666416"/>
        <c:axId val="1424808368"/>
      </c:lineChart>
      <c:catAx>
        <c:axId val="154066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08368"/>
        <c:crosses val="autoZero"/>
        <c:auto val="1"/>
        <c:lblAlgn val="ctr"/>
        <c:lblOffset val="100"/>
        <c:noMultiLvlLbl val="0"/>
      </c:catAx>
      <c:valAx>
        <c:axId val="142480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6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856134</xdr:colOff>
      <xdr:row>2</xdr:row>
      <xdr:rowOff>4703</xdr:rowOff>
    </xdr:from>
    <xdr:to>
      <xdr:col>18</xdr:col>
      <xdr:colOff>199570</xdr:colOff>
      <xdr:row>30</xdr:row>
      <xdr:rowOff>108857</xdr:rowOff>
    </xdr:to>
    <xdr:graphicFrame macro="">
      <xdr:nvGraphicFramePr>
        <xdr:cNvPr id="2" name="Chart 1">
          <a:extLst>
            <a:ext uri="{FF2B5EF4-FFF2-40B4-BE49-F238E27FC236}">
              <a16:creationId xmlns:a16="http://schemas.microsoft.com/office/drawing/2014/main" id="{5A82A3CF-4289-8C86-B6FC-BBA67EB32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16327</xdr:colOff>
      <xdr:row>1</xdr:row>
      <xdr:rowOff>182335</xdr:rowOff>
    </xdr:from>
    <xdr:to>
      <xdr:col>12</xdr:col>
      <xdr:colOff>32656</xdr:colOff>
      <xdr:row>18</xdr:row>
      <xdr:rowOff>163284</xdr:rowOff>
    </xdr:to>
    <xdr:graphicFrame macro="">
      <xdr:nvGraphicFramePr>
        <xdr:cNvPr id="2" name="Chart 1">
          <a:extLst>
            <a:ext uri="{FF2B5EF4-FFF2-40B4-BE49-F238E27FC236}">
              <a16:creationId xmlns:a16="http://schemas.microsoft.com/office/drawing/2014/main" id="{94BFCA7D-5B7C-2305-3D79-F0AE0850A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10473</xdr:colOff>
      <xdr:row>4</xdr:row>
      <xdr:rowOff>9620</xdr:rowOff>
    </xdr:from>
    <xdr:to>
      <xdr:col>10</xdr:col>
      <xdr:colOff>13440</xdr:colOff>
      <xdr:row>20</xdr:row>
      <xdr:rowOff>20159</xdr:rowOff>
    </xdr:to>
    <xdr:graphicFrame macro="">
      <xdr:nvGraphicFramePr>
        <xdr:cNvPr id="2" name="Chart 1">
          <a:extLst>
            <a:ext uri="{FF2B5EF4-FFF2-40B4-BE49-F238E27FC236}">
              <a16:creationId xmlns:a16="http://schemas.microsoft.com/office/drawing/2014/main" id="{E6C0D386-B868-DD23-356D-63A6D8066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9384</xdr:colOff>
      <xdr:row>22</xdr:row>
      <xdr:rowOff>348</xdr:rowOff>
    </xdr:from>
    <xdr:to>
      <xdr:col>16</xdr:col>
      <xdr:colOff>444315</xdr:colOff>
      <xdr:row>48</xdr:row>
      <xdr:rowOff>177939</xdr:rowOff>
    </xdr:to>
    <xdr:graphicFrame macro="">
      <xdr:nvGraphicFramePr>
        <xdr:cNvPr id="3" name="Chart 2">
          <a:extLst>
            <a:ext uri="{FF2B5EF4-FFF2-40B4-BE49-F238E27FC236}">
              <a16:creationId xmlns:a16="http://schemas.microsoft.com/office/drawing/2014/main" id="{49EEBEBB-97EE-C82E-9458-81FA7742D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420585</xdr:colOff>
      <xdr:row>4</xdr:row>
      <xdr:rowOff>31336</xdr:rowOff>
    </xdr:from>
    <xdr:to>
      <xdr:col>16</xdr:col>
      <xdr:colOff>391884</xdr:colOff>
      <xdr:row>20</xdr:row>
      <xdr:rowOff>57726</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D43D053-B619-8D9C-74CD-A633B0100E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48531" y="768390"/>
              <a:ext cx="1944334" cy="2929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286987</xdr:colOff>
      <xdr:row>4</xdr:row>
      <xdr:rowOff>31667</xdr:rowOff>
    </xdr:from>
    <xdr:to>
      <xdr:col>13</xdr:col>
      <xdr:colOff>305132</xdr:colOff>
      <xdr:row>20</xdr:row>
      <xdr:rowOff>24740</xdr:rowOff>
    </xdr:to>
    <mc:AlternateContent xmlns:mc="http://schemas.openxmlformats.org/markup-compatibility/2006" xmlns:a14="http://schemas.microsoft.com/office/drawing/2010/main">
      <mc:Choice Requires="a14">
        <xdr:graphicFrame macro="">
          <xdr:nvGraphicFramePr>
            <xdr:cNvPr id="6" name="Product Name">
              <a:extLst>
                <a:ext uri="{FF2B5EF4-FFF2-40B4-BE49-F238E27FC236}">
                  <a16:creationId xmlns:a16="http://schemas.microsoft.com/office/drawing/2014/main" id="{5B976F3C-68DE-3514-369C-03FD93B85EE4}"/>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9641897" y="768721"/>
              <a:ext cx="1991181" cy="2895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an prajapati" refreshedDate="45842.941363888887" createdVersion="8" refreshedVersion="8" minRefreshableVersion="3" recordCount="501" xr:uid="{EC98312F-3CEA-4F58-94AD-17B124A9086B}">
  <cacheSource type="worksheet">
    <worksheetSource ref="E1:P1048576" sheet="SalesData"/>
  </cacheSource>
  <cacheFields count="12">
    <cacheField name="Product Name" numFmtId="0">
      <sharedItems containsBlank="1" count="51">
        <s v="Product_21"/>
        <s v="Product_36"/>
        <s v="Product_15"/>
        <s v="Product_34"/>
        <s v="Product_24"/>
        <s v="Product_48"/>
        <s v="Product_46"/>
        <s v="Product_40"/>
        <s v="Product_35"/>
        <s v="Product_26"/>
        <s v="Product_47"/>
        <s v="Product_27"/>
        <s v="Product_45"/>
        <s v="Product_11"/>
        <s v="Product_8"/>
        <s v="Product_3"/>
        <s v="Product_37"/>
        <s v="Product_18"/>
        <s v="Product_49"/>
        <s v="Product_17"/>
        <s v="Product_30"/>
        <s v="Product_44"/>
        <s v="Product_14"/>
        <s v="Product_29"/>
        <s v="Product_39"/>
        <s v="Product_38"/>
        <s v="Product_25"/>
        <s v="Product_28"/>
        <s v="Product_43"/>
        <s v="Product_9"/>
        <s v="Product_2"/>
        <s v="Product_33"/>
        <s v="Product_22"/>
        <s v="Product_10"/>
        <s v="Product_20"/>
        <s v="Product_7"/>
        <s v="Product_23"/>
        <s v="Product_1"/>
        <s v="Product_42"/>
        <s v="Product_19"/>
        <s v="Product_12"/>
        <s v="Product_16"/>
        <s v="Product_4"/>
        <s v="Product_13"/>
        <s v="Product_5"/>
        <s v="Product_31"/>
        <s v="Product_41"/>
        <s v="Product_50"/>
        <s v="Product_6"/>
        <s v="Product_32"/>
        <m/>
      </sharedItems>
    </cacheField>
    <cacheField name="Category" numFmtId="0">
      <sharedItems containsBlank="1"/>
    </cacheField>
    <cacheField name="Region" numFmtId="0">
      <sharedItems containsBlank="1" count="5">
        <s v="North"/>
        <s v="West"/>
        <s v="East"/>
        <s v="South"/>
        <m/>
      </sharedItems>
    </cacheField>
    <cacheField name="Quantity Sold" numFmtId="0">
      <sharedItems containsString="0" containsBlank="1" containsNumber="1" containsInteger="1" minValue="1" maxValue="49"/>
    </cacheField>
    <cacheField name="Unit Price" numFmtId="165">
      <sharedItems containsString="0" containsBlank="1" containsNumber="1" minValue="10.09" maxValue="499.86"/>
    </cacheField>
    <cacheField name="Total Sales" numFmtId="165">
      <sharedItems containsString="0" containsBlank="1" containsNumber="1" minValue="23.32" maxValue="23805.599999999999"/>
    </cacheField>
    <cacheField name="Customer Name" numFmtId="0">
      <sharedItems containsBlank="1"/>
    </cacheField>
    <cacheField name="Clean Customer Names" numFmtId="0">
      <sharedItems containsBlank="1"/>
    </cacheField>
    <cacheField name="TAX" numFmtId="0">
      <sharedItems containsString="0" containsBlank="1" containsNumber="1" minValue="0.18" maxValue="0.18"/>
    </cacheField>
    <cacheField name="Prices After Tax" numFmtId="0">
      <sharedItems containsString="0" containsBlank="1" containsNumber="1" minValue="10.09" maxValue="499.86"/>
    </cacheField>
    <cacheField name="Commission " numFmtId="0">
      <sharedItems containsString="0" containsBlank="1" containsNumber="1" minValue="1.1660000000000001" maxValue="1190.28"/>
    </cacheField>
    <cacheField name="Resul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an prajapati" refreshedDate="45842.963659953704" createdVersion="8" refreshedVersion="8" minRefreshableVersion="3" recordCount="501" xr:uid="{00D77FB2-0DEE-4417-9F33-FCA2808EC7DC}">
  <cacheSource type="worksheet">
    <worksheetSource ref="A1:P1048576" sheet="SalesData"/>
  </cacheSource>
  <cacheFields count="16">
    <cacheField name="Transaction ID" numFmtId="0">
      <sharedItems containsBlank="1"/>
    </cacheField>
    <cacheField name="Date" numFmtId="0">
      <sharedItems containsNonDate="0" containsDate="1" containsString="0" containsBlank="1" minDate="2024-01-01T00:00:00" maxDate="2025-01-01T00:00:00"/>
    </cacheField>
    <cacheField name="Month" numFmtId="0">
      <sharedItems containsBlank="1" count="13">
        <s v="Oct-2024"/>
        <s v="Nov-2024"/>
        <s v="Aug-2024"/>
        <s v="Jan-2024"/>
        <s v="Sep-2024"/>
        <s v="May-2024"/>
        <s v="Dec-2024"/>
        <s v="Jun-2024"/>
        <s v="Feb-2024"/>
        <s v="Jul-2024"/>
        <s v="Apr-2024"/>
        <s v="Mar-2024"/>
        <m/>
      </sharedItems>
    </cacheField>
    <cacheField name="Product ID" numFmtId="0">
      <sharedItems containsBlank="1"/>
    </cacheField>
    <cacheField name="Product Name" numFmtId="0">
      <sharedItems containsBlank="1" count="51">
        <s v="Product_21"/>
        <s v="Product_36"/>
        <s v="Product_15"/>
        <s v="Product_34"/>
        <s v="Product_24"/>
        <s v="Product_48"/>
        <s v="Product_46"/>
        <s v="Product_40"/>
        <s v="Product_35"/>
        <s v="Product_26"/>
        <s v="Product_47"/>
        <s v="Product_27"/>
        <s v="Product_45"/>
        <s v="Product_11"/>
        <s v="Product_8"/>
        <s v="Product_3"/>
        <s v="Product_37"/>
        <s v="Product_18"/>
        <s v="Product_49"/>
        <s v="Product_17"/>
        <s v="Product_30"/>
        <s v="Product_44"/>
        <s v="Product_14"/>
        <s v="Product_29"/>
        <s v="Product_39"/>
        <s v="Product_38"/>
        <s v="Product_25"/>
        <s v="Product_28"/>
        <s v="Product_43"/>
        <s v="Product_9"/>
        <s v="Product_2"/>
        <s v="Product_33"/>
        <s v="Product_22"/>
        <s v="Product_10"/>
        <s v="Product_20"/>
        <s v="Product_7"/>
        <s v="Product_23"/>
        <s v="Product_1"/>
        <s v="Product_42"/>
        <s v="Product_19"/>
        <s v="Product_12"/>
        <s v="Product_16"/>
        <s v="Product_4"/>
        <s v="Product_13"/>
        <s v="Product_5"/>
        <s v="Product_31"/>
        <s v="Product_41"/>
        <s v="Product_50"/>
        <s v="Product_6"/>
        <s v="Product_32"/>
        <m/>
      </sharedItems>
    </cacheField>
    <cacheField name="Category" numFmtId="0">
      <sharedItems containsBlank="1"/>
    </cacheField>
    <cacheField name="Region" numFmtId="0">
      <sharedItems containsBlank="1" count="5">
        <s v="North"/>
        <s v="West"/>
        <s v="East"/>
        <s v="South"/>
        <m/>
      </sharedItems>
    </cacheField>
    <cacheField name="Quantity Sold" numFmtId="0">
      <sharedItems containsString="0" containsBlank="1" containsNumber="1" containsInteger="1" minValue="1" maxValue="49"/>
    </cacheField>
    <cacheField name="Unit Price" numFmtId="165">
      <sharedItems containsString="0" containsBlank="1" containsNumber="1" minValue="10.09" maxValue="499.86"/>
    </cacheField>
    <cacheField name="Total Sales" numFmtId="165">
      <sharedItems containsString="0" containsBlank="1" containsNumber="1" minValue="23.32" maxValue="23805.599999999999" count="501">
        <n v="21112.799999999999"/>
        <n v="20696.400000000001"/>
        <n v="18679.599999999999"/>
        <n v="18304.78"/>
        <n v="17669.560000000001"/>
        <n v="16013.97"/>
        <n v="14994"/>
        <n v="14400.4"/>
        <n v="14274.72"/>
        <n v="13977.16"/>
        <n v="13741.65"/>
        <n v="13103.61"/>
        <n v="12578.4"/>
        <n v="11830.53"/>
        <n v="11679.84"/>
        <n v="11392.8"/>
        <n v="10892.8"/>
        <n v="10360.120000000001"/>
        <n v="10312.68"/>
        <n v="10065.36"/>
        <n v="9855.3000000000011"/>
        <n v="9756.36"/>
        <n v="9349.89"/>
        <n v="9144.3000000000011"/>
        <n v="9125.2000000000007"/>
        <n v="8994.92"/>
        <n v="8977.5"/>
        <n v="8892.0300000000007"/>
        <n v="8804"/>
        <n v="8591.0399999999991"/>
        <n v="8433.2899999999991"/>
        <n v="8303.85"/>
        <n v="8145.55"/>
        <n v="8077.5"/>
        <n v="8010.03"/>
        <n v="7913.5"/>
        <n v="7314.84"/>
        <n v="7267.7999999999993"/>
        <n v="7050.92"/>
        <n v="6849.64"/>
        <n v="6495.36"/>
        <n v="6156.0599999999986"/>
        <n v="6008.16"/>
        <n v="5984.8"/>
        <n v="5947.65"/>
        <n v="5900.0399999999991"/>
        <n v="5664"/>
        <n v="5570.8899999999994"/>
        <n v="5136.84"/>
        <n v="4785.3"/>
        <n v="4446.4000000000005"/>
        <n v="3792.6"/>
        <n v="3600.74"/>
        <n v="3576.75"/>
        <n v="3547.93"/>
        <n v="3540.33"/>
        <n v="3534.47"/>
        <n v="3346.64"/>
        <n v="3244.64"/>
        <n v="3139.5"/>
        <n v="3019.44"/>
        <n v="2922.3"/>
        <n v="2799.36"/>
        <n v="2602.36"/>
        <n v="2334.85"/>
        <n v="2223.7600000000002"/>
        <n v="2208.2399999999998"/>
        <n v="1957.92"/>
        <n v="1956.7"/>
        <n v="1955.8"/>
        <n v="1951.36"/>
        <n v="1894.2"/>
        <n v="1891.61"/>
        <n v="1767.9"/>
        <n v="1759.8"/>
        <n v="1740.03"/>
        <n v="1607.43"/>
        <n v="1364.55"/>
        <n v="1331.28"/>
        <n v="1329.68"/>
        <n v="1322.69"/>
        <n v="1238.24"/>
        <n v="1209.0999999999999"/>
        <n v="1084.83"/>
        <n v="1042.83"/>
        <n v="1016"/>
        <n v="892.8"/>
        <n v="891.94999999999993"/>
        <n v="753.41000000000008"/>
        <n v="609.55999999999995"/>
        <n v="555.79999999999995"/>
        <n v="500.4"/>
        <n v="474.42"/>
        <n v="464.25"/>
        <n v="436.26"/>
        <n v="365.76"/>
        <n v="336.56"/>
        <n v="102.7"/>
        <n v="21886.560000000001"/>
        <n v="18240.25"/>
        <n v="17984.8"/>
        <n v="17805.900000000001"/>
        <n v="17014.669999999998"/>
        <n v="17011.68"/>
        <n v="16067.22"/>
        <n v="16042.44"/>
        <n v="15681.24"/>
        <n v="15421.88"/>
        <n v="14897.6"/>
        <n v="14599.36"/>
        <n v="14260.74"/>
        <n v="14021.62"/>
        <n v="13269.69"/>
        <n v="12740.75"/>
        <n v="12597.38"/>
        <n v="12233.07"/>
        <n v="11918.7"/>
        <n v="11067"/>
        <n v="10749.9"/>
        <n v="10361.280000000001"/>
        <n v="9980.64"/>
        <n v="9887.75"/>
        <n v="9563.0199999999986"/>
        <n v="9547.02"/>
        <n v="9309.93"/>
        <n v="9157.68"/>
        <n v="8626"/>
        <n v="8351.76"/>
        <n v="8238.3000000000011"/>
        <n v="7259.52"/>
        <n v="6883.1100000000006"/>
        <n v="6837.6"/>
        <n v="6758.7500000000009"/>
        <n v="6742.5"/>
        <n v="6600.83"/>
        <n v="6423.5999999999995"/>
        <n v="6330.87"/>
        <n v="6078.45"/>
        <n v="5984"/>
        <n v="5644.0999999999995"/>
        <n v="5532.45"/>
        <n v="5497.97"/>
        <n v="5391.5399999999991"/>
        <n v="5313.1399999999994"/>
        <n v="5277.09"/>
        <n v="5195.32"/>
        <n v="5078.5"/>
        <n v="4834.3099999999986"/>
        <n v="4706.3899999999994"/>
        <n v="4326.08"/>
        <n v="4071.61"/>
        <n v="3956.96"/>
        <n v="3956.82"/>
        <n v="3861.76"/>
        <n v="3786.21"/>
        <n v="3676.05"/>
        <n v="3669.28"/>
        <n v="3533.09"/>
        <n v="3460.24"/>
        <n v="3458.96"/>
        <n v="3391.95"/>
        <n v="3015.6"/>
        <n v="2882.04"/>
        <n v="2835.8"/>
        <n v="2819.41"/>
        <n v="2515.84"/>
        <n v="2427.81"/>
        <n v="2281.6999999999998"/>
        <n v="1993.6"/>
        <n v="1826.7"/>
        <n v="1783.72"/>
        <n v="1680.56"/>
        <n v="1591.76"/>
        <n v="1576.41"/>
        <n v="1539.78"/>
        <n v="1467.45"/>
        <n v="1439.55"/>
        <n v="1349.67"/>
        <n v="1331.2"/>
        <n v="1256.4000000000001"/>
        <n v="1213.72"/>
        <n v="1172.6400000000001"/>
        <n v="1122.75"/>
        <n v="905.76"/>
        <n v="711.66"/>
        <n v="700.56"/>
        <n v="653.64"/>
        <n v="462.66"/>
        <n v="449.16"/>
        <n v="328.25"/>
        <n v="121.1"/>
        <n v="107.06"/>
        <n v="106.83"/>
        <n v="23.32"/>
        <n v="23493.42"/>
        <n v="22016.25"/>
        <n v="19660.52"/>
        <n v="19427.2"/>
        <n v="18954.400000000001"/>
        <n v="18943.259999999998"/>
        <n v="17695.48"/>
        <n v="17271.62"/>
        <n v="16894.8"/>
        <n v="16116.75"/>
        <n v="15629.64"/>
        <n v="14122.7"/>
        <n v="13711.61"/>
        <n v="13658"/>
        <n v="13340.95"/>
        <n v="13127.1"/>
        <n v="13054.3"/>
        <n v="12673.2"/>
        <n v="12245.8"/>
        <n v="11606.49"/>
        <n v="11181.4"/>
        <n v="10504.56"/>
        <n v="10410.120000000001"/>
        <n v="10291.89"/>
        <n v="10289.58"/>
        <n v="9285.25"/>
        <n v="9169.7100000000009"/>
        <n v="9023.74"/>
        <n v="9021.23"/>
        <n v="8807.64"/>
        <n v="8739.36"/>
        <n v="8173.4400000000014"/>
        <n v="8117.12"/>
        <n v="7683.84"/>
        <n v="7478.1900000000014"/>
        <n v="7364.67"/>
        <n v="7343.2099999999991"/>
        <n v="7226.7000000000007"/>
        <n v="7147.36"/>
        <n v="6921.9"/>
        <n v="6838.4000000000005"/>
        <n v="6775.56"/>
        <n v="5977.8600000000006"/>
        <n v="5647.68"/>
        <n v="5646.9"/>
        <n v="5543.72"/>
        <n v="5333.8700000000008"/>
        <n v="5128.7999999999993"/>
        <n v="5081.3999999999996"/>
        <n v="4530.7700000000004"/>
        <n v="4512.3099999999986"/>
        <n v="4462.88"/>
        <n v="4397.82"/>
        <n v="4394.88"/>
        <n v="4351.62"/>
        <n v="4238.24"/>
        <n v="4162.2000000000007"/>
        <n v="3871.44"/>
        <n v="3764.33"/>
        <n v="3456.3"/>
        <n v="3389.4"/>
        <n v="3287.68"/>
        <n v="3146.57"/>
        <n v="2739.84"/>
        <n v="2724.33"/>
        <n v="2706.18"/>
        <n v="2692.61"/>
        <n v="2546.5100000000002"/>
        <n v="2336.2800000000002"/>
        <n v="2334.27"/>
        <n v="1965.54"/>
        <n v="1928.32"/>
        <n v="1870.82"/>
        <n v="1738.8"/>
        <n v="1698"/>
        <n v="1689.76"/>
        <n v="1662.93"/>
        <n v="1574.16"/>
        <n v="1506.44"/>
        <n v="1386.27"/>
        <n v="1380.5"/>
        <n v="1377.18"/>
        <n v="1326.75"/>
        <n v="1242.4000000000001"/>
        <n v="1104.1500000000001"/>
        <n v="1027.8900000000001"/>
        <n v="1001.35"/>
        <n v="905.84"/>
        <n v="737.72"/>
        <n v="708.33"/>
        <n v="687.01"/>
        <n v="575.64"/>
        <n v="563.9"/>
        <n v="482.44"/>
        <n v="363.99"/>
        <n v="362.43"/>
        <n v="166.68"/>
        <n v="91.89"/>
        <n v="23805.599999999999"/>
        <n v="21755.7"/>
        <n v="20972.49"/>
        <n v="20448"/>
        <n v="20323.8"/>
        <n v="19481.919999999998"/>
        <n v="19437.810000000001"/>
        <n v="19062.47"/>
        <n v="18283.55"/>
        <n v="15731.37"/>
        <n v="14874.65"/>
        <n v="14696.5"/>
        <n v="14620.64"/>
        <n v="14369.96"/>
        <n v="13699.62"/>
        <n v="13669.11"/>
        <n v="13497.18"/>
        <n v="13248.64"/>
        <n v="12915.45"/>
        <n v="12823.1"/>
        <n v="12675.32"/>
        <n v="12486.95"/>
        <n v="12077.17"/>
        <n v="11820.12"/>
        <n v="11646.3"/>
        <n v="9890.5"/>
        <n v="9618.44"/>
        <n v="9399.66"/>
        <n v="9024.18"/>
        <n v="8649.56"/>
        <n v="8617.0500000000011"/>
        <n v="8532.9"/>
        <n v="8404.66"/>
        <n v="8165.92"/>
        <n v="8165.34"/>
        <n v="7893.12"/>
        <n v="7277.76"/>
        <n v="6776"/>
        <n v="6518.43"/>
        <n v="6431.36"/>
        <n v="6208.38"/>
        <n v="5550.13"/>
        <n v="5370.5"/>
        <n v="5317.84"/>
        <n v="5240.95"/>
        <n v="5109.8599999999997"/>
        <n v="4629.79"/>
        <n v="4472.4000000000005"/>
        <n v="4221.58"/>
        <n v="4073.4"/>
        <n v="4037.28"/>
        <n v="3979.5"/>
        <n v="3901.52"/>
        <n v="3784.5"/>
        <n v="3774.76"/>
        <n v="3630.2"/>
        <n v="3622.16"/>
        <n v="3480.8"/>
        <n v="3304.5"/>
        <n v="3191.1"/>
        <n v="3122"/>
        <n v="3054.66"/>
        <n v="2589.7199999999998"/>
        <n v="2370.16"/>
        <n v="2332.96"/>
        <n v="2323.8000000000002"/>
        <n v="2259.73"/>
        <n v="2162.65"/>
        <n v="2022.12"/>
        <n v="1941.94"/>
        <n v="1909.95"/>
        <n v="1806.84"/>
        <n v="1773.96"/>
        <n v="1728.87"/>
        <n v="1698.84"/>
        <n v="1696.68"/>
        <n v="1633.8"/>
        <n v="1621.84"/>
        <n v="1576.58"/>
        <n v="1548.9"/>
        <n v="1356.54"/>
        <n v="1335.42"/>
        <n v="1217.72"/>
        <n v="1065.52"/>
        <n v="1024.24"/>
        <n v="1011.18"/>
        <n v="952.65"/>
        <n v="764.43999999999994"/>
        <n v="730.66"/>
        <n v="672.42000000000007"/>
        <n v="662.32"/>
        <n v="594.20000000000005"/>
        <n v="560.97"/>
        <n v="505.02"/>
        <n v="479.27"/>
        <n v="423.63"/>
        <n v="375.8"/>
        <n v="365.44"/>
        <n v="351.5"/>
        <n v="303.36"/>
        <n v="299.58"/>
        <n v="212.21"/>
        <n v="163"/>
        <n v="74.36"/>
        <n v="26.88"/>
        <n v="21614.39"/>
        <n v="20959.75"/>
        <n v="19726.650000000001"/>
        <n v="19600.88"/>
        <n v="17992.73"/>
        <n v="17656.2"/>
        <n v="17381.2"/>
        <n v="16178.25"/>
        <n v="15436.47"/>
        <n v="14762.4"/>
        <n v="14753.76"/>
        <n v="14569.8"/>
        <n v="14104.82"/>
        <n v="14045.85"/>
        <n v="13660.65"/>
        <n v="13591.35"/>
        <n v="13461.39"/>
        <n v="12319.9"/>
        <n v="12316.08"/>
        <n v="11746.35"/>
        <n v="10967.04"/>
        <n v="10538.24"/>
        <n v="10473.84"/>
        <n v="10221.299999999999"/>
        <n v="9926.01"/>
        <n v="9704.86"/>
        <n v="9663.380000000001"/>
        <n v="9428.64"/>
        <n v="9097.4800000000014"/>
        <n v="8622.24"/>
        <n v="8534.99"/>
        <n v="8492.6500000000015"/>
        <n v="8426.7999999999993"/>
        <n v="8386.25"/>
        <n v="8194.34"/>
        <n v="8049.9299999999994"/>
        <n v="7328.8799999999992"/>
        <n v="7315.05"/>
        <n v="6879.5999999999995"/>
        <n v="6762"/>
        <n v="6478.6"/>
        <n v="6084.3"/>
        <n v="6076.14"/>
        <n v="6047.65"/>
        <n v="5755.4"/>
        <n v="5735.73"/>
        <n v="5480.8"/>
        <n v="5292.84"/>
        <n v="5224.5200000000004"/>
        <n v="5220.2700000000004"/>
        <n v="4945.08"/>
        <n v="4874.16"/>
        <n v="4806.25"/>
        <n v="4788.6000000000004"/>
        <n v="4731.95"/>
        <n v="4432.4799999999996"/>
        <n v="4011.9"/>
        <n v="3983.4"/>
        <n v="3628"/>
        <n v="3609.28"/>
        <n v="3182.06"/>
        <n v="3172.48"/>
        <n v="3125.36"/>
        <n v="2942.06"/>
        <n v="2911.3"/>
        <n v="2909.62"/>
        <n v="2904.32"/>
        <n v="2843.73"/>
        <n v="2836.05"/>
        <n v="2793.27"/>
        <n v="2677.28"/>
        <n v="2673.7"/>
        <n v="2288.54"/>
        <n v="2251.92"/>
        <n v="2025.6"/>
        <n v="1763.3"/>
        <n v="1763.04"/>
        <n v="1341.54"/>
        <n v="1293.48"/>
        <n v="1192.4000000000001"/>
        <n v="1083.24"/>
        <n v="1034.5999999999999"/>
        <n v="972.74999999999989"/>
        <n v="848.25"/>
        <n v="765.32"/>
        <n v="755.72"/>
        <n v="719.25"/>
        <n v="662.18"/>
        <n v="580.86"/>
        <n v="573.30000000000007"/>
        <n v="546"/>
        <n v="535.14"/>
        <n v="468.8"/>
        <n v="461.58"/>
        <n v="432.86"/>
        <n v="430.82"/>
        <n v="374.4"/>
        <n v="371.04"/>
        <n v="275.85000000000002"/>
        <n v="210.88"/>
        <n v="195.72"/>
        <n v="191.71"/>
        <n v="184.74"/>
        <m/>
      </sharedItems>
    </cacheField>
    <cacheField name="Customer Name" numFmtId="0">
      <sharedItems containsBlank="1"/>
    </cacheField>
    <cacheField name="Clean Customer Names" numFmtId="0">
      <sharedItems containsBlank="1"/>
    </cacheField>
    <cacheField name="TAX" numFmtId="0">
      <sharedItems containsString="0" containsBlank="1" containsNumber="1" minValue="0.18" maxValue="0.18"/>
    </cacheField>
    <cacheField name="Prices After Tax" numFmtId="0">
      <sharedItems containsString="0" containsBlank="1" containsNumber="1" minValue="10.09" maxValue="499.86"/>
    </cacheField>
    <cacheField name="Commission " numFmtId="0">
      <sharedItems containsString="0" containsBlank="1" containsNumber="1" minValue="1.1660000000000001" maxValue="1190.28"/>
    </cacheField>
    <cacheField name="Result" numFmtId="0">
      <sharedItems containsBlank="1"/>
    </cacheField>
  </cacheFields>
  <extLst>
    <ext xmlns:x14="http://schemas.microsoft.com/office/spreadsheetml/2009/9/main" uri="{725AE2AE-9491-48be-B2B4-4EB974FC3084}">
      <x14:pivotCacheDefinition pivotCacheId="254344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s v="Books"/>
    <x v="0"/>
    <n v="48"/>
    <n v="439.85"/>
    <n v="21112.799999999999"/>
    <s v=" tom   "/>
    <s v="Tom"/>
    <m/>
    <n v="439.85"/>
    <n v="1055.6400000000001"/>
    <s v="Pass"/>
  </r>
  <r>
    <x v="1"/>
    <s v="Books"/>
    <x v="0"/>
    <n v="45"/>
    <n v="459.92"/>
    <n v="20696.400000000001"/>
    <s v=" alex   "/>
    <s v="Alex"/>
    <m/>
    <n v="459.92"/>
    <n v="1034.8200000000002"/>
    <s v="Pass"/>
  </r>
  <r>
    <x v="2"/>
    <s v="Books"/>
    <x v="1"/>
    <n v="41"/>
    <n v="455.6"/>
    <n v="18679.599999999999"/>
    <s v=" alex   "/>
    <s v="Alex"/>
    <m/>
    <n v="455.6"/>
    <n v="933.98"/>
    <s v="Pass"/>
  </r>
  <r>
    <x v="3"/>
    <s v="Books"/>
    <x v="2"/>
    <n v="46"/>
    <n v="397.93"/>
    <n v="18304.78"/>
    <s v=" alex   "/>
    <s v="Alex"/>
    <m/>
    <n v="397.93"/>
    <n v="915.23900000000003"/>
    <s v="Pass"/>
  </r>
  <r>
    <x v="4"/>
    <s v="Books"/>
    <x v="2"/>
    <n v="43"/>
    <n v="410.92"/>
    <n v="17669.560000000001"/>
    <s v=" alex   "/>
    <s v="Alex"/>
    <m/>
    <n v="410.92"/>
    <n v="883.47800000000007"/>
    <s v="Pass"/>
  </r>
  <r>
    <x v="5"/>
    <s v="Books"/>
    <x v="0"/>
    <n v="37"/>
    <n v="432.81"/>
    <n v="16013.97"/>
    <s v=" john   "/>
    <s v="John"/>
    <m/>
    <n v="432.81"/>
    <n v="800.69849999999997"/>
    <s v="Pass"/>
  </r>
  <r>
    <x v="6"/>
    <s v="Books"/>
    <x v="3"/>
    <n v="49"/>
    <n v="306"/>
    <n v="14994"/>
    <s v=" john   "/>
    <s v="John"/>
    <m/>
    <n v="306"/>
    <n v="749.7"/>
    <s v="Pass"/>
  </r>
  <r>
    <x v="7"/>
    <s v="Books"/>
    <x v="3"/>
    <n v="35"/>
    <n v="411.44"/>
    <n v="14400.4"/>
    <s v=" tom   "/>
    <s v="Tom"/>
    <m/>
    <n v="411.44"/>
    <n v="720.02"/>
    <s v="Pass"/>
  </r>
  <r>
    <x v="8"/>
    <s v="Books"/>
    <x v="3"/>
    <n v="46"/>
    <n v="310.32"/>
    <n v="14274.72"/>
    <s v=" alex   "/>
    <s v="Alex"/>
    <m/>
    <n v="310.32"/>
    <n v="713.73599999999999"/>
    <s v="Pass"/>
  </r>
  <r>
    <x v="9"/>
    <s v="Books"/>
    <x v="2"/>
    <n v="38"/>
    <n v="367.82"/>
    <n v="13977.16"/>
    <s v=" sara   "/>
    <s v="Sara"/>
    <m/>
    <n v="367.82"/>
    <n v="698.85800000000006"/>
    <s v="Pass"/>
  </r>
  <r>
    <x v="7"/>
    <s v="Books"/>
    <x v="3"/>
    <n v="29"/>
    <n v="473.85"/>
    <n v="13741.65"/>
    <s v=" maria   "/>
    <s v="Maria"/>
    <m/>
    <n v="473.85"/>
    <n v="687.08249999999998"/>
    <s v="Pass"/>
  </r>
  <r>
    <x v="10"/>
    <s v="Books"/>
    <x v="0"/>
    <n v="39"/>
    <n v="335.99"/>
    <n v="13103.61"/>
    <s v=" sara   "/>
    <s v="Sara"/>
    <m/>
    <n v="335.99"/>
    <n v="655.18050000000005"/>
    <s v="Pass"/>
  </r>
  <r>
    <x v="11"/>
    <s v="Books"/>
    <x v="2"/>
    <n v="40"/>
    <n v="314.45999999999998"/>
    <n v="12578.4"/>
    <s v=" alex   "/>
    <s v="Alex"/>
    <m/>
    <n v="314.45999999999998"/>
    <n v="628.92000000000007"/>
    <s v="Pass"/>
  </r>
  <r>
    <x v="12"/>
    <s v="Books"/>
    <x v="0"/>
    <n v="31"/>
    <n v="381.63"/>
    <n v="11830.53"/>
    <s v=" alex   "/>
    <s v="Alex"/>
    <m/>
    <n v="381.63"/>
    <n v="591.52650000000006"/>
    <s v="Pass"/>
  </r>
  <r>
    <x v="13"/>
    <s v="Books"/>
    <x v="2"/>
    <n v="24"/>
    <n v="486.66"/>
    <n v="11679.84"/>
    <s v=" maria   "/>
    <s v="Maria"/>
    <m/>
    <n v="486.66"/>
    <n v="583.99200000000008"/>
    <s v="Pass"/>
  </r>
  <r>
    <x v="14"/>
    <s v="Books"/>
    <x v="1"/>
    <n v="47"/>
    <n v="242.4"/>
    <n v="11392.8"/>
    <s v=" alex   "/>
    <s v="Alex"/>
    <m/>
    <n v="242.4"/>
    <n v="569.64"/>
    <s v="Pass"/>
  </r>
  <r>
    <x v="15"/>
    <s v="Books"/>
    <x v="0"/>
    <n v="46"/>
    <n v="236.8"/>
    <n v="10892.8"/>
    <s v=" tom   "/>
    <s v="Tom"/>
    <m/>
    <n v="236.8"/>
    <n v="544.64"/>
    <s v="Pass"/>
  </r>
  <r>
    <x v="16"/>
    <s v="Books"/>
    <x v="0"/>
    <n v="23"/>
    <n v="450.44"/>
    <n v="10360.120000000001"/>
    <s v=" sara   "/>
    <s v="Sara"/>
    <m/>
    <n v="450.44"/>
    <n v="518.00600000000009"/>
    <s v="Pass"/>
  </r>
  <r>
    <x v="17"/>
    <s v="Books"/>
    <x v="2"/>
    <n v="21"/>
    <n v="491.08"/>
    <n v="10312.68"/>
    <s v=" sara   "/>
    <s v="Sara"/>
    <m/>
    <n v="491.08"/>
    <n v="515.63400000000001"/>
    <s v="Pass"/>
  </r>
  <r>
    <x v="13"/>
    <s v="Books"/>
    <x v="1"/>
    <n v="24"/>
    <n v="419.39"/>
    <n v="10065.36"/>
    <s v=" maria   "/>
    <s v="Maria"/>
    <m/>
    <n v="419.39"/>
    <n v="503.26800000000003"/>
    <s v="Pass"/>
  </r>
  <r>
    <x v="18"/>
    <s v="Books"/>
    <x v="2"/>
    <n v="42"/>
    <n v="234.65"/>
    <n v="9855.3000000000011"/>
    <s v=" sara   "/>
    <s v="Sara"/>
    <m/>
    <n v="234.65"/>
    <n v="492.7650000000001"/>
    <s v="Pass"/>
  </r>
  <r>
    <x v="19"/>
    <s v="Books"/>
    <x v="2"/>
    <n v="36"/>
    <n v="271.01"/>
    <n v="9756.36"/>
    <s v=" john   "/>
    <s v="John"/>
    <m/>
    <n v="271.01"/>
    <n v="487.81800000000004"/>
    <s v="Pass"/>
  </r>
  <r>
    <x v="20"/>
    <s v="Books"/>
    <x v="3"/>
    <n v="33"/>
    <n v="283.33"/>
    <n v="9349.89"/>
    <s v=" sara   "/>
    <s v="Sara"/>
    <m/>
    <n v="283.33"/>
    <n v="467.49450000000002"/>
    <s v="Pass"/>
  </r>
  <r>
    <x v="21"/>
    <s v="Books"/>
    <x v="0"/>
    <n v="33"/>
    <n v="277.10000000000002"/>
    <n v="9144.3000000000011"/>
    <s v=" tom   "/>
    <s v="Tom"/>
    <m/>
    <n v="277.10000000000002"/>
    <n v="457.21500000000009"/>
    <s v="Pass"/>
  </r>
  <r>
    <x v="3"/>
    <s v="Books"/>
    <x v="0"/>
    <n v="35"/>
    <n v="260.72000000000003"/>
    <n v="9125.2000000000007"/>
    <s v=" alex   "/>
    <s v="Alex"/>
    <m/>
    <n v="260.72000000000003"/>
    <n v="456.26000000000005"/>
    <s v="Pass"/>
  </r>
  <r>
    <x v="10"/>
    <s v="Books"/>
    <x v="1"/>
    <n v="44"/>
    <n v="204.43"/>
    <n v="8994.92"/>
    <s v=" john   "/>
    <s v="John"/>
    <m/>
    <n v="204.43"/>
    <n v="449.74600000000004"/>
    <s v="Pass"/>
  </r>
  <r>
    <x v="13"/>
    <s v="Books"/>
    <x v="1"/>
    <n v="38"/>
    <n v="236.25"/>
    <n v="8977.5"/>
    <s v=" sara   "/>
    <s v="Sara"/>
    <m/>
    <n v="236.25"/>
    <n v="448.875"/>
    <s v="Pass"/>
  </r>
  <r>
    <x v="10"/>
    <s v="Books"/>
    <x v="0"/>
    <n v="21"/>
    <n v="423.43"/>
    <n v="8892.0300000000007"/>
    <s v=" tom   "/>
    <s v="Tom"/>
    <m/>
    <n v="423.43"/>
    <n v="444.60150000000004"/>
    <s v="Pass"/>
  </r>
  <r>
    <x v="3"/>
    <s v="Books"/>
    <x v="2"/>
    <n v="31"/>
    <n v="284"/>
    <n v="8804"/>
    <s v=" alex   "/>
    <s v="Alex"/>
    <m/>
    <n v="284"/>
    <n v="440.20000000000005"/>
    <s v="Pass"/>
  </r>
  <r>
    <x v="12"/>
    <s v="Books"/>
    <x v="1"/>
    <n v="36"/>
    <n v="238.64"/>
    <n v="8591.0399999999991"/>
    <s v=" maria   "/>
    <s v="Maria"/>
    <m/>
    <n v="238.64"/>
    <n v="429.55199999999996"/>
    <s v="Pass"/>
  </r>
  <r>
    <x v="22"/>
    <s v="Books"/>
    <x v="0"/>
    <n v="41"/>
    <n v="205.69"/>
    <n v="8433.2899999999991"/>
    <s v=" john   "/>
    <s v="John"/>
    <m/>
    <n v="205.69"/>
    <n v="421.66449999999998"/>
    <s v="Pass"/>
  </r>
  <r>
    <x v="12"/>
    <s v="Books"/>
    <x v="1"/>
    <n v="45"/>
    <n v="184.53"/>
    <n v="8303.85"/>
    <s v=" john   "/>
    <s v="John"/>
    <m/>
    <n v="184.53"/>
    <n v="415.19250000000005"/>
    <s v="Pass"/>
  </r>
  <r>
    <x v="9"/>
    <s v="Books"/>
    <x v="2"/>
    <n v="37"/>
    <n v="220.15"/>
    <n v="8145.55"/>
    <s v=" sara   "/>
    <s v="Sara"/>
    <m/>
    <n v="220.15"/>
    <n v="407.27750000000003"/>
    <s v="Pass"/>
  </r>
  <r>
    <x v="15"/>
    <s v="Books"/>
    <x v="0"/>
    <n v="45"/>
    <n v="179.5"/>
    <n v="8077.5"/>
    <s v=" sara   "/>
    <s v="Sara"/>
    <m/>
    <n v="179.5"/>
    <n v="403.875"/>
    <s v="Pass"/>
  </r>
  <r>
    <x v="23"/>
    <s v="Books"/>
    <x v="2"/>
    <n v="49"/>
    <n v="163.47"/>
    <n v="8010.03"/>
    <s v=" john   "/>
    <s v="John"/>
    <m/>
    <n v="163.47"/>
    <n v="400.50150000000002"/>
    <s v="Pass"/>
  </r>
  <r>
    <x v="23"/>
    <s v="Books"/>
    <x v="3"/>
    <n v="19"/>
    <n v="416.5"/>
    <n v="7913.5"/>
    <s v=" alex   "/>
    <s v="Alex"/>
    <m/>
    <n v="416.5"/>
    <n v="395.67500000000001"/>
    <s v="Pass"/>
  </r>
  <r>
    <x v="19"/>
    <s v="Books"/>
    <x v="0"/>
    <n v="27"/>
    <n v="270.92"/>
    <n v="7314.84"/>
    <s v=" sara   "/>
    <s v="Sara"/>
    <m/>
    <n v="270.92"/>
    <n v="365.74200000000002"/>
    <s v="Pass"/>
  </r>
  <r>
    <x v="24"/>
    <s v="Books"/>
    <x v="1"/>
    <n v="30"/>
    <n v="242.26"/>
    <n v="7267.7999999999993"/>
    <s v=" sara   "/>
    <s v="Sara"/>
    <m/>
    <n v="242.26"/>
    <n v="363.39"/>
    <s v="Pass"/>
  </r>
  <r>
    <x v="25"/>
    <s v="Books"/>
    <x v="2"/>
    <n v="17"/>
    <n v="414.76"/>
    <n v="7050.92"/>
    <s v=" john   "/>
    <s v="John"/>
    <m/>
    <n v="414.76"/>
    <n v="352.54600000000005"/>
    <s v="Pass"/>
  </r>
  <r>
    <x v="26"/>
    <s v="Books"/>
    <x v="3"/>
    <n v="34"/>
    <n v="201.46"/>
    <n v="6849.64"/>
    <s v=" tom   "/>
    <s v="Tom"/>
    <m/>
    <n v="201.46"/>
    <n v="342.48200000000003"/>
    <s v="Pass"/>
  </r>
  <r>
    <x v="27"/>
    <s v="Books"/>
    <x v="3"/>
    <n v="24"/>
    <n v="270.64"/>
    <n v="6495.36"/>
    <s v=" maria   "/>
    <s v="Maria"/>
    <m/>
    <n v="270.64"/>
    <n v="324.76800000000003"/>
    <s v="Pass"/>
  </r>
  <r>
    <x v="28"/>
    <s v="Books"/>
    <x v="0"/>
    <n v="47"/>
    <n v="130.97999999999999"/>
    <n v="6156.0599999999986"/>
    <s v=" maria   "/>
    <s v="Maria"/>
    <m/>
    <n v="130.97999999999999"/>
    <n v="307.80299999999994"/>
    <s v="Pass"/>
  </r>
  <r>
    <x v="29"/>
    <s v="Books"/>
    <x v="1"/>
    <n v="48"/>
    <n v="125.17"/>
    <n v="6008.16"/>
    <s v=" sara   "/>
    <s v="Sara"/>
    <m/>
    <n v="125.17"/>
    <n v="300.40800000000002"/>
    <s v="Pass"/>
  </r>
  <r>
    <x v="23"/>
    <s v="Books"/>
    <x v="0"/>
    <n v="20"/>
    <n v="299.24"/>
    <n v="5984.8"/>
    <s v=" sara   "/>
    <s v="Sara"/>
    <m/>
    <n v="299.24"/>
    <n v="299.24"/>
    <s v="Pass"/>
  </r>
  <r>
    <x v="30"/>
    <s v="Books"/>
    <x v="1"/>
    <n v="15"/>
    <n v="396.51"/>
    <n v="5947.65"/>
    <s v=" sara   "/>
    <s v="Sara"/>
    <m/>
    <n v="396.51"/>
    <n v="297.38249999999999"/>
    <s v="Pass"/>
  </r>
  <r>
    <x v="13"/>
    <s v="Books"/>
    <x v="1"/>
    <n v="36"/>
    <n v="163.89"/>
    <n v="5900.0399999999991"/>
    <s v=" tom   "/>
    <s v="Tom"/>
    <m/>
    <n v="163.89"/>
    <n v="295.00199999999995"/>
    <s v="Pass"/>
  </r>
  <r>
    <x v="17"/>
    <s v="Books"/>
    <x v="2"/>
    <n v="32"/>
    <n v="177"/>
    <n v="5664"/>
    <s v=" sara   "/>
    <s v="Sara"/>
    <m/>
    <n v="177"/>
    <n v="283.2"/>
    <s v="Pass"/>
  </r>
  <r>
    <x v="4"/>
    <s v="Books"/>
    <x v="0"/>
    <n v="13"/>
    <n v="428.53"/>
    <n v="5570.8899999999994"/>
    <s v=" maria   "/>
    <s v="Maria"/>
    <m/>
    <n v="428.53"/>
    <n v="278.54449999999997"/>
    <s v="Pass"/>
  </r>
  <r>
    <x v="28"/>
    <s v="Books"/>
    <x v="2"/>
    <n v="18"/>
    <n v="285.38"/>
    <n v="5136.84"/>
    <s v=" maria   "/>
    <s v="Maria"/>
    <m/>
    <n v="285.38"/>
    <n v="256.84200000000004"/>
    <s v="Pass"/>
  </r>
  <r>
    <x v="21"/>
    <s v="Books"/>
    <x v="0"/>
    <n v="13"/>
    <n v="368.1"/>
    <n v="4785.3"/>
    <s v=" tom   "/>
    <s v="Tom"/>
    <m/>
    <n v="368.1"/>
    <n v="239.26500000000001"/>
    <s v="Pass"/>
  </r>
  <r>
    <x v="31"/>
    <s v="Books"/>
    <x v="2"/>
    <n v="35"/>
    <n v="127.04"/>
    <n v="4446.4000000000005"/>
    <s v=" maria   "/>
    <s v="Maria"/>
    <m/>
    <n v="127.04"/>
    <n v="222.32000000000005"/>
    <s v="Pass"/>
  </r>
  <r>
    <x v="32"/>
    <s v="Books"/>
    <x v="2"/>
    <n v="45"/>
    <n v="84.28"/>
    <n v="3792.6"/>
    <s v=" alex   "/>
    <s v="Alex"/>
    <m/>
    <n v="84.28"/>
    <n v="189.63"/>
    <s v="Pass"/>
  </r>
  <r>
    <x v="26"/>
    <s v="Books"/>
    <x v="1"/>
    <n v="13"/>
    <n v="276.98"/>
    <n v="3600.74"/>
    <s v=" john   "/>
    <s v="John"/>
    <m/>
    <n v="276.98"/>
    <n v="180.03700000000001"/>
    <s v="Pass"/>
  </r>
  <r>
    <x v="14"/>
    <s v="Books"/>
    <x v="1"/>
    <n v="25"/>
    <n v="143.07"/>
    <n v="3576.75"/>
    <s v=" tom   "/>
    <s v="Tom"/>
    <m/>
    <n v="143.07"/>
    <n v="178.83750000000001"/>
    <s v="Pass"/>
  </r>
  <r>
    <x v="21"/>
    <s v="Books"/>
    <x v="0"/>
    <n v="43"/>
    <n v="82.51"/>
    <n v="3547.93"/>
    <s v=" john   "/>
    <s v="John"/>
    <m/>
    <n v="82.51"/>
    <n v="177.3965"/>
    <s v="Pass"/>
  </r>
  <r>
    <x v="26"/>
    <s v="Books"/>
    <x v="3"/>
    <n v="9"/>
    <n v="393.37"/>
    <n v="3540.33"/>
    <s v=" alex   "/>
    <s v="Alex"/>
    <m/>
    <n v="393.37"/>
    <n v="177.01650000000001"/>
    <s v="Fail"/>
  </r>
  <r>
    <x v="28"/>
    <s v="Books"/>
    <x v="3"/>
    <n v="17"/>
    <n v="207.91"/>
    <n v="3534.47"/>
    <s v=" maria   "/>
    <s v="Maria"/>
    <m/>
    <n v="207.91"/>
    <n v="176.7235"/>
    <s v="Pass"/>
  </r>
  <r>
    <x v="14"/>
    <s v="Books"/>
    <x v="3"/>
    <n v="8"/>
    <n v="418.33"/>
    <n v="3346.64"/>
    <s v=" alex   "/>
    <s v="Alex"/>
    <m/>
    <n v="418.33"/>
    <n v="167.33199999999999"/>
    <s v="Fail"/>
  </r>
  <r>
    <x v="30"/>
    <s v="Books"/>
    <x v="0"/>
    <n v="16"/>
    <n v="202.79"/>
    <n v="3244.64"/>
    <s v=" alex   "/>
    <s v="Alex"/>
    <m/>
    <n v="202.79"/>
    <n v="162.232"/>
    <s v="Pass"/>
  </r>
  <r>
    <x v="33"/>
    <s v="Books"/>
    <x v="3"/>
    <n v="23"/>
    <n v="136.5"/>
    <n v="3139.5"/>
    <s v=" maria   "/>
    <s v="Maria"/>
    <m/>
    <n v="136.5"/>
    <n v="156.97500000000002"/>
    <s v="Pass"/>
  </r>
  <r>
    <x v="34"/>
    <s v="Books"/>
    <x v="2"/>
    <n v="8"/>
    <n v="377.43"/>
    <n v="3019.44"/>
    <s v=" john   "/>
    <s v="John"/>
    <m/>
    <n v="377.43"/>
    <n v="150.97200000000001"/>
    <s v="Fail"/>
  </r>
  <r>
    <x v="35"/>
    <s v="Books"/>
    <x v="1"/>
    <n v="17"/>
    <n v="171.9"/>
    <n v="2922.3"/>
    <s v=" alex   "/>
    <s v="Alex"/>
    <m/>
    <n v="171.9"/>
    <n v="146.11500000000001"/>
    <s v="Pass"/>
  </r>
  <r>
    <x v="19"/>
    <s v="Books"/>
    <x v="3"/>
    <n v="27"/>
    <n v="103.68"/>
    <n v="2799.36"/>
    <s v=" alex   "/>
    <s v="Alex"/>
    <m/>
    <n v="103.68"/>
    <n v="139.96800000000002"/>
    <s v="Pass"/>
  </r>
  <r>
    <x v="6"/>
    <s v="Books"/>
    <x v="3"/>
    <n v="34"/>
    <n v="76.540000000000006"/>
    <n v="2602.36"/>
    <s v=" alex   "/>
    <s v="Alex"/>
    <m/>
    <n v="76.540000000000006"/>
    <n v="130.11800000000002"/>
    <s v="Pass"/>
  </r>
  <r>
    <x v="8"/>
    <s v="Books"/>
    <x v="0"/>
    <n v="35"/>
    <n v="66.709999999999994"/>
    <n v="2334.85"/>
    <s v=" john   "/>
    <s v="John"/>
    <m/>
    <n v="66.709999999999994"/>
    <n v="116.74250000000001"/>
    <s v="Pass"/>
  </r>
  <r>
    <x v="4"/>
    <s v="Books"/>
    <x v="2"/>
    <n v="19"/>
    <n v="117.04"/>
    <n v="2223.7600000000002"/>
    <s v=" john   "/>
    <s v="John"/>
    <m/>
    <n v="117.04"/>
    <n v="111.18800000000002"/>
    <s v="Pass"/>
  </r>
  <r>
    <x v="12"/>
    <s v="Books"/>
    <x v="0"/>
    <n v="24"/>
    <n v="92.01"/>
    <n v="2208.2399999999998"/>
    <s v=" sara   "/>
    <s v="Sara"/>
    <m/>
    <n v="92.01"/>
    <n v="110.41199999999999"/>
    <s v="Pass"/>
  </r>
  <r>
    <x v="29"/>
    <s v="Books"/>
    <x v="2"/>
    <n v="8"/>
    <n v="244.74"/>
    <n v="1957.92"/>
    <s v=" sara   "/>
    <s v="Sara"/>
    <m/>
    <n v="244.74"/>
    <n v="97.896000000000015"/>
    <s v="Fail"/>
  </r>
  <r>
    <x v="32"/>
    <s v="Books"/>
    <x v="0"/>
    <n v="10"/>
    <n v="195.67"/>
    <n v="1956.7"/>
    <s v=" alex   "/>
    <s v="Alex"/>
    <m/>
    <n v="195.67"/>
    <n v="97.835000000000008"/>
    <s v="Fail"/>
  </r>
  <r>
    <x v="0"/>
    <s v="Books"/>
    <x v="3"/>
    <n v="4"/>
    <n v="488.95"/>
    <n v="1955.8"/>
    <s v=" alex   "/>
    <s v="Alex"/>
    <m/>
    <n v="488.95"/>
    <n v="97.79"/>
    <s v="Fail"/>
  </r>
  <r>
    <x v="9"/>
    <s v="Books"/>
    <x v="2"/>
    <n v="16"/>
    <n v="121.96"/>
    <n v="1951.36"/>
    <s v=" john   "/>
    <s v="John"/>
    <m/>
    <n v="121.96"/>
    <n v="97.567999999999998"/>
    <s v="Pass"/>
  </r>
  <r>
    <x v="31"/>
    <s v="Books"/>
    <x v="0"/>
    <n v="28"/>
    <n v="67.650000000000006"/>
    <n v="1894.2"/>
    <s v=" john   "/>
    <s v="John"/>
    <m/>
    <n v="67.650000000000006"/>
    <n v="94.710000000000008"/>
    <s v="Pass"/>
  </r>
  <r>
    <x v="3"/>
    <s v="Books"/>
    <x v="1"/>
    <n v="7"/>
    <n v="270.23"/>
    <n v="1891.61"/>
    <s v=" maria   "/>
    <s v="Maria"/>
    <m/>
    <n v="270.23"/>
    <n v="94.580500000000001"/>
    <s v="Fail"/>
  </r>
  <r>
    <x v="27"/>
    <s v="Books"/>
    <x v="3"/>
    <n v="10"/>
    <n v="176.79"/>
    <n v="1767.9"/>
    <s v=" john   "/>
    <s v="John"/>
    <m/>
    <n v="176.79"/>
    <n v="88.39500000000001"/>
    <s v="Fail"/>
  </r>
  <r>
    <x v="30"/>
    <s v="Books"/>
    <x v="2"/>
    <n v="30"/>
    <n v="58.66"/>
    <n v="1759.8"/>
    <s v=" maria   "/>
    <s v="Maria"/>
    <m/>
    <n v="58.66"/>
    <n v="87.990000000000009"/>
    <s v="Pass"/>
  </r>
  <r>
    <x v="36"/>
    <s v="Books"/>
    <x v="2"/>
    <n v="31"/>
    <n v="56.13"/>
    <n v="1740.03"/>
    <s v=" maria   "/>
    <s v="Maria"/>
    <m/>
    <n v="56.13"/>
    <n v="87.001500000000007"/>
    <s v="Pass"/>
  </r>
  <r>
    <x v="3"/>
    <s v="Books"/>
    <x v="1"/>
    <n v="11"/>
    <n v="146.13"/>
    <n v="1607.43"/>
    <s v=" alex   "/>
    <s v="Alex"/>
    <m/>
    <n v="146.13"/>
    <n v="80.371500000000012"/>
    <s v="Pass"/>
  </r>
  <r>
    <x v="19"/>
    <s v="Books"/>
    <x v="3"/>
    <n v="15"/>
    <n v="90.97"/>
    <n v="1364.55"/>
    <s v=" maria   "/>
    <s v="Maria"/>
    <m/>
    <n v="90.97"/>
    <n v="68.227500000000006"/>
    <s v="Pass"/>
  </r>
  <r>
    <x v="37"/>
    <s v="Books"/>
    <x v="3"/>
    <n v="4"/>
    <n v="332.82"/>
    <n v="1331.28"/>
    <s v=" alex   "/>
    <s v="Alex"/>
    <m/>
    <n v="332.82"/>
    <n v="66.564000000000007"/>
    <s v="Fail"/>
  </r>
  <r>
    <x v="12"/>
    <s v="Books"/>
    <x v="3"/>
    <n v="11"/>
    <n v="120.88"/>
    <n v="1329.68"/>
    <s v=" sara   "/>
    <s v="Sara"/>
    <m/>
    <n v="120.88"/>
    <n v="66.484000000000009"/>
    <s v="Pass"/>
  </r>
  <r>
    <x v="38"/>
    <s v="Books"/>
    <x v="3"/>
    <n v="29"/>
    <n v="45.61"/>
    <n v="1322.69"/>
    <s v=" maria   "/>
    <s v="Maria"/>
    <m/>
    <n v="45.61"/>
    <n v="66.134500000000003"/>
    <s v="Pass"/>
  </r>
  <r>
    <x v="39"/>
    <s v="Books"/>
    <x v="3"/>
    <n v="16"/>
    <n v="77.39"/>
    <n v="1238.24"/>
    <s v=" john   "/>
    <s v="John"/>
    <m/>
    <n v="77.39"/>
    <n v="61.912000000000006"/>
    <s v="Pass"/>
  </r>
  <r>
    <x v="32"/>
    <s v="Books"/>
    <x v="3"/>
    <n v="10"/>
    <n v="120.91"/>
    <n v="1209.0999999999999"/>
    <s v=" alex   "/>
    <s v="Alex"/>
    <m/>
    <n v="120.91"/>
    <n v="60.454999999999998"/>
    <s v="Fail"/>
  </r>
  <r>
    <x v="1"/>
    <s v="Books"/>
    <x v="1"/>
    <n v="3"/>
    <n v="361.61"/>
    <n v="1084.83"/>
    <s v=" alex   "/>
    <s v="Alex"/>
    <m/>
    <n v="361.61"/>
    <n v="54.241500000000002"/>
    <s v="Fail"/>
  </r>
  <r>
    <x v="30"/>
    <s v="Books"/>
    <x v="1"/>
    <n v="9"/>
    <n v="115.87"/>
    <n v="1042.83"/>
    <s v=" alex   "/>
    <s v="Alex"/>
    <m/>
    <n v="115.87"/>
    <n v="52.141500000000001"/>
    <s v="Fail"/>
  </r>
  <r>
    <x v="14"/>
    <s v="Books"/>
    <x v="1"/>
    <n v="32"/>
    <n v="31.75"/>
    <n v="1016"/>
    <s v=" john   "/>
    <s v="John"/>
    <m/>
    <n v="31.75"/>
    <n v="50.800000000000004"/>
    <s v="Pass"/>
  </r>
  <r>
    <x v="12"/>
    <s v="Books"/>
    <x v="3"/>
    <n v="40"/>
    <n v="22.32"/>
    <n v="892.8"/>
    <s v=" tom   "/>
    <s v="Tom"/>
    <m/>
    <n v="22.32"/>
    <n v="44.64"/>
    <s v="Pass"/>
  </r>
  <r>
    <x v="2"/>
    <s v="Books"/>
    <x v="3"/>
    <n v="5"/>
    <n v="178.39"/>
    <n v="891.94999999999993"/>
    <s v=" maria   "/>
    <s v="Maria"/>
    <m/>
    <n v="178.39"/>
    <n v="44.597499999999997"/>
    <s v="Fail"/>
  </r>
  <r>
    <x v="0"/>
    <s v="Books"/>
    <x v="0"/>
    <n v="47"/>
    <n v="16.03"/>
    <n v="753.41000000000008"/>
    <s v=" tom   "/>
    <s v="Tom"/>
    <m/>
    <n v="16.03"/>
    <n v="37.670500000000004"/>
    <s v="Pass"/>
  </r>
  <r>
    <x v="20"/>
    <s v="Books"/>
    <x v="3"/>
    <n v="4"/>
    <n v="152.38999999999999"/>
    <n v="609.55999999999995"/>
    <s v=" alex   "/>
    <s v="Alex"/>
    <m/>
    <n v="152.38999999999999"/>
    <n v="30.477999999999998"/>
    <s v="Fail"/>
  </r>
  <r>
    <x v="10"/>
    <s v="Books"/>
    <x v="3"/>
    <n v="10"/>
    <n v="55.58"/>
    <n v="555.79999999999995"/>
    <s v=" john   "/>
    <s v="John"/>
    <m/>
    <n v="55.58"/>
    <n v="27.79"/>
    <s v="Fail"/>
  </r>
  <r>
    <x v="23"/>
    <s v="Books"/>
    <x v="3"/>
    <n v="12"/>
    <n v="41.7"/>
    <n v="500.4"/>
    <s v=" tom   "/>
    <s v="Tom"/>
    <m/>
    <n v="41.7"/>
    <n v="25.02"/>
    <s v="Pass"/>
  </r>
  <r>
    <x v="32"/>
    <s v="Books"/>
    <x v="1"/>
    <n v="6"/>
    <n v="79.069999999999993"/>
    <n v="474.42"/>
    <s v=" sara   "/>
    <s v="Sara"/>
    <m/>
    <n v="79.069999999999993"/>
    <n v="23.721000000000004"/>
    <s v="Fail"/>
  </r>
  <r>
    <x v="1"/>
    <s v="Books"/>
    <x v="0"/>
    <n v="5"/>
    <n v="92.85"/>
    <n v="464.25"/>
    <s v=" john   "/>
    <s v="John"/>
    <m/>
    <n v="92.85"/>
    <n v="23.212500000000002"/>
    <s v="Fail"/>
  </r>
  <r>
    <x v="33"/>
    <s v="Books"/>
    <x v="3"/>
    <n v="6"/>
    <n v="72.709999999999994"/>
    <n v="436.26"/>
    <s v=" tom   "/>
    <s v="Tom"/>
    <m/>
    <n v="72.709999999999994"/>
    <n v="21.813000000000002"/>
    <s v="Fail"/>
  </r>
  <r>
    <x v="33"/>
    <s v="Books"/>
    <x v="1"/>
    <n v="32"/>
    <n v="11.43"/>
    <n v="365.76"/>
    <s v=" sara   "/>
    <s v="Sara"/>
    <m/>
    <n v="11.43"/>
    <n v="18.288"/>
    <s v="Pass"/>
  </r>
  <r>
    <x v="4"/>
    <s v="Books"/>
    <x v="0"/>
    <n v="2"/>
    <n v="168.28"/>
    <n v="336.56"/>
    <s v=" tom   "/>
    <s v="Tom"/>
    <m/>
    <n v="168.28"/>
    <n v="16.827999999999999"/>
    <s v="Fail"/>
  </r>
  <r>
    <x v="19"/>
    <s v="Books"/>
    <x v="0"/>
    <n v="2"/>
    <n v="51.35"/>
    <n v="102.7"/>
    <s v=" tom   "/>
    <s v="Tom"/>
    <m/>
    <n v="51.35"/>
    <n v="5.1350000000000007"/>
    <s v="Fail"/>
  </r>
  <r>
    <x v="29"/>
    <s v="Clothing"/>
    <x v="2"/>
    <n v="48"/>
    <n v="455.97"/>
    <n v="21886.560000000001"/>
    <s v=" maria   "/>
    <s v="Maria"/>
    <m/>
    <n v="455.97"/>
    <n v="1094.3280000000002"/>
    <s v="Pass"/>
  </r>
  <r>
    <x v="40"/>
    <s v="Clothing"/>
    <x v="2"/>
    <n v="49"/>
    <n v="372.25"/>
    <n v="18240.25"/>
    <s v=" sara   "/>
    <s v="Sara"/>
    <m/>
    <n v="372.25"/>
    <n v="912.01250000000005"/>
    <s v="Pass"/>
  </r>
  <r>
    <x v="23"/>
    <s v="Clothing"/>
    <x v="0"/>
    <n v="40"/>
    <n v="449.62"/>
    <n v="17984.8"/>
    <s v=" sara   "/>
    <s v="Sara"/>
    <m/>
    <n v="449.62"/>
    <n v="899.24"/>
    <s v="Pass"/>
  </r>
  <r>
    <x v="22"/>
    <s v="Clothing"/>
    <x v="0"/>
    <n v="42"/>
    <n v="423.95"/>
    <n v="17805.900000000001"/>
    <s v=" john   "/>
    <s v="John"/>
    <m/>
    <n v="423.95"/>
    <n v="890.29500000000007"/>
    <s v="Pass"/>
  </r>
  <r>
    <x v="40"/>
    <s v="Clothing"/>
    <x v="2"/>
    <n v="43"/>
    <n v="395.69"/>
    <n v="17014.669999999998"/>
    <s v=" john   "/>
    <s v="John"/>
    <m/>
    <n v="395.69"/>
    <n v="850.73349999999994"/>
    <s v="Pass"/>
  </r>
  <r>
    <x v="31"/>
    <s v="Clothing"/>
    <x v="0"/>
    <n v="42"/>
    <n v="405.04"/>
    <n v="17011.68"/>
    <s v=" john   "/>
    <s v="John"/>
    <m/>
    <n v="405.04"/>
    <n v="850.58400000000006"/>
    <s v="Pass"/>
  </r>
  <r>
    <x v="32"/>
    <s v="Clothing"/>
    <x v="3"/>
    <n v="39"/>
    <n v="411.98"/>
    <n v="16067.22"/>
    <s v=" maria   "/>
    <s v="Maria"/>
    <m/>
    <n v="411.98"/>
    <n v="803.36099999999999"/>
    <s v="Pass"/>
  </r>
  <r>
    <x v="19"/>
    <s v="Clothing"/>
    <x v="2"/>
    <n v="43"/>
    <n v="373.08"/>
    <n v="16042.44"/>
    <s v=" sara   "/>
    <s v="Sara"/>
    <m/>
    <n v="373.08"/>
    <n v="802.12200000000007"/>
    <s v="Pass"/>
  </r>
  <r>
    <x v="20"/>
    <s v="Clothing"/>
    <x v="1"/>
    <n v="36"/>
    <n v="435.59"/>
    <n v="15681.24"/>
    <s v=" john   "/>
    <s v="John"/>
    <m/>
    <n v="435.59"/>
    <n v="784.06200000000001"/>
    <s v="Pass"/>
  </r>
  <r>
    <x v="8"/>
    <s v="Clothing"/>
    <x v="1"/>
    <n v="31"/>
    <n v="497.48"/>
    <n v="15421.88"/>
    <s v=" alex   "/>
    <s v="Alex"/>
    <m/>
    <n v="497.48"/>
    <n v="771.09400000000005"/>
    <s v="Pass"/>
  </r>
  <r>
    <x v="40"/>
    <s v="Clothing"/>
    <x v="2"/>
    <n v="40"/>
    <n v="372.44"/>
    <n v="14897.6"/>
    <s v=" tom   "/>
    <s v="Tom"/>
    <m/>
    <n v="372.44"/>
    <n v="744.88000000000011"/>
    <s v="Pass"/>
  </r>
  <r>
    <x v="41"/>
    <s v="Clothing"/>
    <x v="2"/>
    <n v="32"/>
    <n v="456.23"/>
    <n v="14599.36"/>
    <s v=" alex   "/>
    <s v="Alex"/>
    <m/>
    <n v="456.23"/>
    <n v="729.96800000000007"/>
    <s v="Pass"/>
  </r>
  <r>
    <x v="27"/>
    <s v="Clothing"/>
    <x v="3"/>
    <n v="47"/>
    <n v="303.42"/>
    <n v="14260.74"/>
    <s v=" tom   "/>
    <s v="Tom"/>
    <m/>
    <n v="303.42"/>
    <n v="713.03700000000003"/>
    <s v="Pass"/>
  </r>
  <r>
    <x v="42"/>
    <s v="Clothing"/>
    <x v="1"/>
    <n v="38"/>
    <n v="368.99"/>
    <n v="14021.62"/>
    <s v=" alex   "/>
    <s v="Alex"/>
    <m/>
    <n v="368.99"/>
    <n v="701.08100000000013"/>
    <s v="Pass"/>
  </r>
  <r>
    <x v="39"/>
    <s v="Clothing"/>
    <x v="3"/>
    <n v="49"/>
    <n v="270.81"/>
    <n v="13269.69"/>
    <s v=" john   "/>
    <s v="John"/>
    <m/>
    <n v="270.81"/>
    <n v="663.48450000000003"/>
    <s v="Pass"/>
  </r>
  <r>
    <x v="43"/>
    <s v="Clothing"/>
    <x v="2"/>
    <n v="41"/>
    <n v="310.75"/>
    <n v="12740.75"/>
    <s v=" alex   "/>
    <s v="Alex"/>
    <m/>
    <n v="310.75"/>
    <n v="637.03750000000002"/>
    <s v="Pass"/>
  </r>
  <r>
    <x v="14"/>
    <s v="Clothing"/>
    <x v="3"/>
    <n v="38"/>
    <n v="331.51"/>
    <n v="12597.38"/>
    <s v=" john   "/>
    <s v="John"/>
    <m/>
    <n v="331.51"/>
    <n v="629.86900000000003"/>
    <s v="Pass"/>
  </r>
  <r>
    <x v="22"/>
    <s v="Clothing"/>
    <x v="0"/>
    <n v="43"/>
    <n v="284.49"/>
    <n v="12233.07"/>
    <s v=" tom   "/>
    <s v="Tom"/>
    <m/>
    <n v="284.49"/>
    <n v="611.65350000000001"/>
    <s v="Pass"/>
  </r>
  <r>
    <x v="43"/>
    <s v="Clothing"/>
    <x v="0"/>
    <n v="38"/>
    <n v="313.64999999999998"/>
    <n v="11918.7"/>
    <s v=" tom   "/>
    <s v="Tom"/>
    <m/>
    <n v="313.64999999999998"/>
    <n v="595.93500000000006"/>
    <s v="Pass"/>
  </r>
  <r>
    <x v="44"/>
    <s v="Clothing"/>
    <x v="2"/>
    <n v="30"/>
    <n v="368.9"/>
    <n v="11067"/>
    <s v=" john   "/>
    <s v="John"/>
    <m/>
    <n v="368.9"/>
    <n v="553.35"/>
    <s v="Pass"/>
  </r>
  <r>
    <x v="25"/>
    <s v="Clothing"/>
    <x v="0"/>
    <n v="30"/>
    <n v="358.33"/>
    <n v="10749.9"/>
    <s v=" tom   "/>
    <s v="Tom"/>
    <m/>
    <n v="358.33"/>
    <n v="537.495"/>
    <s v="Pass"/>
  </r>
  <r>
    <x v="6"/>
    <s v="Clothing"/>
    <x v="3"/>
    <n v="48"/>
    <n v="215.86"/>
    <n v="10361.280000000001"/>
    <s v=" tom   "/>
    <s v="Tom"/>
    <m/>
    <n v="215.86"/>
    <n v="518.06400000000008"/>
    <s v="Pass"/>
  </r>
  <r>
    <x v="3"/>
    <s v="Clothing"/>
    <x v="0"/>
    <n v="36"/>
    <n v="277.24"/>
    <n v="9980.64"/>
    <s v=" john   "/>
    <s v="John"/>
    <m/>
    <n v="277.24"/>
    <n v="499.03199999999998"/>
    <s v="Pass"/>
  </r>
  <r>
    <x v="25"/>
    <s v="Clothing"/>
    <x v="1"/>
    <n v="25"/>
    <n v="395.51"/>
    <n v="9887.75"/>
    <s v=" john   "/>
    <s v="John"/>
    <m/>
    <n v="395.51"/>
    <n v="494.38750000000005"/>
    <s v="Pass"/>
  </r>
  <r>
    <x v="31"/>
    <s v="Clothing"/>
    <x v="3"/>
    <n v="37"/>
    <n v="258.45999999999998"/>
    <n v="9563.0199999999986"/>
    <s v=" john   "/>
    <s v="John"/>
    <m/>
    <n v="258.45999999999998"/>
    <n v="478.15099999999995"/>
    <s v="Pass"/>
  </r>
  <r>
    <x v="3"/>
    <s v="Clothing"/>
    <x v="2"/>
    <n v="21"/>
    <n v="454.62"/>
    <n v="9547.02"/>
    <s v=" sara   "/>
    <s v="Sara"/>
    <m/>
    <n v="454.62"/>
    <n v="477.35100000000006"/>
    <s v="Pass"/>
  </r>
  <r>
    <x v="9"/>
    <s v="Clothing"/>
    <x v="2"/>
    <n v="43"/>
    <n v="216.51"/>
    <n v="9309.93"/>
    <s v=" tom   "/>
    <s v="Tom"/>
    <m/>
    <n v="216.51"/>
    <n v="465.49650000000003"/>
    <s v="Pass"/>
  </r>
  <r>
    <x v="11"/>
    <s v="Clothing"/>
    <x v="2"/>
    <n v="46"/>
    <n v="199.08"/>
    <n v="9157.68"/>
    <s v=" sara   "/>
    <s v="Sara"/>
    <m/>
    <n v="199.08"/>
    <n v="457.88400000000001"/>
    <s v="Pass"/>
  </r>
  <r>
    <x v="44"/>
    <s v="Clothing"/>
    <x v="3"/>
    <n v="25"/>
    <n v="345.04"/>
    <n v="8626"/>
    <s v=" alex   "/>
    <s v="Alex"/>
    <m/>
    <n v="345.04"/>
    <n v="431.3"/>
    <s v="Pass"/>
  </r>
  <r>
    <x v="42"/>
    <s v="Clothing"/>
    <x v="2"/>
    <n v="34"/>
    <n v="245.64"/>
    <n v="8351.76"/>
    <s v=" alex   "/>
    <s v="Alex"/>
    <m/>
    <n v="245.64"/>
    <n v="417.58800000000002"/>
    <s v="Pass"/>
  </r>
  <r>
    <x v="13"/>
    <s v="Clothing"/>
    <x v="0"/>
    <n v="21"/>
    <n v="392.3"/>
    <n v="8238.3000000000011"/>
    <s v=" maria   "/>
    <s v="Maria"/>
    <m/>
    <n v="392.3"/>
    <n v="411.91500000000008"/>
    <s v="Pass"/>
  </r>
  <r>
    <x v="13"/>
    <s v="Clothing"/>
    <x v="0"/>
    <n v="19"/>
    <n v="382.08"/>
    <n v="7259.52"/>
    <s v=" tom   "/>
    <s v="Tom"/>
    <m/>
    <n v="382.08"/>
    <n v="362.97600000000006"/>
    <s v="Pass"/>
  </r>
  <r>
    <x v="36"/>
    <s v="Clothing"/>
    <x v="3"/>
    <n v="39"/>
    <n v="176.49"/>
    <n v="6883.1100000000006"/>
    <s v=" sara   "/>
    <s v="Sara"/>
    <m/>
    <n v="176.49"/>
    <n v="344.15550000000007"/>
    <s v="Pass"/>
  </r>
  <r>
    <x v="31"/>
    <s v="Clothing"/>
    <x v="2"/>
    <n v="44"/>
    <n v="155.4"/>
    <n v="6837.6"/>
    <s v=" maria   "/>
    <s v="Maria"/>
    <m/>
    <n v="155.4"/>
    <n v="341.88000000000005"/>
    <s v="Pass"/>
  </r>
  <r>
    <x v="18"/>
    <s v="Clothing"/>
    <x v="2"/>
    <n v="25"/>
    <n v="270.35000000000002"/>
    <n v="6758.7500000000009"/>
    <s v=" alex   "/>
    <s v="Alex"/>
    <m/>
    <n v="270.35000000000002"/>
    <n v="337.93750000000006"/>
    <s v="Pass"/>
  </r>
  <r>
    <x v="33"/>
    <s v="Clothing"/>
    <x v="0"/>
    <n v="25"/>
    <n v="269.7"/>
    <n v="6742.5"/>
    <s v=" sara   "/>
    <s v="Sara"/>
    <m/>
    <n v="269.7"/>
    <n v="337.125"/>
    <s v="Pass"/>
  </r>
  <r>
    <x v="1"/>
    <s v="Clothing"/>
    <x v="3"/>
    <n v="31"/>
    <n v="212.93"/>
    <n v="6600.83"/>
    <s v=" maria   "/>
    <s v="Maria"/>
    <m/>
    <n v="212.93"/>
    <n v="330.04150000000004"/>
    <s v="Pass"/>
  </r>
  <r>
    <x v="25"/>
    <s v="Clothing"/>
    <x v="3"/>
    <n v="24"/>
    <n v="267.64999999999998"/>
    <n v="6423.5999999999995"/>
    <s v=" tom   "/>
    <s v="Tom"/>
    <m/>
    <n v="267.64999999999998"/>
    <n v="321.18"/>
    <s v="Pass"/>
  </r>
  <r>
    <x v="11"/>
    <s v="Clothing"/>
    <x v="3"/>
    <n v="13"/>
    <n v="486.99"/>
    <n v="6330.87"/>
    <s v=" tom   "/>
    <s v="Tom"/>
    <m/>
    <n v="486.99"/>
    <n v="316.54349999999999"/>
    <s v="Pass"/>
  </r>
  <r>
    <x v="36"/>
    <s v="Clothing"/>
    <x v="3"/>
    <n v="49"/>
    <n v="124.05"/>
    <n v="6078.45"/>
    <s v=" alex   "/>
    <s v="Alex"/>
    <m/>
    <n v="124.05"/>
    <n v="303.92250000000001"/>
    <s v="Pass"/>
  </r>
  <r>
    <x v="16"/>
    <s v="Clothing"/>
    <x v="3"/>
    <n v="40"/>
    <n v="149.6"/>
    <n v="5984"/>
    <s v=" sara   "/>
    <s v="Sara"/>
    <m/>
    <n v="149.6"/>
    <n v="299.2"/>
    <s v="Pass"/>
  </r>
  <r>
    <x v="13"/>
    <s v="Clothing"/>
    <x v="0"/>
    <n v="35"/>
    <n v="161.26"/>
    <n v="5644.0999999999995"/>
    <s v=" maria   "/>
    <s v="Maria"/>
    <m/>
    <n v="161.26"/>
    <n v="282.20499999999998"/>
    <s v="Pass"/>
  </r>
  <r>
    <x v="38"/>
    <s v="Clothing"/>
    <x v="1"/>
    <n v="21"/>
    <n v="263.45"/>
    <n v="5532.45"/>
    <s v=" alex   "/>
    <s v="Alex"/>
    <m/>
    <n v="263.45"/>
    <n v="276.6225"/>
    <s v="Pass"/>
  </r>
  <r>
    <x v="27"/>
    <s v="Clothing"/>
    <x v="0"/>
    <n v="17"/>
    <n v="323.41000000000003"/>
    <n v="5497.97"/>
    <s v=" john   "/>
    <s v="John"/>
    <m/>
    <n v="323.41000000000003"/>
    <n v="274.89850000000001"/>
    <s v="Pass"/>
  </r>
  <r>
    <x v="37"/>
    <s v="Clothing"/>
    <x v="0"/>
    <n v="18"/>
    <n v="299.52999999999997"/>
    <n v="5391.5399999999991"/>
    <s v=" maria   "/>
    <s v="Maria"/>
    <m/>
    <n v="299.52999999999997"/>
    <n v="269.57699999999994"/>
    <s v="Pass"/>
  </r>
  <r>
    <x v="38"/>
    <s v="Clothing"/>
    <x v="1"/>
    <n v="14"/>
    <n v="379.51"/>
    <n v="5313.1399999999994"/>
    <s v=" maria   "/>
    <s v="Maria"/>
    <m/>
    <n v="379.51"/>
    <n v="265.65699999999998"/>
    <s v="Pass"/>
  </r>
  <r>
    <x v="7"/>
    <s v="Clothing"/>
    <x v="2"/>
    <n v="13"/>
    <n v="405.93"/>
    <n v="5277.09"/>
    <s v=" john   "/>
    <s v="John"/>
    <m/>
    <n v="405.93"/>
    <n v="263.85450000000003"/>
    <s v="Pass"/>
  </r>
  <r>
    <x v="29"/>
    <s v="Clothing"/>
    <x v="1"/>
    <n v="26"/>
    <n v="199.82"/>
    <n v="5195.32"/>
    <s v=" john   "/>
    <s v="John"/>
    <m/>
    <n v="199.82"/>
    <n v="259.76600000000002"/>
    <s v="Pass"/>
  </r>
  <r>
    <x v="34"/>
    <s v="Clothing"/>
    <x v="1"/>
    <n v="35"/>
    <n v="145.1"/>
    <n v="5078.5"/>
    <s v=" john   "/>
    <s v="John"/>
    <m/>
    <n v="145.1"/>
    <n v="253.92500000000001"/>
    <s v="Pass"/>
  </r>
  <r>
    <x v="43"/>
    <s v="Clothing"/>
    <x v="3"/>
    <n v="41"/>
    <n v="117.91"/>
    <n v="4834.3099999999986"/>
    <s v=" tom   "/>
    <s v="Tom"/>
    <m/>
    <n v="117.91"/>
    <n v="241.71549999999993"/>
    <s v="Pass"/>
  </r>
  <r>
    <x v="36"/>
    <s v="Clothing"/>
    <x v="3"/>
    <n v="13"/>
    <n v="362.03"/>
    <n v="4706.3899999999994"/>
    <s v=" alex   "/>
    <s v="Alex"/>
    <m/>
    <n v="362.03"/>
    <n v="235.31949999999998"/>
    <s v="Pass"/>
  </r>
  <r>
    <x v="24"/>
    <s v="Clothing"/>
    <x v="2"/>
    <n v="32"/>
    <n v="135.19"/>
    <n v="4326.08"/>
    <s v=" alex   "/>
    <s v="Alex"/>
    <m/>
    <n v="135.19"/>
    <n v="216.304"/>
    <s v="Pass"/>
  </r>
  <r>
    <x v="16"/>
    <s v="Clothing"/>
    <x v="3"/>
    <n v="47"/>
    <n v="86.63"/>
    <n v="4071.61"/>
    <s v=" maria   "/>
    <s v="Maria"/>
    <m/>
    <n v="86.63"/>
    <n v="203.58050000000003"/>
    <s v="Pass"/>
  </r>
  <r>
    <x v="34"/>
    <s v="Clothing"/>
    <x v="1"/>
    <n v="8"/>
    <n v="494.62"/>
    <n v="3956.96"/>
    <s v=" alex   "/>
    <s v="Alex"/>
    <m/>
    <n v="494.62"/>
    <n v="197.84800000000001"/>
    <s v="Fail"/>
  </r>
  <r>
    <x v="21"/>
    <s v="Clothing"/>
    <x v="1"/>
    <n v="42"/>
    <n v="94.21"/>
    <n v="3956.82"/>
    <s v=" tom   "/>
    <s v="Tom"/>
    <m/>
    <n v="94.21"/>
    <n v="197.84100000000001"/>
    <s v="Pass"/>
  </r>
  <r>
    <x v="42"/>
    <s v="Clothing"/>
    <x v="1"/>
    <n v="14"/>
    <n v="275.83999999999997"/>
    <n v="3861.76"/>
    <s v=" sara   "/>
    <s v="Sara"/>
    <m/>
    <n v="275.83999999999997"/>
    <n v="193.08800000000002"/>
    <s v="Pass"/>
  </r>
  <r>
    <x v="34"/>
    <s v="Clothing"/>
    <x v="0"/>
    <n v="9"/>
    <n v="420.69"/>
    <n v="3786.21"/>
    <s v=" maria   "/>
    <s v="Maria"/>
    <m/>
    <n v="420.69"/>
    <n v="189.31050000000002"/>
    <s v="Fail"/>
  </r>
  <r>
    <x v="45"/>
    <s v="Clothing"/>
    <x v="3"/>
    <n v="21"/>
    <n v="175.05"/>
    <n v="3676.05"/>
    <s v=" john   "/>
    <s v="John"/>
    <m/>
    <n v="175.05"/>
    <n v="183.80250000000001"/>
    <s v="Pass"/>
  </r>
  <r>
    <x v="31"/>
    <s v="Clothing"/>
    <x v="1"/>
    <n v="16"/>
    <n v="229.33"/>
    <n v="3669.28"/>
    <s v=" maria   "/>
    <s v="Maria"/>
    <m/>
    <n v="229.33"/>
    <n v="183.46400000000003"/>
    <s v="Pass"/>
  </r>
  <r>
    <x v="28"/>
    <s v="Clothing"/>
    <x v="0"/>
    <n v="11"/>
    <n v="321.19"/>
    <n v="3533.09"/>
    <s v=" alex   "/>
    <s v="Alex"/>
    <m/>
    <n v="321.19"/>
    <n v="176.65450000000001"/>
    <s v="Pass"/>
  </r>
  <r>
    <x v="45"/>
    <s v="Clothing"/>
    <x v="0"/>
    <n v="7"/>
    <n v="494.32"/>
    <n v="3460.24"/>
    <s v=" maria   "/>
    <s v="Maria"/>
    <m/>
    <n v="494.32"/>
    <n v="173.012"/>
    <s v="Fail"/>
  </r>
  <r>
    <x v="46"/>
    <s v="Clothing"/>
    <x v="0"/>
    <n v="8"/>
    <n v="432.37"/>
    <n v="3458.96"/>
    <s v=" sara   "/>
    <s v="Sara"/>
    <m/>
    <n v="432.37"/>
    <n v="172.94800000000001"/>
    <s v="Fail"/>
  </r>
  <r>
    <x v="7"/>
    <s v="Clothing"/>
    <x v="1"/>
    <n v="15"/>
    <n v="226.13"/>
    <n v="3391.95"/>
    <s v=" maria   "/>
    <s v="Maria"/>
    <m/>
    <n v="226.13"/>
    <n v="169.5975"/>
    <s v="Pass"/>
  </r>
  <r>
    <x v="45"/>
    <s v="Clothing"/>
    <x v="0"/>
    <n v="15"/>
    <n v="201.04"/>
    <n v="3015.6"/>
    <s v=" sara   "/>
    <s v="Sara"/>
    <m/>
    <n v="201.04"/>
    <n v="150.78"/>
    <s v="Pass"/>
  </r>
  <r>
    <x v="35"/>
    <s v="Clothing"/>
    <x v="0"/>
    <n v="12"/>
    <n v="240.17"/>
    <n v="2882.04"/>
    <s v=" sara   "/>
    <s v="Sara"/>
    <m/>
    <n v="240.17"/>
    <n v="144.102"/>
    <s v="Pass"/>
  </r>
  <r>
    <x v="15"/>
    <s v="Clothing"/>
    <x v="3"/>
    <n v="20"/>
    <n v="141.79"/>
    <n v="2835.8"/>
    <s v=" maria   "/>
    <s v="Maria"/>
    <m/>
    <n v="141.79"/>
    <n v="141.79000000000002"/>
    <s v="Pass"/>
  </r>
  <r>
    <x v="31"/>
    <s v="Clothing"/>
    <x v="3"/>
    <n v="19"/>
    <n v="148.38999999999999"/>
    <n v="2819.41"/>
    <s v=" alex   "/>
    <s v="Alex"/>
    <m/>
    <n v="148.38999999999999"/>
    <n v="140.97049999999999"/>
    <s v="Pass"/>
  </r>
  <r>
    <x v="8"/>
    <s v="Clothing"/>
    <x v="1"/>
    <n v="16"/>
    <n v="157.24"/>
    <n v="2515.84"/>
    <s v=" john   "/>
    <s v="John"/>
    <m/>
    <n v="157.24"/>
    <n v="125.79200000000002"/>
    <s v="Pass"/>
  </r>
  <r>
    <x v="29"/>
    <s v="Clothing"/>
    <x v="0"/>
    <n v="21"/>
    <n v="115.61"/>
    <n v="2427.81"/>
    <s v=" john   "/>
    <s v="John"/>
    <m/>
    <n v="115.61"/>
    <n v="121.3905"/>
    <s v="Pass"/>
  </r>
  <r>
    <x v="47"/>
    <s v="Clothing"/>
    <x v="2"/>
    <n v="10"/>
    <n v="228.17"/>
    <n v="2281.6999999999998"/>
    <s v=" sara   "/>
    <s v="Sara"/>
    <m/>
    <n v="228.17"/>
    <n v="114.08499999999999"/>
    <s v="Fail"/>
  </r>
  <r>
    <x v="25"/>
    <s v="Clothing"/>
    <x v="2"/>
    <n v="20"/>
    <n v="99.68"/>
    <n v="1993.6"/>
    <s v=" john   "/>
    <s v="John"/>
    <m/>
    <n v="99.68"/>
    <n v="99.68"/>
    <s v="Pass"/>
  </r>
  <r>
    <x v="12"/>
    <s v="Clothing"/>
    <x v="2"/>
    <n v="5"/>
    <n v="365.34"/>
    <n v="1826.7"/>
    <s v=" john   "/>
    <s v="John"/>
    <m/>
    <n v="365.34"/>
    <n v="91.335000000000008"/>
    <s v="Fail"/>
  </r>
  <r>
    <x v="17"/>
    <s v="Clothing"/>
    <x v="2"/>
    <n v="4"/>
    <n v="445.93"/>
    <n v="1783.72"/>
    <s v=" tom   "/>
    <s v="Tom"/>
    <m/>
    <n v="445.93"/>
    <n v="89.186000000000007"/>
    <s v="Fail"/>
  </r>
  <r>
    <x v="46"/>
    <s v="Clothing"/>
    <x v="1"/>
    <n v="8"/>
    <n v="210.07"/>
    <n v="1680.56"/>
    <s v=" sara   "/>
    <s v="Sara"/>
    <m/>
    <n v="210.07"/>
    <n v="84.028000000000006"/>
    <s v="Fail"/>
  </r>
  <r>
    <x v="45"/>
    <s v="Clothing"/>
    <x v="1"/>
    <n v="4"/>
    <n v="397.94"/>
    <n v="1591.76"/>
    <s v=" alex   "/>
    <s v="Alex"/>
    <m/>
    <n v="397.94"/>
    <n v="79.588000000000008"/>
    <s v="Fail"/>
  </r>
  <r>
    <x v="18"/>
    <s v="Clothing"/>
    <x v="3"/>
    <n v="33"/>
    <n v="47.77"/>
    <n v="1576.41"/>
    <s v=" maria   "/>
    <s v="Maria"/>
    <m/>
    <n v="47.77"/>
    <n v="78.82050000000001"/>
    <s v="Pass"/>
  </r>
  <r>
    <x v="1"/>
    <s v="Clothing"/>
    <x v="0"/>
    <n v="22"/>
    <n v="69.989999999999995"/>
    <n v="1539.78"/>
    <s v=" john   "/>
    <s v="John"/>
    <m/>
    <n v="69.989999999999995"/>
    <n v="76.989000000000004"/>
    <s v="Pass"/>
  </r>
  <r>
    <x v="14"/>
    <s v="Clothing"/>
    <x v="1"/>
    <n v="9"/>
    <n v="163.05000000000001"/>
    <n v="1467.45"/>
    <s v=" tom   "/>
    <s v="Tom"/>
    <m/>
    <n v="163.05000000000001"/>
    <n v="73.372500000000002"/>
    <s v="Fail"/>
  </r>
  <r>
    <x v="31"/>
    <s v="Clothing"/>
    <x v="2"/>
    <n v="5"/>
    <n v="287.91000000000003"/>
    <n v="1439.55"/>
    <s v=" tom   "/>
    <s v="Tom"/>
    <m/>
    <n v="287.91000000000003"/>
    <n v="71.977500000000006"/>
    <s v="Fail"/>
  </r>
  <r>
    <x v="9"/>
    <s v="Clothing"/>
    <x v="2"/>
    <n v="21"/>
    <n v="64.27"/>
    <n v="1349.67"/>
    <s v=" maria   "/>
    <s v="Maria"/>
    <m/>
    <n v="64.27"/>
    <n v="67.483500000000006"/>
    <s v="Pass"/>
  </r>
  <r>
    <x v="47"/>
    <s v="Clothing"/>
    <x v="3"/>
    <n v="32"/>
    <n v="41.6"/>
    <n v="1331.2"/>
    <s v=" maria   "/>
    <s v="Maria"/>
    <m/>
    <n v="41.6"/>
    <n v="66.56"/>
    <s v="Pass"/>
  </r>
  <r>
    <x v="47"/>
    <s v="Clothing"/>
    <x v="0"/>
    <n v="24"/>
    <n v="52.35"/>
    <n v="1256.4000000000001"/>
    <s v=" john   "/>
    <s v="John"/>
    <m/>
    <n v="52.35"/>
    <n v="62.820000000000007"/>
    <s v="Pass"/>
  </r>
  <r>
    <x v="26"/>
    <s v="Clothing"/>
    <x v="0"/>
    <n v="38"/>
    <n v="31.94"/>
    <n v="1213.72"/>
    <s v=" maria   "/>
    <s v="Maria"/>
    <m/>
    <n v="31.94"/>
    <n v="60.686000000000007"/>
    <s v="Pass"/>
  </r>
  <r>
    <x v="28"/>
    <s v="Clothing"/>
    <x v="1"/>
    <n v="14"/>
    <n v="83.76"/>
    <n v="1172.6400000000001"/>
    <s v=" alex   "/>
    <s v="Alex"/>
    <m/>
    <n v="83.76"/>
    <n v="58.632000000000005"/>
    <s v="Pass"/>
  </r>
  <r>
    <x v="20"/>
    <s v="Clothing"/>
    <x v="3"/>
    <n v="9"/>
    <n v="124.75"/>
    <n v="1122.75"/>
    <s v=" john   "/>
    <s v="John"/>
    <m/>
    <n v="124.75"/>
    <n v="56.137500000000003"/>
    <s v="Fail"/>
  </r>
  <r>
    <x v="44"/>
    <s v="Clothing"/>
    <x v="2"/>
    <n v="36"/>
    <n v="25.16"/>
    <n v="905.76"/>
    <s v=" tom   "/>
    <s v="Tom"/>
    <m/>
    <n v="25.16"/>
    <n v="45.288000000000004"/>
    <s v="Pass"/>
  </r>
  <r>
    <x v="28"/>
    <s v="Clothing"/>
    <x v="1"/>
    <n v="29"/>
    <n v="24.54"/>
    <n v="711.66"/>
    <s v=" maria   "/>
    <s v="Maria"/>
    <m/>
    <n v="24.54"/>
    <n v="35.582999999999998"/>
    <s v="Pass"/>
  </r>
  <r>
    <x v="23"/>
    <s v="Clothing"/>
    <x v="2"/>
    <n v="2"/>
    <n v="350.28"/>
    <n v="700.56"/>
    <s v=" sara   "/>
    <s v="Sara"/>
    <m/>
    <n v="350.28"/>
    <n v="35.027999999999999"/>
    <s v="Fail"/>
  </r>
  <r>
    <x v="20"/>
    <s v="Clothing"/>
    <x v="2"/>
    <n v="13"/>
    <n v="50.28"/>
    <n v="653.64"/>
    <s v=" alex   "/>
    <s v="Alex"/>
    <m/>
    <n v="50.28"/>
    <n v="32.682000000000002"/>
    <s v="Pass"/>
  </r>
  <r>
    <x v="10"/>
    <s v="Clothing"/>
    <x v="3"/>
    <n v="2"/>
    <n v="231.33"/>
    <n v="462.66"/>
    <s v=" maria   "/>
    <s v="Maria"/>
    <m/>
    <n v="231.33"/>
    <n v="23.133000000000003"/>
    <s v="Fail"/>
  </r>
  <r>
    <x v="40"/>
    <s v="Clothing"/>
    <x v="3"/>
    <n v="6"/>
    <n v="74.86"/>
    <n v="449.16"/>
    <s v=" tom   "/>
    <s v="Tom"/>
    <m/>
    <n v="74.86"/>
    <n v="22.458000000000002"/>
    <s v="Fail"/>
  </r>
  <r>
    <x v="28"/>
    <s v="Clothing"/>
    <x v="0"/>
    <n v="13"/>
    <n v="25.25"/>
    <n v="328.25"/>
    <s v=" sara   "/>
    <s v="Sara"/>
    <m/>
    <n v="25.25"/>
    <n v="16.412500000000001"/>
    <s v="Pass"/>
  </r>
  <r>
    <x v="7"/>
    <s v="Clothing"/>
    <x v="0"/>
    <n v="1"/>
    <n v="121.1"/>
    <n v="121.1"/>
    <s v=" alex   "/>
    <s v="Alex"/>
    <m/>
    <n v="121.1"/>
    <n v="6.0549999999999997"/>
    <s v="Fail"/>
  </r>
  <r>
    <x v="18"/>
    <s v="Clothing"/>
    <x v="0"/>
    <n v="2"/>
    <n v="53.53"/>
    <n v="107.06"/>
    <s v=" alex   "/>
    <s v="Alex"/>
    <m/>
    <n v="53.53"/>
    <n v="5.3530000000000006"/>
    <s v="Fail"/>
  </r>
  <r>
    <x v="5"/>
    <s v="Clothing"/>
    <x v="3"/>
    <n v="9"/>
    <n v="11.87"/>
    <n v="106.83"/>
    <s v=" sara   "/>
    <s v="Sara"/>
    <m/>
    <n v="11.87"/>
    <n v="5.3414999999999999"/>
    <s v="Fail"/>
  </r>
  <r>
    <x v="46"/>
    <s v="Clothing"/>
    <x v="3"/>
    <n v="1"/>
    <n v="23.32"/>
    <n v="23.32"/>
    <s v=" sara   "/>
    <s v="Sara"/>
    <m/>
    <n v="23.32"/>
    <n v="1.1660000000000001"/>
    <s v="Fail"/>
  </r>
  <r>
    <x v="26"/>
    <s v="Electronics"/>
    <x v="2"/>
    <n v="47"/>
    <n v="499.86"/>
    <n v="23493.42"/>
    <s v=" john   "/>
    <s v="John"/>
    <m/>
    <n v="499.86"/>
    <n v="1174.671"/>
    <s v="Pass"/>
  </r>
  <r>
    <x v="44"/>
    <s v="Electronics"/>
    <x v="1"/>
    <n v="45"/>
    <n v="489.25"/>
    <n v="22016.25"/>
    <s v=" tom   "/>
    <s v="Tom"/>
    <m/>
    <n v="489.25"/>
    <n v="1100.8125"/>
    <s v="Pass"/>
  </r>
  <r>
    <x v="33"/>
    <s v="Electronics"/>
    <x v="1"/>
    <n v="44"/>
    <n v="446.83"/>
    <n v="19660.52"/>
    <s v=" sara   "/>
    <s v="Sara"/>
    <m/>
    <n v="446.83"/>
    <n v="983.02600000000007"/>
    <s v="Pass"/>
  </r>
  <r>
    <x v="42"/>
    <s v="Electronics"/>
    <x v="1"/>
    <n v="40"/>
    <n v="485.68"/>
    <n v="19427.2"/>
    <s v=" alex   "/>
    <s v="Alex"/>
    <m/>
    <n v="485.68"/>
    <n v="971.36000000000013"/>
    <s v="Pass"/>
  </r>
  <r>
    <x v="40"/>
    <s v="Electronics"/>
    <x v="1"/>
    <n v="40"/>
    <n v="473.86"/>
    <n v="18954.400000000001"/>
    <s v=" maria   "/>
    <s v="Maria"/>
    <m/>
    <n v="473.86"/>
    <n v="947.72000000000014"/>
    <s v="Pass"/>
  </r>
  <r>
    <x v="36"/>
    <s v="Electronics"/>
    <x v="3"/>
    <n v="46"/>
    <n v="411.81"/>
    <n v="18943.259999999998"/>
    <s v=" sara   "/>
    <s v="Sara"/>
    <m/>
    <n v="411.81"/>
    <n v="947.16300000000001"/>
    <s v="Pass"/>
  </r>
  <r>
    <x v="44"/>
    <s v="Electronics"/>
    <x v="3"/>
    <n v="44"/>
    <n v="402.17"/>
    <n v="17695.48"/>
    <s v=" john   "/>
    <s v="John"/>
    <m/>
    <n v="402.17"/>
    <n v="884.774"/>
    <s v="Pass"/>
  </r>
  <r>
    <x v="33"/>
    <s v="Electronics"/>
    <x v="0"/>
    <n v="46"/>
    <n v="375.47"/>
    <n v="17271.62"/>
    <s v=" alex   "/>
    <s v="Alex"/>
    <m/>
    <n v="375.47"/>
    <n v="863.58100000000002"/>
    <s v="Pass"/>
  </r>
  <r>
    <x v="48"/>
    <s v="Electronics"/>
    <x v="0"/>
    <n v="36"/>
    <n v="469.3"/>
    <n v="16894.8"/>
    <s v=" tom   "/>
    <s v="Tom"/>
    <m/>
    <n v="469.3"/>
    <n v="844.74"/>
    <s v="Pass"/>
  </r>
  <r>
    <x v="40"/>
    <s v="Electronics"/>
    <x v="3"/>
    <n v="39"/>
    <n v="413.25"/>
    <n v="16116.75"/>
    <s v=" alex   "/>
    <s v="Alex"/>
    <m/>
    <n v="413.25"/>
    <n v="805.83750000000009"/>
    <s v="Pass"/>
  </r>
  <r>
    <x v="39"/>
    <s v="Electronics"/>
    <x v="2"/>
    <n v="43"/>
    <n v="363.48"/>
    <n v="15629.64"/>
    <s v=" sara   "/>
    <s v="Sara"/>
    <m/>
    <n v="363.48"/>
    <n v="781.48199999999997"/>
    <s v="Pass"/>
  </r>
  <r>
    <x v="26"/>
    <s v="Electronics"/>
    <x v="0"/>
    <n v="38"/>
    <n v="371.65"/>
    <n v="14122.7"/>
    <s v=" maria   "/>
    <s v="Maria"/>
    <m/>
    <n v="371.65"/>
    <n v="706.1350000000001"/>
    <s v="Pass"/>
  </r>
  <r>
    <x v="17"/>
    <s v="Electronics"/>
    <x v="2"/>
    <n v="31"/>
    <n v="442.31"/>
    <n v="13711.61"/>
    <s v=" sara   "/>
    <s v="Sara"/>
    <m/>
    <n v="442.31"/>
    <n v="685.58050000000003"/>
    <s v="Pass"/>
  </r>
  <r>
    <x v="18"/>
    <s v="Electronics"/>
    <x v="3"/>
    <n v="40"/>
    <n v="341.45"/>
    <n v="13658"/>
    <s v=" alex   "/>
    <s v="Alex"/>
    <m/>
    <n v="341.45"/>
    <n v="682.90000000000009"/>
    <s v="Pass"/>
  </r>
  <r>
    <x v="15"/>
    <s v="Electronics"/>
    <x v="0"/>
    <n v="35"/>
    <n v="381.17"/>
    <n v="13340.95"/>
    <s v=" maria   "/>
    <s v="Maria"/>
    <m/>
    <n v="381.17"/>
    <n v="667.04750000000013"/>
    <s v="Pass"/>
  </r>
  <r>
    <x v="30"/>
    <s v="Electronics"/>
    <x v="2"/>
    <n v="47"/>
    <n v="279.3"/>
    <n v="13127.1"/>
    <s v=" tom   "/>
    <s v="Tom"/>
    <m/>
    <n v="279.3"/>
    <n v="656.35500000000002"/>
    <s v="Pass"/>
  </r>
  <r>
    <x v="7"/>
    <s v="Electronics"/>
    <x v="3"/>
    <n v="34"/>
    <n v="383.95"/>
    <n v="13054.3"/>
    <s v=" john   "/>
    <s v="John"/>
    <m/>
    <n v="383.95"/>
    <n v="652.71500000000003"/>
    <s v="Pass"/>
  </r>
  <r>
    <x v="46"/>
    <s v="Electronics"/>
    <x v="3"/>
    <n v="40"/>
    <n v="316.83"/>
    <n v="12673.2"/>
    <s v=" maria   "/>
    <s v="Maria"/>
    <m/>
    <n v="316.83"/>
    <n v="633.66000000000008"/>
    <s v="Pass"/>
  </r>
  <r>
    <x v="42"/>
    <s v="Electronics"/>
    <x v="2"/>
    <n v="28"/>
    <n v="437.35"/>
    <n v="12245.8"/>
    <s v=" sara   "/>
    <s v="Sara"/>
    <m/>
    <n v="437.35"/>
    <n v="612.29"/>
    <s v="Pass"/>
  </r>
  <r>
    <x v="33"/>
    <s v="Electronics"/>
    <x v="0"/>
    <n v="27"/>
    <n v="429.87"/>
    <n v="11606.49"/>
    <s v=" maria   "/>
    <s v="Maria"/>
    <m/>
    <n v="429.87"/>
    <n v="580.32450000000006"/>
    <s v="Pass"/>
  </r>
  <r>
    <x v="38"/>
    <s v="Electronics"/>
    <x v="2"/>
    <n v="37"/>
    <n v="302.2"/>
    <n v="11181.4"/>
    <s v=" sara   "/>
    <s v="Sara"/>
    <m/>
    <n v="302.2"/>
    <n v="559.07000000000005"/>
    <s v="Pass"/>
  </r>
  <r>
    <x v="0"/>
    <s v="Electronics"/>
    <x v="0"/>
    <n v="22"/>
    <n v="477.48"/>
    <n v="10504.56"/>
    <s v=" tom   "/>
    <s v="Tom"/>
    <m/>
    <n v="477.48"/>
    <n v="525.22799999999995"/>
    <s v="Pass"/>
  </r>
  <r>
    <x v="6"/>
    <s v="Electronics"/>
    <x v="2"/>
    <n v="21"/>
    <n v="495.72"/>
    <n v="10410.120000000001"/>
    <s v=" alex   "/>
    <s v="Alex"/>
    <m/>
    <n v="495.72"/>
    <n v="520.50600000000009"/>
    <s v="Pass"/>
  </r>
  <r>
    <x v="23"/>
    <s v="Electronics"/>
    <x v="1"/>
    <n v="21"/>
    <n v="490.09"/>
    <n v="10291.89"/>
    <s v=" john   "/>
    <s v="John"/>
    <m/>
    <n v="490.09"/>
    <n v="514.59450000000004"/>
    <s v="Pass"/>
  </r>
  <r>
    <x v="37"/>
    <s v="Electronics"/>
    <x v="2"/>
    <n v="21"/>
    <n v="489.98"/>
    <n v="10289.58"/>
    <s v=" tom   "/>
    <s v="Tom"/>
    <m/>
    <n v="489.98"/>
    <n v="514.47900000000004"/>
    <s v="Pass"/>
  </r>
  <r>
    <x v="36"/>
    <s v="Electronics"/>
    <x v="3"/>
    <n v="25"/>
    <n v="371.41"/>
    <n v="9285.25"/>
    <s v=" john   "/>
    <s v="John"/>
    <m/>
    <n v="371.41"/>
    <n v="464.26250000000005"/>
    <s v="Pass"/>
  </r>
  <r>
    <x v="10"/>
    <s v="Electronics"/>
    <x v="0"/>
    <n v="37"/>
    <n v="247.83"/>
    <n v="9169.7100000000009"/>
    <s v=" maria   "/>
    <s v="Maria"/>
    <m/>
    <n v="247.83"/>
    <n v="458.48550000000006"/>
    <s v="Pass"/>
  </r>
  <r>
    <x v="8"/>
    <s v="Electronics"/>
    <x v="0"/>
    <n v="22"/>
    <n v="410.17"/>
    <n v="9023.74"/>
    <s v=" tom   "/>
    <s v="Tom"/>
    <m/>
    <n v="410.17"/>
    <n v="451.18700000000001"/>
    <s v="Pass"/>
  </r>
  <r>
    <x v="7"/>
    <s v="Electronics"/>
    <x v="3"/>
    <n v="41"/>
    <n v="220.03"/>
    <n v="9021.23"/>
    <s v=" tom   "/>
    <s v="Tom"/>
    <m/>
    <n v="220.03"/>
    <n v="451.06150000000002"/>
    <s v="Pass"/>
  </r>
  <r>
    <x v="37"/>
    <s v="Electronics"/>
    <x v="3"/>
    <n v="19"/>
    <n v="463.56"/>
    <n v="8807.64"/>
    <s v=" maria   "/>
    <s v="Maria"/>
    <m/>
    <n v="463.56"/>
    <n v="440.38200000000001"/>
    <s v="Pass"/>
  </r>
  <r>
    <x v="36"/>
    <s v="Electronics"/>
    <x v="2"/>
    <n v="42"/>
    <n v="208.08"/>
    <n v="8739.36"/>
    <s v=" tom   "/>
    <s v="Tom"/>
    <m/>
    <n v="208.08"/>
    <n v="436.96800000000007"/>
    <s v="Pass"/>
  </r>
  <r>
    <x v="35"/>
    <s v="Electronics"/>
    <x v="0"/>
    <n v="24"/>
    <n v="340.56"/>
    <n v="8173.4400000000014"/>
    <s v=" alex   "/>
    <s v="Alex"/>
    <m/>
    <n v="340.56"/>
    <n v="408.67200000000008"/>
    <s v="Pass"/>
  </r>
  <r>
    <x v="22"/>
    <s v="Electronics"/>
    <x v="0"/>
    <n v="32"/>
    <n v="253.66"/>
    <n v="8117.12"/>
    <s v=" maria   "/>
    <s v="Maria"/>
    <m/>
    <n v="253.66"/>
    <n v="405.85599999999999"/>
    <s v="Pass"/>
  </r>
  <r>
    <x v="36"/>
    <s v="Electronics"/>
    <x v="0"/>
    <n v="32"/>
    <n v="240.12"/>
    <n v="7683.84"/>
    <s v=" john   "/>
    <s v="John"/>
    <m/>
    <n v="240.12"/>
    <n v="384.19200000000001"/>
    <s v="Pass"/>
  </r>
  <r>
    <x v="7"/>
    <s v="Electronics"/>
    <x v="1"/>
    <n v="27"/>
    <n v="276.97000000000003"/>
    <n v="7478.1900000000014"/>
    <s v=" tom   "/>
    <s v="Tom"/>
    <m/>
    <n v="276.97000000000003"/>
    <n v="373.90950000000009"/>
    <s v="Pass"/>
  </r>
  <r>
    <x v="7"/>
    <s v="Electronics"/>
    <x v="1"/>
    <n v="31"/>
    <n v="237.57"/>
    <n v="7364.67"/>
    <s v=" sara   "/>
    <s v="Sara"/>
    <m/>
    <n v="237.57"/>
    <n v="368.23350000000005"/>
    <s v="Pass"/>
  </r>
  <r>
    <x v="20"/>
    <s v="Electronics"/>
    <x v="1"/>
    <n v="23"/>
    <n v="319.27"/>
    <n v="7343.2099999999991"/>
    <s v=" sara   "/>
    <s v="Sara"/>
    <m/>
    <n v="319.27"/>
    <n v="367.16049999999996"/>
    <s v="Pass"/>
  </r>
  <r>
    <x v="7"/>
    <s v="Electronics"/>
    <x v="3"/>
    <n v="17"/>
    <n v="425.1"/>
    <n v="7226.7000000000007"/>
    <s v=" tom   "/>
    <s v="Tom"/>
    <m/>
    <n v="425.1"/>
    <n v="361.33500000000004"/>
    <s v="Pass"/>
  </r>
  <r>
    <x v="36"/>
    <s v="Electronics"/>
    <x v="1"/>
    <n v="31"/>
    <n v="230.56"/>
    <n v="7147.36"/>
    <s v=" tom   "/>
    <s v="Tom"/>
    <m/>
    <n v="230.56"/>
    <n v="357.36799999999999"/>
    <s v="Pass"/>
  </r>
  <r>
    <x v="27"/>
    <s v="Electronics"/>
    <x v="2"/>
    <n v="30"/>
    <n v="230.73"/>
    <n v="6921.9"/>
    <s v=" sara   "/>
    <s v="Sara"/>
    <m/>
    <n v="230.73"/>
    <n v="346.09500000000003"/>
    <s v="Pass"/>
  </r>
  <r>
    <x v="30"/>
    <s v="Electronics"/>
    <x v="1"/>
    <n v="20"/>
    <n v="341.92"/>
    <n v="6838.4000000000005"/>
    <s v=" john   "/>
    <s v="John"/>
    <m/>
    <n v="341.92"/>
    <n v="341.92000000000007"/>
    <s v="Pass"/>
  </r>
  <r>
    <x v="31"/>
    <s v="Electronics"/>
    <x v="3"/>
    <n v="36"/>
    <n v="188.21"/>
    <n v="6775.56"/>
    <s v=" sara   "/>
    <s v="Sara"/>
    <m/>
    <n v="188.21"/>
    <n v="338.77800000000002"/>
    <s v="Pass"/>
  </r>
  <r>
    <x v="48"/>
    <s v="Electronics"/>
    <x v="2"/>
    <n v="43"/>
    <n v="139.02000000000001"/>
    <n v="5977.8600000000006"/>
    <s v=" maria   "/>
    <s v="Maria"/>
    <m/>
    <n v="139.02000000000001"/>
    <n v="298.89300000000003"/>
    <s v="Pass"/>
  </r>
  <r>
    <x v="9"/>
    <s v="Electronics"/>
    <x v="0"/>
    <n v="32"/>
    <n v="176.49"/>
    <n v="5647.68"/>
    <s v=" alex   "/>
    <s v="Alex"/>
    <m/>
    <n v="176.49"/>
    <n v="282.38400000000001"/>
    <s v="Pass"/>
  </r>
  <r>
    <x v="7"/>
    <s v="Electronics"/>
    <x v="1"/>
    <n v="42"/>
    <n v="134.44999999999999"/>
    <n v="5646.9"/>
    <s v=" alex   "/>
    <s v="Alex"/>
    <m/>
    <n v="134.44999999999999"/>
    <n v="282.34499999999997"/>
    <s v="Pass"/>
  </r>
  <r>
    <x v="7"/>
    <s v="Electronics"/>
    <x v="0"/>
    <n v="14"/>
    <n v="395.98"/>
    <n v="5543.72"/>
    <s v=" john   "/>
    <s v="John"/>
    <m/>
    <n v="395.98"/>
    <n v="277.18600000000004"/>
    <s v="Pass"/>
  </r>
  <r>
    <x v="31"/>
    <s v="Electronics"/>
    <x v="3"/>
    <n v="19"/>
    <n v="280.73"/>
    <n v="5333.8700000000008"/>
    <s v=" john   "/>
    <s v="John"/>
    <m/>
    <n v="280.73"/>
    <n v="266.69350000000003"/>
    <s v="Pass"/>
  </r>
  <r>
    <x v="32"/>
    <s v="Electronics"/>
    <x v="3"/>
    <n v="12"/>
    <n v="427.4"/>
    <n v="5128.7999999999993"/>
    <s v=" maria   "/>
    <s v="Maria"/>
    <m/>
    <n v="427.4"/>
    <n v="256.44"/>
    <s v="Pass"/>
  </r>
  <r>
    <x v="35"/>
    <s v="Electronics"/>
    <x v="1"/>
    <n v="15"/>
    <n v="338.76"/>
    <n v="5081.3999999999996"/>
    <s v=" sara   "/>
    <s v="Sara"/>
    <m/>
    <n v="338.76"/>
    <n v="254.07"/>
    <s v="Pass"/>
  </r>
  <r>
    <x v="2"/>
    <s v="Electronics"/>
    <x v="2"/>
    <n v="23"/>
    <n v="196.99"/>
    <n v="4530.7700000000004"/>
    <s v=" alex   "/>
    <s v="Alex"/>
    <m/>
    <n v="196.99"/>
    <n v="226.53850000000003"/>
    <s v="Pass"/>
  </r>
  <r>
    <x v="7"/>
    <s v="Electronics"/>
    <x v="2"/>
    <n v="11"/>
    <n v="410.21"/>
    <n v="4512.3099999999986"/>
    <s v=" maria   "/>
    <s v="Maria"/>
    <m/>
    <n v="410.21"/>
    <n v="225.61549999999994"/>
    <s v="Pass"/>
  </r>
  <r>
    <x v="40"/>
    <s v="Electronics"/>
    <x v="2"/>
    <n v="16"/>
    <n v="278.93"/>
    <n v="4462.88"/>
    <s v=" maria   "/>
    <s v="Maria"/>
    <m/>
    <n v="278.93"/>
    <n v="223.14400000000001"/>
    <s v="Pass"/>
  </r>
  <r>
    <x v="49"/>
    <s v="Electronics"/>
    <x v="0"/>
    <n v="21"/>
    <n v="209.42"/>
    <n v="4397.82"/>
    <s v=" john   "/>
    <s v="John"/>
    <m/>
    <n v="209.42"/>
    <n v="219.89099999999999"/>
    <s v="Pass"/>
  </r>
  <r>
    <x v="34"/>
    <s v="Electronics"/>
    <x v="3"/>
    <n v="18"/>
    <n v="244.16"/>
    <n v="4394.88"/>
    <s v=" maria   "/>
    <s v="Maria"/>
    <m/>
    <n v="244.16"/>
    <n v="219.74400000000003"/>
    <s v="Pass"/>
  </r>
  <r>
    <x v="38"/>
    <s v="Electronics"/>
    <x v="1"/>
    <n v="39"/>
    <n v="111.58"/>
    <n v="4351.62"/>
    <s v=" maria   "/>
    <s v="Maria"/>
    <m/>
    <n v="111.58"/>
    <n v="217.58100000000002"/>
    <s v="Pass"/>
  </r>
  <r>
    <x v="23"/>
    <s v="Electronics"/>
    <x v="2"/>
    <n v="16"/>
    <n v="264.89"/>
    <n v="4238.24"/>
    <s v=" tom   "/>
    <s v="Tom"/>
    <m/>
    <n v="264.89"/>
    <n v="211.91200000000001"/>
    <s v="Pass"/>
  </r>
  <r>
    <x v="20"/>
    <s v="Electronics"/>
    <x v="3"/>
    <n v="10"/>
    <n v="416.22"/>
    <n v="4162.2000000000007"/>
    <s v=" alex   "/>
    <s v="Alex"/>
    <m/>
    <n v="416.22"/>
    <n v="208.11000000000004"/>
    <s v="Fail"/>
  </r>
  <r>
    <x v="9"/>
    <s v="Electronics"/>
    <x v="0"/>
    <n v="19"/>
    <n v="203.76"/>
    <n v="3871.44"/>
    <s v=" tom   "/>
    <s v="Tom"/>
    <m/>
    <n v="203.76"/>
    <n v="193.572"/>
    <s v="Pass"/>
  </r>
  <r>
    <x v="22"/>
    <s v="Electronics"/>
    <x v="2"/>
    <n v="31"/>
    <n v="121.43"/>
    <n v="3764.33"/>
    <s v=" alex   "/>
    <s v="Alex"/>
    <m/>
    <n v="121.43"/>
    <n v="188.2165"/>
    <s v="Pass"/>
  </r>
  <r>
    <x v="21"/>
    <s v="Electronics"/>
    <x v="1"/>
    <n v="15"/>
    <n v="230.42"/>
    <n v="3456.3"/>
    <s v=" sara   "/>
    <s v="Sara"/>
    <m/>
    <n v="230.42"/>
    <n v="172.81500000000003"/>
    <s v="Pass"/>
  </r>
  <r>
    <x v="44"/>
    <s v="Electronics"/>
    <x v="0"/>
    <n v="7"/>
    <n v="484.2"/>
    <n v="3389.4"/>
    <s v=" sara   "/>
    <s v="Sara"/>
    <m/>
    <n v="484.2"/>
    <n v="169.47000000000003"/>
    <s v="Fail"/>
  </r>
  <r>
    <x v="49"/>
    <s v="Electronics"/>
    <x v="3"/>
    <n v="22"/>
    <n v="149.44"/>
    <n v="3287.68"/>
    <s v=" alex   "/>
    <s v="Alex"/>
    <m/>
    <n v="149.44"/>
    <n v="164.38400000000001"/>
    <s v="Pass"/>
  </r>
  <r>
    <x v="10"/>
    <s v="Electronics"/>
    <x v="2"/>
    <n v="7"/>
    <n v="449.51"/>
    <n v="3146.57"/>
    <s v=" maria   "/>
    <s v="Maria"/>
    <m/>
    <n v="449.51"/>
    <n v="157.32850000000002"/>
    <s v="Fail"/>
  </r>
  <r>
    <x v="32"/>
    <s v="Electronics"/>
    <x v="3"/>
    <n v="32"/>
    <n v="85.62"/>
    <n v="2739.84"/>
    <s v=" john   "/>
    <s v="John"/>
    <m/>
    <n v="85.62"/>
    <n v="136.99200000000002"/>
    <s v="Pass"/>
  </r>
  <r>
    <x v="14"/>
    <s v="Electronics"/>
    <x v="0"/>
    <n v="21"/>
    <n v="129.72999999999999"/>
    <n v="2724.33"/>
    <s v=" alex   "/>
    <s v="Alex"/>
    <m/>
    <n v="129.72999999999999"/>
    <n v="136.2165"/>
    <s v="Pass"/>
  </r>
  <r>
    <x v="0"/>
    <s v="Electronics"/>
    <x v="1"/>
    <n v="37"/>
    <n v="73.14"/>
    <n v="2706.18"/>
    <s v=" sara   "/>
    <s v="Sara"/>
    <m/>
    <n v="73.14"/>
    <n v="135.309"/>
    <s v="Pass"/>
  </r>
  <r>
    <x v="27"/>
    <s v="Electronics"/>
    <x v="3"/>
    <n v="23"/>
    <n v="117.07"/>
    <n v="2692.61"/>
    <s v=" john   "/>
    <s v="John"/>
    <m/>
    <n v="117.07"/>
    <n v="134.63050000000001"/>
    <s v="Pass"/>
  </r>
  <r>
    <x v="21"/>
    <s v="Electronics"/>
    <x v="1"/>
    <n v="41"/>
    <n v="62.11"/>
    <n v="2546.5100000000002"/>
    <s v=" sara   "/>
    <s v="Sara"/>
    <m/>
    <n v="62.11"/>
    <n v="127.32550000000002"/>
    <s v="Pass"/>
  </r>
  <r>
    <x v="27"/>
    <s v="Electronics"/>
    <x v="1"/>
    <n v="12"/>
    <n v="194.69"/>
    <n v="2336.2800000000002"/>
    <s v=" alex   "/>
    <s v="Alex"/>
    <m/>
    <n v="194.69"/>
    <n v="116.81400000000002"/>
    <s v="Pass"/>
  </r>
  <r>
    <x v="24"/>
    <s v="Electronics"/>
    <x v="1"/>
    <n v="23"/>
    <n v="101.49"/>
    <n v="2334.27"/>
    <s v=" alex   "/>
    <s v="Alex"/>
    <m/>
    <n v="101.49"/>
    <n v="116.71350000000001"/>
    <s v="Pass"/>
  </r>
  <r>
    <x v="13"/>
    <s v="Electronics"/>
    <x v="3"/>
    <n v="34"/>
    <n v="57.81"/>
    <n v="1965.54"/>
    <s v=" john   "/>
    <s v="John"/>
    <m/>
    <n v="57.81"/>
    <n v="98.277000000000001"/>
    <s v="Pass"/>
  </r>
  <r>
    <x v="34"/>
    <s v="Electronics"/>
    <x v="0"/>
    <n v="16"/>
    <n v="120.52"/>
    <n v="1928.32"/>
    <s v=" john   "/>
    <s v="John"/>
    <n v="0.18"/>
    <n v="120.52"/>
    <n v="96.415999999999997"/>
    <s v="Pass"/>
  </r>
  <r>
    <x v="49"/>
    <s v="Electronics"/>
    <x v="1"/>
    <n v="14"/>
    <n v="133.63"/>
    <n v="1870.82"/>
    <s v=" maria   "/>
    <s v="Maria"/>
    <m/>
    <n v="133.63"/>
    <n v="93.540999999999997"/>
    <s v="Pass"/>
  </r>
  <r>
    <x v="26"/>
    <s v="Electronics"/>
    <x v="3"/>
    <n v="24"/>
    <n v="72.45"/>
    <n v="1738.8"/>
    <s v=" alex   "/>
    <s v="Alex"/>
    <m/>
    <n v="72.45"/>
    <n v="86.94"/>
    <s v="Pass"/>
  </r>
  <r>
    <x v="10"/>
    <s v="Electronics"/>
    <x v="1"/>
    <n v="8"/>
    <n v="212.25"/>
    <n v="1698"/>
    <s v=" sara   "/>
    <s v="Sara"/>
    <m/>
    <n v="212.25"/>
    <n v="84.9"/>
    <s v="Fail"/>
  </r>
  <r>
    <x v="40"/>
    <s v="Electronics"/>
    <x v="3"/>
    <n v="4"/>
    <n v="422.44"/>
    <n v="1689.76"/>
    <s v=" john   "/>
    <s v="John"/>
    <m/>
    <n v="422.44"/>
    <n v="84.488"/>
    <s v="Fail"/>
  </r>
  <r>
    <x v="48"/>
    <s v="Electronics"/>
    <x v="1"/>
    <n v="9"/>
    <n v="184.77"/>
    <n v="1662.93"/>
    <s v=" alex   "/>
    <s v="Alex"/>
    <m/>
    <n v="184.77"/>
    <n v="83.146500000000003"/>
    <s v="Fail"/>
  </r>
  <r>
    <x v="31"/>
    <s v="Electronics"/>
    <x v="0"/>
    <n v="7"/>
    <n v="224.88"/>
    <n v="1574.16"/>
    <s v=" john   "/>
    <s v="John"/>
    <m/>
    <n v="224.88"/>
    <n v="78.708000000000013"/>
    <s v="Fail"/>
  </r>
  <r>
    <x v="14"/>
    <s v="Electronics"/>
    <x v="1"/>
    <n v="13"/>
    <n v="115.88"/>
    <n v="1506.44"/>
    <s v=" sara   "/>
    <s v="Sara"/>
    <m/>
    <n v="115.88"/>
    <n v="75.322000000000003"/>
    <s v="Pass"/>
  </r>
  <r>
    <x v="48"/>
    <s v="Electronics"/>
    <x v="0"/>
    <n v="3"/>
    <n v="462.09"/>
    <n v="1386.27"/>
    <s v=" tom   "/>
    <s v="Tom"/>
    <m/>
    <n v="462.09"/>
    <n v="69.313500000000005"/>
    <s v="Fail"/>
  </r>
  <r>
    <x v="13"/>
    <s v="Electronics"/>
    <x v="0"/>
    <n v="25"/>
    <n v="55.22"/>
    <n v="1380.5"/>
    <s v=" tom   "/>
    <s v="Tom"/>
    <m/>
    <n v="55.22"/>
    <n v="69.025000000000006"/>
    <s v="Pass"/>
  </r>
  <r>
    <x v="1"/>
    <s v="Electronics"/>
    <x v="3"/>
    <n v="42"/>
    <n v="32.79"/>
    <n v="1377.18"/>
    <s v=" tom   "/>
    <s v="Tom"/>
    <m/>
    <n v="32.79"/>
    <n v="68.859000000000009"/>
    <s v="Pass"/>
  </r>
  <r>
    <x v="21"/>
    <s v="Electronics"/>
    <x v="0"/>
    <n v="3"/>
    <n v="442.25"/>
    <n v="1326.75"/>
    <s v=" tom   "/>
    <s v="Tom"/>
    <m/>
    <n v="442.25"/>
    <n v="66.337500000000006"/>
    <s v="Fail"/>
  </r>
  <r>
    <x v="11"/>
    <s v="Electronics"/>
    <x v="1"/>
    <n v="4"/>
    <n v="310.60000000000002"/>
    <n v="1242.4000000000001"/>
    <s v=" maria   "/>
    <s v="Maria"/>
    <m/>
    <n v="310.60000000000002"/>
    <n v="62.120000000000005"/>
    <s v="Fail"/>
  </r>
  <r>
    <x v="44"/>
    <s v="Electronics"/>
    <x v="0"/>
    <n v="15"/>
    <n v="73.61"/>
    <n v="1104.1500000000001"/>
    <s v=" maria   "/>
    <s v="Maria"/>
    <m/>
    <n v="73.61"/>
    <n v="55.20750000000001"/>
    <s v="Pass"/>
  </r>
  <r>
    <x v="9"/>
    <s v="Electronics"/>
    <x v="0"/>
    <n v="27"/>
    <n v="38.07"/>
    <n v="1027.8900000000001"/>
    <s v=" maria   "/>
    <s v="Maria"/>
    <m/>
    <n v="38.07"/>
    <n v="51.394500000000008"/>
    <s v="Pass"/>
  </r>
  <r>
    <x v="19"/>
    <s v="Electronics"/>
    <x v="1"/>
    <n v="35"/>
    <n v="28.61"/>
    <n v="1001.35"/>
    <s v=" maria   "/>
    <s v="Maria"/>
    <m/>
    <n v="28.61"/>
    <n v="50.067500000000003"/>
    <s v="Pass"/>
  </r>
  <r>
    <x v="30"/>
    <s v="Electronics"/>
    <x v="1"/>
    <n v="2"/>
    <n v="452.92"/>
    <n v="905.84"/>
    <s v=" maria   "/>
    <s v="Maria"/>
    <m/>
    <n v="452.92"/>
    <n v="45.292000000000002"/>
    <s v="Fail"/>
  </r>
  <r>
    <x v="16"/>
    <s v="Electronics"/>
    <x v="2"/>
    <n v="4"/>
    <n v="184.43"/>
    <n v="737.72"/>
    <s v=" sara   "/>
    <s v="Sara"/>
    <m/>
    <n v="184.43"/>
    <n v="36.886000000000003"/>
    <s v="Fail"/>
  </r>
  <r>
    <x v="16"/>
    <s v="Electronics"/>
    <x v="1"/>
    <n v="3"/>
    <n v="236.11"/>
    <n v="708.33"/>
    <s v=" maria   "/>
    <s v="Maria"/>
    <m/>
    <n v="236.11"/>
    <n v="35.416500000000006"/>
    <s v="Fail"/>
  </r>
  <r>
    <x v="17"/>
    <s v="Electronics"/>
    <x v="0"/>
    <n v="23"/>
    <n v="29.87"/>
    <n v="687.01"/>
    <s v=" tom   "/>
    <s v="Tom"/>
    <m/>
    <n v="29.87"/>
    <n v="34.350500000000004"/>
    <s v="Pass"/>
  </r>
  <r>
    <x v="42"/>
    <s v="Electronics"/>
    <x v="1"/>
    <n v="18"/>
    <n v="31.98"/>
    <n v="575.64"/>
    <s v=" maria   "/>
    <s v="Maria"/>
    <m/>
    <n v="31.98"/>
    <n v="28.782"/>
    <s v="Pass"/>
  </r>
  <r>
    <x v="12"/>
    <s v="Electronics"/>
    <x v="2"/>
    <n v="5"/>
    <n v="112.78"/>
    <n v="563.9"/>
    <s v=" tom   "/>
    <s v="Tom"/>
    <m/>
    <n v="112.78"/>
    <n v="28.195"/>
    <s v="Fail"/>
  </r>
  <r>
    <x v="26"/>
    <s v="Electronics"/>
    <x v="0"/>
    <n v="7"/>
    <n v="68.92"/>
    <n v="482.44"/>
    <s v=" alex   "/>
    <s v="Alex"/>
    <m/>
    <n v="68.92"/>
    <n v="24.122"/>
    <s v="Fail"/>
  </r>
  <r>
    <x v="39"/>
    <s v="Electronics"/>
    <x v="2"/>
    <n v="33"/>
    <n v="11.03"/>
    <n v="363.99"/>
    <s v=" alex   "/>
    <s v="Alex"/>
    <m/>
    <n v="11.03"/>
    <n v="18.1995"/>
    <s v="Pass"/>
  </r>
  <r>
    <x v="8"/>
    <s v="Electronics"/>
    <x v="2"/>
    <n v="3"/>
    <n v="120.81"/>
    <n v="362.43"/>
    <s v=" tom   "/>
    <s v="Tom"/>
    <m/>
    <n v="120.81"/>
    <n v="18.121500000000001"/>
    <s v="Fail"/>
  </r>
  <r>
    <x v="31"/>
    <s v="Electronics"/>
    <x v="1"/>
    <n v="6"/>
    <n v="27.78"/>
    <n v="166.68"/>
    <s v=" tom   "/>
    <s v="Tom"/>
    <m/>
    <n v="27.78"/>
    <n v="8.3340000000000014"/>
    <s v="Fail"/>
  </r>
  <r>
    <x v="44"/>
    <s v="Electronics"/>
    <x v="2"/>
    <n v="1"/>
    <n v="91.89"/>
    <n v="91.89"/>
    <s v=" maria   "/>
    <s v="Maria"/>
    <m/>
    <n v="91.89"/>
    <n v="4.5945"/>
    <s v="Fail"/>
  </r>
  <r>
    <x v="14"/>
    <s v="Furniture"/>
    <x v="3"/>
    <n v="48"/>
    <n v="495.95"/>
    <n v="23805.599999999999"/>
    <s v=" tom   "/>
    <s v="Tom"/>
    <m/>
    <n v="495.95"/>
    <n v="1190.28"/>
    <s v="Pass"/>
  </r>
  <r>
    <x v="8"/>
    <s v="Furniture"/>
    <x v="3"/>
    <n v="45"/>
    <n v="483.46"/>
    <n v="21755.7"/>
    <s v=" sara   "/>
    <s v="Sara"/>
    <m/>
    <n v="483.46"/>
    <n v="1087.7850000000001"/>
    <s v="Pass"/>
  </r>
  <r>
    <x v="13"/>
    <s v="Furniture"/>
    <x v="3"/>
    <n v="49"/>
    <n v="428.01"/>
    <n v="20972.49"/>
    <s v=" alex   "/>
    <s v="Alex"/>
    <m/>
    <n v="428.01"/>
    <n v="1048.6245000000001"/>
    <s v="Pass"/>
  </r>
  <r>
    <x v="3"/>
    <s v="Furniture"/>
    <x v="1"/>
    <n v="45"/>
    <n v="454.4"/>
    <n v="20448"/>
    <s v=" alex   "/>
    <s v="Alex"/>
    <m/>
    <n v="454.4"/>
    <n v="1022.4000000000001"/>
    <s v="Pass"/>
  </r>
  <r>
    <x v="44"/>
    <s v="Furniture"/>
    <x v="2"/>
    <n v="45"/>
    <n v="451.64"/>
    <n v="20323.8"/>
    <s v=" maria   "/>
    <s v="Maria"/>
    <m/>
    <n v="451.64"/>
    <n v="1016.19"/>
    <s v="Pass"/>
  </r>
  <r>
    <x v="10"/>
    <s v="Furniture"/>
    <x v="1"/>
    <n v="46"/>
    <n v="423.52"/>
    <n v="19481.919999999998"/>
    <s v=" john   "/>
    <s v="John"/>
    <m/>
    <n v="423.52"/>
    <n v="974.096"/>
    <s v="Pass"/>
  </r>
  <r>
    <x v="18"/>
    <s v="Furniture"/>
    <x v="1"/>
    <n v="49"/>
    <n v="396.69"/>
    <n v="19437.810000000001"/>
    <s v=" sara   "/>
    <s v="Sara"/>
    <m/>
    <n v="396.69"/>
    <n v="971.89050000000009"/>
    <s v="Pass"/>
  </r>
  <r>
    <x v="1"/>
    <s v="Furniture"/>
    <x v="2"/>
    <n v="49"/>
    <n v="389.03"/>
    <n v="19062.47"/>
    <s v=" sara   "/>
    <s v="Sara"/>
    <m/>
    <n v="389.03"/>
    <n v="953.12350000000015"/>
    <s v="Pass"/>
  </r>
  <r>
    <x v="11"/>
    <s v="Furniture"/>
    <x v="0"/>
    <n v="37"/>
    <n v="494.15"/>
    <n v="18283.55"/>
    <s v=" john   "/>
    <s v="John"/>
    <m/>
    <n v="494.15"/>
    <n v="914.17750000000001"/>
    <s v="Pass"/>
  </r>
  <r>
    <x v="34"/>
    <s v="Furniture"/>
    <x v="1"/>
    <n v="47"/>
    <n v="334.71"/>
    <n v="15731.37"/>
    <s v=" maria   "/>
    <s v="Maria"/>
    <m/>
    <n v="334.71"/>
    <n v="786.56850000000009"/>
    <s v="Pass"/>
  </r>
  <r>
    <x v="37"/>
    <s v="Furniture"/>
    <x v="1"/>
    <n v="35"/>
    <n v="424.99"/>
    <n v="14874.65"/>
    <s v=" john   "/>
    <s v="John"/>
    <m/>
    <n v="424.99"/>
    <n v="743.73250000000007"/>
    <s v="Pass"/>
  </r>
  <r>
    <x v="9"/>
    <s v="Furniture"/>
    <x v="2"/>
    <n v="34"/>
    <n v="432.25"/>
    <n v="14696.5"/>
    <s v=" maria   "/>
    <s v="Maria"/>
    <m/>
    <n v="432.25"/>
    <n v="734.82500000000005"/>
    <s v="Pass"/>
  </r>
  <r>
    <x v="11"/>
    <s v="Furniture"/>
    <x v="1"/>
    <n v="46"/>
    <n v="317.83999999999997"/>
    <n v="14620.64"/>
    <s v=" sara   "/>
    <s v="Sara"/>
    <m/>
    <n v="317.83999999999997"/>
    <n v="731.03200000000004"/>
    <s v="Pass"/>
  </r>
  <r>
    <x v="16"/>
    <s v="Furniture"/>
    <x v="0"/>
    <n v="44"/>
    <n v="326.58999999999997"/>
    <n v="14369.96"/>
    <s v=" maria   "/>
    <s v="Maria"/>
    <m/>
    <n v="326.58999999999997"/>
    <n v="718.49800000000005"/>
    <s v="Pass"/>
  </r>
  <r>
    <x v="28"/>
    <s v="Furniture"/>
    <x v="1"/>
    <n v="33"/>
    <n v="415.14"/>
    <n v="13699.62"/>
    <s v=" sara   "/>
    <s v="Sara"/>
    <m/>
    <n v="415.14"/>
    <n v="684.98100000000011"/>
    <s v="Pass"/>
  </r>
  <r>
    <x v="49"/>
    <s v="Furniture"/>
    <x v="3"/>
    <n v="39"/>
    <n v="350.49"/>
    <n v="13669.11"/>
    <s v=" alex   "/>
    <s v="Alex"/>
    <m/>
    <n v="350.49"/>
    <n v="683.45550000000003"/>
    <s v="Pass"/>
  </r>
  <r>
    <x v="0"/>
    <s v="Furniture"/>
    <x v="2"/>
    <n v="29"/>
    <n v="465.42"/>
    <n v="13497.18"/>
    <s v=" maria   "/>
    <s v="Maria"/>
    <m/>
    <n v="465.42"/>
    <n v="674.85900000000004"/>
    <s v="Pass"/>
  </r>
  <r>
    <x v="23"/>
    <s v="Furniture"/>
    <x v="0"/>
    <n v="32"/>
    <n v="414.02"/>
    <n v="13248.64"/>
    <s v=" maria   "/>
    <s v="Maria"/>
    <m/>
    <n v="414.02"/>
    <n v="662.43200000000002"/>
    <s v="Pass"/>
  </r>
  <r>
    <x v="18"/>
    <s v="Furniture"/>
    <x v="0"/>
    <n v="27"/>
    <n v="478.35"/>
    <n v="12915.45"/>
    <s v=" john   "/>
    <s v="John"/>
    <m/>
    <n v="478.35"/>
    <n v="645.77250000000004"/>
    <s v="Pass"/>
  </r>
  <r>
    <x v="22"/>
    <s v="Furniture"/>
    <x v="1"/>
    <n v="34"/>
    <n v="377.15"/>
    <n v="12823.1"/>
    <s v=" john   "/>
    <s v="John"/>
    <m/>
    <n v="377.15"/>
    <n v="641.15500000000009"/>
    <s v="Pass"/>
  </r>
  <r>
    <x v="30"/>
    <s v="Furniture"/>
    <x v="2"/>
    <n v="29"/>
    <n v="437.08"/>
    <n v="12675.32"/>
    <s v=" alex   "/>
    <s v="Alex"/>
    <m/>
    <n v="437.08"/>
    <n v="633.76600000000008"/>
    <s v="Pass"/>
  </r>
  <r>
    <x v="9"/>
    <s v="Furniture"/>
    <x v="1"/>
    <n v="35"/>
    <n v="356.77"/>
    <n v="12486.95"/>
    <s v=" sara   "/>
    <s v="Sara"/>
    <m/>
    <n v="356.77"/>
    <n v="624.34750000000008"/>
    <s v="Pass"/>
  </r>
  <r>
    <x v="16"/>
    <s v="Furniture"/>
    <x v="1"/>
    <n v="37"/>
    <n v="326.41000000000003"/>
    <n v="12077.17"/>
    <s v=" tom   "/>
    <s v="Tom"/>
    <m/>
    <n v="326.41000000000003"/>
    <n v="603.85850000000005"/>
    <s v="Pass"/>
  </r>
  <r>
    <x v="16"/>
    <s v="Furniture"/>
    <x v="1"/>
    <n v="39"/>
    <n v="303.08"/>
    <n v="11820.12"/>
    <s v=" sara   "/>
    <s v="Sara"/>
    <m/>
    <n v="303.08"/>
    <n v="591.00600000000009"/>
    <s v="Pass"/>
  </r>
  <r>
    <x v="48"/>
    <s v="Furniture"/>
    <x v="3"/>
    <n v="30"/>
    <n v="388.21"/>
    <n v="11646.3"/>
    <s v=" tom   "/>
    <s v="Tom"/>
    <m/>
    <n v="388.21"/>
    <n v="582.31499999999994"/>
    <s v="Pass"/>
  </r>
  <r>
    <x v="8"/>
    <s v="Furniture"/>
    <x v="3"/>
    <n v="25"/>
    <n v="395.62"/>
    <n v="9890.5"/>
    <s v=" alex   "/>
    <s v="Alex"/>
    <m/>
    <n v="395.62"/>
    <n v="494.52500000000003"/>
    <s v="Pass"/>
  </r>
  <r>
    <x v="24"/>
    <s v="Furniture"/>
    <x v="0"/>
    <n v="26"/>
    <n v="369.94"/>
    <n v="9618.44"/>
    <s v=" maria   "/>
    <s v="Maria"/>
    <m/>
    <n v="369.94"/>
    <n v="480.92200000000003"/>
    <s v="Pass"/>
  </r>
  <r>
    <x v="23"/>
    <s v="Furniture"/>
    <x v="3"/>
    <n v="41"/>
    <n v="229.26"/>
    <n v="9399.66"/>
    <s v=" john   "/>
    <s v="John"/>
    <m/>
    <n v="229.26"/>
    <n v="469.983"/>
    <s v="Pass"/>
  </r>
  <r>
    <x v="26"/>
    <s v="Furniture"/>
    <x v="3"/>
    <n v="22"/>
    <n v="410.19"/>
    <n v="9024.18"/>
    <s v=" sara   "/>
    <s v="Sara"/>
    <m/>
    <n v="410.19"/>
    <n v="451.20900000000006"/>
    <s v="Pass"/>
  </r>
  <r>
    <x v="7"/>
    <s v="Furniture"/>
    <x v="3"/>
    <n v="38"/>
    <n v="227.62"/>
    <n v="8649.56"/>
    <s v=" tom   "/>
    <s v="Tom"/>
    <m/>
    <n v="227.62"/>
    <n v="432.47800000000001"/>
    <s v="Pass"/>
  </r>
  <r>
    <x v="1"/>
    <s v="Furniture"/>
    <x v="1"/>
    <n v="45"/>
    <n v="191.49"/>
    <n v="8617.0500000000011"/>
    <s v=" tom   "/>
    <s v="Tom"/>
    <m/>
    <n v="191.49"/>
    <n v="430.85250000000008"/>
    <s v="Pass"/>
  </r>
  <r>
    <x v="2"/>
    <s v="Furniture"/>
    <x v="3"/>
    <n v="18"/>
    <n v="474.05"/>
    <n v="8532.9"/>
    <s v=" tom   "/>
    <s v="Tom"/>
    <m/>
    <n v="474.05"/>
    <n v="426.64499999999998"/>
    <s v="Pass"/>
  </r>
  <r>
    <x v="32"/>
    <s v="Furniture"/>
    <x v="1"/>
    <n v="22"/>
    <n v="382.03"/>
    <n v="8404.66"/>
    <s v=" sara   "/>
    <s v="Sara"/>
    <m/>
    <n v="382.03"/>
    <n v="420.233"/>
    <s v="Pass"/>
  </r>
  <r>
    <x v="6"/>
    <s v="Furniture"/>
    <x v="3"/>
    <n v="28"/>
    <n v="291.64"/>
    <n v="8165.92"/>
    <s v=" maria   "/>
    <s v="Maria"/>
    <m/>
    <n v="291.64"/>
    <n v="408.29600000000005"/>
    <s v="Pass"/>
  </r>
  <r>
    <x v="28"/>
    <s v="Furniture"/>
    <x v="2"/>
    <n v="18"/>
    <n v="453.63"/>
    <n v="8165.34"/>
    <s v=" tom   "/>
    <s v="Tom"/>
    <m/>
    <n v="453.63"/>
    <n v="408.26700000000005"/>
    <s v="Pass"/>
  </r>
  <r>
    <x v="0"/>
    <s v="Furniture"/>
    <x v="3"/>
    <n v="24"/>
    <n v="328.88"/>
    <n v="7893.12"/>
    <s v=" tom   "/>
    <s v="Tom"/>
    <m/>
    <n v="328.88"/>
    <n v="394.65600000000001"/>
    <s v="Pass"/>
  </r>
  <r>
    <x v="23"/>
    <s v="Furniture"/>
    <x v="3"/>
    <n v="21"/>
    <n v="346.56"/>
    <n v="7277.76"/>
    <s v=" alex   "/>
    <s v="Alex"/>
    <m/>
    <n v="346.56"/>
    <n v="363.88800000000003"/>
    <s v="Pass"/>
  </r>
  <r>
    <x v="4"/>
    <s v="Furniture"/>
    <x v="1"/>
    <n v="14"/>
    <n v="484"/>
    <n v="6776"/>
    <s v=" alex   "/>
    <s v="Alex"/>
    <m/>
    <n v="484"/>
    <n v="338.8"/>
    <s v="Pass"/>
  </r>
  <r>
    <x v="25"/>
    <s v="Furniture"/>
    <x v="2"/>
    <n v="23"/>
    <n v="283.41000000000003"/>
    <n v="6518.43"/>
    <s v=" john   "/>
    <s v="John"/>
    <m/>
    <n v="283.41000000000003"/>
    <n v="325.92150000000004"/>
    <s v="Pass"/>
  </r>
  <r>
    <x v="36"/>
    <s v="Furniture"/>
    <x v="3"/>
    <n v="32"/>
    <n v="200.98"/>
    <n v="6431.36"/>
    <s v=" maria   "/>
    <s v="Maria"/>
    <m/>
    <n v="200.98"/>
    <n v="321.56799999999998"/>
    <s v="Pass"/>
  </r>
  <r>
    <x v="47"/>
    <s v="Furniture"/>
    <x v="2"/>
    <n v="27"/>
    <n v="229.94"/>
    <n v="6208.38"/>
    <s v=" maria   "/>
    <s v="Maria"/>
    <m/>
    <n v="229.94"/>
    <n v="310.41900000000004"/>
    <s v="Pass"/>
  </r>
  <r>
    <x v="9"/>
    <s v="Furniture"/>
    <x v="0"/>
    <n v="23"/>
    <n v="241.31"/>
    <n v="5550.13"/>
    <s v=" sara   "/>
    <s v="Sara"/>
    <m/>
    <n v="241.31"/>
    <n v="277.50650000000002"/>
    <s v="Pass"/>
  </r>
  <r>
    <x v="45"/>
    <s v="Furniture"/>
    <x v="3"/>
    <n v="25"/>
    <n v="214.82"/>
    <n v="5370.5"/>
    <s v=" maria   "/>
    <s v="Maria"/>
    <m/>
    <n v="214.82"/>
    <n v="268.52500000000003"/>
    <s v="Pass"/>
  </r>
  <r>
    <x v="23"/>
    <s v="Furniture"/>
    <x v="3"/>
    <n v="22"/>
    <n v="241.72"/>
    <n v="5317.84"/>
    <s v=" maria   "/>
    <s v="Maria"/>
    <m/>
    <n v="241.72"/>
    <n v="265.892"/>
    <s v="Pass"/>
  </r>
  <r>
    <x v="29"/>
    <s v="Furniture"/>
    <x v="2"/>
    <n v="13"/>
    <n v="403.15"/>
    <n v="5240.95"/>
    <s v=" john   "/>
    <s v="John"/>
    <m/>
    <n v="403.15"/>
    <n v="262.04750000000001"/>
    <s v="Pass"/>
  </r>
  <r>
    <x v="39"/>
    <s v="Furniture"/>
    <x v="3"/>
    <n v="17"/>
    <n v="300.58"/>
    <n v="5109.8599999999997"/>
    <s v=" sara   "/>
    <s v="Sara"/>
    <m/>
    <n v="300.58"/>
    <n v="255.49299999999999"/>
    <s v="Pass"/>
  </r>
  <r>
    <x v="19"/>
    <s v="Furniture"/>
    <x v="2"/>
    <n v="11"/>
    <n v="420.89"/>
    <n v="4629.79"/>
    <s v=" john   "/>
    <s v="John"/>
    <m/>
    <n v="420.89"/>
    <n v="231.48950000000002"/>
    <s v="Pass"/>
  </r>
  <r>
    <x v="18"/>
    <s v="Furniture"/>
    <x v="1"/>
    <n v="30"/>
    <n v="149.08000000000001"/>
    <n v="4472.4000000000005"/>
    <s v=" maria   "/>
    <s v="Maria"/>
    <m/>
    <n v="149.08000000000001"/>
    <n v="223.62000000000003"/>
    <s v="Pass"/>
  </r>
  <r>
    <x v="37"/>
    <s v="Furniture"/>
    <x v="1"/>
    <n v="22"/>
    <n v="191.89"/>
    <n v="4221.58"/>
    <s v=" john   "/>
    <s v="John"/>
    <m/>
    <n v="191.89"/>
    <n v="211.07900000000001"/>
    <s v="Pass"/>
  </r>
  <r>
    <x v="37"/>
    <s v="Furniture"/>
    <x v="0"/>
    <n v="30"/>
    <n v="135.78"/>
    <n v="4073.4"/>
    <s v=" john   "/>
    <s v="John"/>
    <m/>
    <n v="135.78"/>
    <n v="203.67000000000002"/>
    <s v="Pass"/>
  </r>
  <r>
    <x v="1"/>
    <s v="Furniture"/>
    <x v="0"/>
    <n v="26"/>
    <n v="155.28"/>
    <n v="4037.28"/>
    <s v=" sara   "/>
    <s v="Sara"/>
    <m/>
    <n v="155.28"/>
    <n v="201.86400000000003"/>
    <s v="Pass"/>
  </r>
  <r>
    <x v="35"/>
    <s v="Furniture"/>
    <x v="3"/>
    <n v="14"/>
    <n v="284.25"/>
    <n v="3979.5"/>
    <s v=" john   "/>
    <s v="John"/>
    <m/>
    <n v="284.25"/>
    <n v="198.97500000000002"/>
    <s v="Pass"/>
  </r>
  <r>
    <x v="36"/>
    <s v="Furniture"/>
    <x v="2"/>
    <n v="14"/>
    <n v="278.68"/>
    <n v="3901.52"/>
    <s v=" john   "/>
    <s v="John"/>
    <m/>
    <n v="278.68"/>
    <n v="195.07600000000002"/>
    <s v="Pass"/>
  </r>
  <r>
    <x v="34"/>
    <s v="Furniture"/>
    <x v="0"/>
    <n v="15"/>
    <n v="252.3"/>
    <n v="3784.5"/>
    <s v=" alex   "/>
    <s v="Alex"/>
    <m/>
    <n v="252.3"/>
    <n v="189.22500000000002"/>
    <s v="Pass"/>
  </r>
  <r>
    <x v="0"/>
    <s v="Furniture"/>
    <x v="3"/>
    <n v="46"/>
    <n v="82.06"/>
    <n v="3774.76"/>
    <s v=" alex   "/>
    <s v="Alex"/>
    <m/>
    <n v="82.06"/>
    <n v="188.73800000000003"/>
    <s v="Pass"/>
  </r>
  <r>
    <x v="9"/>
    <s v="Furniture"/>
    <x v="0"/>
    <n v="35"/>
    <n v="103.72"/>
    <n v="3630.2"/>
    <s v=" john   "/>
    <s v="John"/>
    <m/>
    <n v="103.72"/>
    <n v="181.51"/>
    <s v="Pass"/>
  </r>
  <r>
    <x v="13"/>
    <s v="Furniture"/>
    <x v="3"/>
    <n v="8"/>
    <n v="452.77"/>
    <n v="3622.16"/>
    <s v=" john   "/>
    <s v="John"/>
    <m/>
    <n v="452.77"/>
    <n v="181.108"/>
    <s v="Fail"/>
  </r>
  <r>
    <x v="21"/>
    <s v="Furniture"/>
    <x v="1"/>
    <n v="19"/>
    <n v="183.2"/>
    <n v="3480.8"/>
    <s v=" sara   "/>
    <s v="Sara"/>
    <m/>
    <n v="183.2"/>
    <n v="174.04000000000002"/>
    <s v="Pass"/>
  </r>
  <r>
    <x v="27"/>
    <s v="Furniture"/>
    <x v="1"/>
    <n v="15"/>
    <n v="220.3"/>
    <n v="3304.5"/>
    <s v=" john   "/>
    <s v="John"/>
    <m/>
    <n v="220.3"/>
    <n v="165.22500000000002"/>
    <s v="Pass"/>
  </r>
  <r>
    <x v="18"/>
    <s v="Furniture"/>
    <x v="2"/>
    <n v="22"/>
    <n v="145.05000000000001"/>
    <n v="3191.1"/>
    <s v=" john   "/>
    <s v="John"/>
    <m/>
    <n v="145.05000000000001"/>
    <n v="159.55500000000001"/>
    <s v="Pass"/>
  </r>
  <r>
    <x v="21"/>
    <s v="Furniture"/>
    <x v="3"/>
    <n v="40"/>
    <n v="78.05"/>
    <n v="3122"/>
    <s v=" alex   "/>
    <s v="Alex"/>
    <m/>
    <n v="78.05"/>
    <n v="156.10000000000002"/>
    <s v="Pass"/>
  </r>
  <r>
    <x v="35"/>
    <s v="Furniture"/>
    <x v="3"/>
    <n v="21"/>
    <n v="145.46"/>
    <n v="3054.66"/>
    <s v=" tom   "/>
    <s v="Tom"/>
    <m/>
    <n v="145.46"/>
    <n v="152.733"/>
    <s v="Pass"/>
  </r>
  <r>
    <x v="8"/>
    <s v="Furniture"/>
    <x v="3"/>
    <n v="28"/>
    <n v="92.49"/>
    <n v="2589.7199999999998"/>
    <s v=" maria   "/>
    <s v="Maria"/>
    <m/>
    <n v="92.49"/>
    <n v="129.48599999999999"/>
    <s v="Pass"/>
  </r>
  <r>
    <x v="19"/>
    <s v="Furniture"/>
    <x v="2"/>
    <n v="26"/>
    <n v="91.16"/>
    <n v="2370.16"/>
    <s v=" john   "/>
    <s v="John"/>
    <m/>
    <n v="91.16"/>
    <n v="118.508"/>
    <s v="Pass"/>
  </r>
  <r>
    <x v="43"/>
    <s v="Furniture"/>
    <x v="0"/>
    <n v="14"/>
    <n v="166.64"/>
    <n v="2332.96"/>
    <s v=" alex   "/>
    <s v="Alex"/>
    <m/>
    <n v="166.64"/>
    <n v="116.64800000000001"/>
    <s v="Pass"/>
  </r>
  <r>
    <x v="18"/>
    <s v="Furniture"/>
    <x v="3"/>
    <n v="12"/>
    <n v="193.65"/>
    <n v="2323.8000000000002"/>
    <s v=" maria   "/>
    <s v="Maria"/>
    <m/>
    <n v="193.65"/>
    <n v="116.19000000000001"/>
    <s v="Pass"/>
  </r>
  <r>
    <x v="44"/>
    <s v="Furniture"/>
    <x v="1"/>
    <n v="11"/>
    <n v="205.43"/>
    <n v="2259.73"/>
    <s v=" john   "/>
    <s v="John"/>
    <m/>
    <n v="205.43"/>
    <n v="112.98650000000001"/>
    <s v="Pass"/>
  </r>
  <r>
    <x v="48"/>
    <s v="Furniture"/>
    <x v="1"/>
    <n v="37"/>
    <n v="58.45"/>
    <n v="2162.65"/>
    <s v=" alex   "/>
    <s v="Alex"/>
    <m/>
    <n v="58.45"/>
    <n v="108.13250000000001"/>
    <s v="Pass"/>
  </r>
  <r>
    <x v="28"/>
    <s v="Furniture"/>
    <x v="1"/>
    <n v="18"/>
    <n v="112.34"/>
    <n v="2022.12"/>
    <s v=" tom   "/>
    <s v="Tom"/>
    <m/>
    <n v="112.34"/>
    <n v="101.10599999999999"/>
    <s v="Pass"/>
  </r>
  <r>
    <x v="37"/>
    <s v="Furniture"/>
    <x v="1"/>
    <n v="14"/>
    <n v="138.71"/>
    <n v="1941.94"/>
    <s v=" sara   "/>
    <s v="Sara"/>
    <m/>
    <n v="138.71"/>
    <n v="97.097000000000008"/>
    <s v="Pass"/>
  </r>
  <r>
    <x v="22"/>
    <s v="Furniture"/>
    <x v="3"/>
    <n v="21"/>
    <n v="90.95"/>
    <n v="1909.95"/>
    <s v=" sara   "/>
    <s v="Sara"/>
    <m/>
    <n v="90.95"/>
    <n v="95.497500000000002"/>
    <s v="Pass"/>
  </r>
  <r>
    <x v="24"/>
    <s v="Furniture"/>
    <x v="2"/>
    <n v="42"/>
    <n v="43.02"/>
    <n v="1806.84"/>
    <s v=" sara   "/>
    <s v="Sara"/>
    <m/>
    <n v="43.02"/>
    <n v="90.341999999999999"/>
    <s v="Pass"/>
  </r>
  <r>
    <x v="37"/>
    <s v="Furniture"/>
    <x v="0"/>
    <n v="6"/>
    <n v="295.66000000000003"/>
    <n v="1773.96"/>
    <s v=" alex   "/>
    <s v="Alex"/>
    <m/>
    <n v="295.66000000000003"/>
    <n v="88.698000000000008"/>
    <s v="Fail"/>
  </r>
  <r>
    <x v="22"/>
    <s v="Furniture"/>
    <x v="2"/>
    <n v="31"/>
    <n v="55.77"/>
    <n v="1728.87"/>
    <s v=" alex   "/>
    <s v="Alex"/>
    <m/>
    <n v="55.77"/>
    <n v="86.4435"/>
    <s v="Pass"/>
  </r>
  <r>
    <x v="36"/>
    <s v="Furniture"/>
    <x v="2"/>
    <n v="26"/>
    <n v="65.34"/>
    <n v="1698.84"/>
    <s v=" maria   "/>
    <s v="Maria"/>
    <m/>
    <n v="65.34"/>
    <n v="84.942000000000007"/>
    <s v="Pass"/>
  </r>
  <r>
    <x v="25"/>
    <s v="Furniture"/>
    <x v="1"/>
    <n v="12"/>
    <n v="141.38999999999999"/>
    <n v="1696.68"/>
    <s v=" maria   "/>
    <s v="Maria"/>
    <m/>
    <n v="141.38999999999999"/>
    <n v="84.834000000000003"/>
    <s v="Pass"/>
  </r>
  <r>
    <x v="25"/>
    <s v="Furniture"/>
    <x v="3"/>
    <n v="5"/>
    <n v="326.76"/>
    <n v="1633.8"/>
    <s v=" maria   "/>
    <s v="Maria"/>
    <m/>
    <n v="326.76"/>
    <n v="81.69"/>
    <s v="Fail"/>
  </r>
  <r>
    <x v="7"/>
    <s v="Furniture"/>
    <x v="3"/>
    <n v="22"/>
    <n v="73.72"/>
    <n v="1621.84"/>
    <s v=" john   "/>
    <s v="John"/>
    <m/>
    <n v="73.72"/>
    <n v="81.091999999999999"/>
    <s v="Pass"/>
  </r>
  <r>
    <x v="25"/>
    <s v="Furniture"/>
    <x v="3"/>
    <n v="17"/>
    <n v="92.74"/>
    <n v="1576.58"/>
    <s v=" sara   "/>
    <s v="Sara"/>
    <m/>
    <n v="92.74"/>
    <n v="78.829000000000008"/>
    <s v="Pass"/>
  </r>
  <r>
    <x v="25"/>
    <s v="Furniture"/>
    <x v="3"/>
    <n v="45"/>
    <n v="34.42"/>
    <n v="1548.9"/>
    <s v=" tom   "/>
    <s v="Tom"/>
    <m/>
    <n v="34.42"/>
    <n v="77.445000000000007"/>
    <s v="Pass"/>
  </r>
  <r>
    <x v="39"/>
    <s v="Furniture"/>
    <x v="0"/>
    <n v="46"/>
    <n v="29.49"/>
    <n v="1356.54"/>
    <s v=" maria   "/>
    <s v="Maria"/>
    <m/>
    <n v="29.49"/>
    <n v="67.826999999999998"/>
    <s v="Pass"/>
  </r>
  <r>
    <x v="20"/>
    <s v="Furniture"/>
    <x v="0"/>
    <n v="3"/>
    <n v="445.14"/>
    <n v="1335.42"/>
    <s v=" tom   "/>
    <s v="Tom"/>
    <m/>
    <n v="445.14"/>
    <n v="66.771000000000001"/>
    <s v="Fail"/>
  </r>
  <r>
    <x v="35"/>
    <s v="Furniture"/>
    <x v="1"/>
    <n v="28"/>
    <n v="43.49"/>
    <n v="1217.72"/>
    <s v=" sara   "/>
    <s v="Sara"/>
    <m/>
    <n v="43.49"/>
    <n v="60.886000000000003"/>
    <s v="Pass"/>
  </r>
  <r>
    <x v="48"/>
    <s v="Furniture"/>
    <x v="2"/>
    <n v="19"/>
    <n v="56.08"/>
    <n v="1065.52"/>
    <s v=" tom   "/>
    <s v="Tom"/>
    <m/>
    <n v="56.08"/>
    <n v="53.276000000000003"/>
    <s v="Pass"/>
  </r>
  <r>
    <x v="3"/>
    <s v="Furniture"/>
    <x v="0"/>
    <n v="4"/>
    <n v="256.06"/>
    <n v="1024.24"/>
    <s v=" tom   "/>
    <s v="Tom"/>
    <m/>
    <n v="256.06"/>
    <n v="51.212000000000003"/>
    <s v="Fail"/>
  </r>
  <r>
    <x v="10"/>
    <s v="Furniture"/>
    <x v="0"/>
    <n v="19"/>
    <n v="53.22"/>
    <n v="1011.18"/>
    <s v=" john   "/>
    <s v="John"/>
    <m/>
    <n v="53.22"/>
    <n v="50.558999999999997"/>
    <s v="Pass"/>
  </r>
  <r>
    <x v="7"/>
    <s v="Furniture"/>
    <x v="0"/>
    <n v="9"/>
    <n v="105.85"/>
    <n v="952.65"/>
    <s v=" sara   "/>
    <s v="Sara"/>
    <m/>
    <n v="105.85"/>
    <n v="47.6325"/>
    <s v="Fail"/>
  </r>
  <r>
    <x v="11"/>
    <s v="Furniture"/>
    <x v="3"/>
    <n v="29"/>
    <n v="26.36"/>
    <n v="764.43999999999994"/>
    <s v=" john   "/>
    <s v="John"/>
    <m/>
    <n v="26.36"/>
    <n v="38.222000000000001"/>
    <s v="Pass"/>
  </r>
  <r>
    <x v="29"/>
    <s v="Furniture"/>
    <x v="1"/>
    <n v="2"/>
    <n v="365.33"/>
    <n v="730.66"/>
    <s v=" john   "/>
    <s v="John"/>
    <m/>
    <n v="365.33"/>
    <n v="36.533000000000001"/>
    <s v="Fail"/>
  </r>
  <r>
    <x v="6"/>
    <s v="Furniture"/>
    <x v="3"/>
    <n v="14"/>
    <n v="48.03"/>
    <n v="672.42000000000007"/>
    <s v=" tom   "/>
    <s v="Tom"/>
    <m/>
    <n v="48.03"/>
    <n v="33.621000000000002"/>
    <s v="Pass"/>
  </r>
  <r>
    <x v="6"/>
    <s v="Furniture"/>
    <x v="0"/>
    <n v="17"/>
    <n v="38.96"/>
    <n v="662.32"/>
    <s v=" maria   "/>
    <s v="Maria"/>
    <m/>
    <n v="38.96"/>
    <n v="33.116000000000007"/>
    <s v="Pass"/>
  </r>
  <r>
    <x v="39"/>
    <s v="Furniture"/>
    <x v="1"/>
    <n v="4"/>
    <n v="148.55000000000001"/>
    <n v="594.20000000000005"/>
    <s v=" tom   "/>
    <s v="Tom"/>
    <m/>
    <n v="148.55000000000001"/>
    <n v="29.710000000000004"/>
    <s v="Fail"/>
  </r>
  <r>
    <x v="42"/>
    <s v="Furniture"/>
    <x v="1"/>
    <n v="23"/>
    <n v="24.39"/>
    <n v="560.97"/>
    <s v=" john   "/>
    <s v="John"/>
    <m/>
    <n v="24.39"/>
    <n v="28.048500000000004"/>
    <s v="Pass"/>
  </r>
  <r>
    <x v="0"/>
    <s v="Furniture"/>
    <x v="1"/>
    <n v="38"/>
    <n v="13.29"/>
    <n v="505.02"/>
    <s v=" alex   "/>
    <s v="Alex"/>
    <m/>
    <n v="13.29"/>
    <n v="25.251000000000001"/>
    <s v="Pass"/>
  </r>
  <r>
    <x v="22"/>
    <s v="Furniture"/>
    <x v="0"/>
    <n v="11"/>
    <n v="43.57"/>
    <n v="479.27"/>
    <s v=" tom   "/>
    <s v="Tom"/>
    <m/>
    <n v="43.57"/>
    <n v="23.9635"/>
    <s v="Pass"/>
  </r>
  <r>
    <x v="7"/>
    <s v="Furniture"/>
    <x v="2"/>
    <n v="3"/>
    <n v="141.21"/>
    <n v="423.63"/>
    <s v=" tom   "/>
    <s v="Tom"/>
    <m/>
    <n v="141.21"/>
    <n v="21.1815"/>
    <s v="Fail"/>
  </r>
  <r>
    <x v="26"/>
    <s v="Furniture"/>
    <x v="3"/>
    <n v="20"/>
    <n v="18.79"/>
    <n v="375.8"/>
    <s v=" tom   "/>
    <s v="Tom"/>
    <m/>
    <n v="18.79"/>
    <n v="18.790000000000003"/>
    <s v="Pass"/>
  </r>
  <r>
    <x v="24"/>
    <s v="Furniture"/>
    <x v="0"/>
    <n v="4"/>
    <n v="91.36"/>
    <n v="365.44"/>
    <s v=" maria   "/>
    <s v="Maria"/>
    <m/>
    <n v="91.36"/>
    <n v="18.272000000000002"/>
    <s v="Fail"/>
  </r>
  <r>
    <x v="29"/>
    <s v="Furniture"/>
    <x v="1"/>
    <n v="2"/>
    <n v="175.75"/>
    <n v="351.5"/>
    <s v=" tom   "/>
    <s v="Tom"/>
    <m/>
    <n v="175.75"/>
    <n v="17.574999999999999"/>
    <s v="Fail"/>
  </r>
  <r>
    <x v="29"/>
    <s v="Furniture"/>
    <x v="0"/>
    <n v="1"/>
    <n v="303.36"/>
    <n v="303.36"/>
    <s v=" tom   "/>
    <s v="Tom"/>
    <m/>
    <n v="303.36"/>
    <n v="15.168000000000001"/>
    <s v="Fail"/>
  </r>
  <r>
    <x v="32"/>
    <s v="Furniture"/>
    <x v="2"/>
    <n v="2"/>
    <n v="149.79"/>
    <n v="299.58"/>
    <s v=" maria   "/>
    <s v="Maria"/>
    <m/>
    <n v="149.79"/>
    <n v="14.978999999999999"/>
    <s v="Fail"/>
  </r>
  <r>
    <x v="44"/>
    <s v="Furniture"/>
    <x v="3"/>
    <n v="1"/>
    <n v="212.21"/>
    <n v="212.21"/>
    <s v=" sara   "/>
    <s v="Sara"/>
    <m/>
    <n v="212.21"/>
    <n v="10.610500000000002"/>
    <s v="Fail"/>
  </r>
  <r>
    <x v="4"/>
    <s v="Furniture"/>
    <x v="2"/>
    <n v="5"/>
    <n v="32.6"/>
    <n v="163"/>
    <s v=" sara   "/>
    <s v="Sara"/>
    <m/>
    <n v="32.6"/>
    <n v="8.15"/>
    <s v="Fail"/>
  </r>
  <r>
    <x v="21"/>
    <s v="Furniture"/>
    <x v="0"/>
    <n v="1"/>
    <n v="74.36"/>
    <n v="74.36"/>
    <s v=" john   "/>
    <s v="John"/>
    <m/>
    <n v="74.36"/>
    <n v="3.718"/>
    <s v="Fail"/>
  </r>
  <r>
    <x v="14"/>
    <s v="Furniture"/>
    <x v="2"/>
    <n v="2"/>
    <n v="13.44"/>
    <n v="26.88"/>
    <s v=" john   "/>
    <s v="John"/>
    <m/>
    <n v="13.44"/>
    <n v="1.3440000000000001"/>
    <s v="Fail"/>
  </r>
  <r>
    <x v="25"/>
    <s v="Toys"/>
    <x v="2"/>
    <n v="49"/>
    <n v="441.11"/>
    <n v="21614.39"/>
    <s v=" maria   "/>
    <s v="Maria"/>
    <m/>
    <n v="441.11"/>
    <n v="1080.7194999999999"/>
    <s v="Pass"/>
  </r>
  <r>
    <x v="20"/>
    <s v="Toys"/>
    <x v="3"/>
    <n v="49"/>
    <n v="427.75"/>
    <n v="20959.75"/>
    <s v=" maria   "/>
    <s v="Maria"/>
    <m/>
    <n v="427.75"/>
    <n v="1047.9875"/>
    <s v="Pass"/>
  </r>
  <r>
    <x v="9"/>
    <s v="Toys"/>
    <x v="0"/>
    <n v="45"/>
    <n v="438.37"/>
    <n v="19726.650000000001"/>
    <s v=" sara   "/>
    <s v="Sara"/>
    <m/>
    <n v="438.37"/>
    <n v="986.3325000000001"/>
    <s v="Pass"/>
  </r>
  <r>
    <x v="29"/>
    <s v="Toys"/>
    <x v="2"/>
    <n v="47"/>
    <n v="417.04"/>
    <n v="19600.88"/>
    <s v=" tom   "/>
    <s v="Tom"/>
    <m/>
    <n v="417.04"/>
    <n v="980.0440000000001"/>
    <s v="Pass"/>
  </r>
  <r>
    <x v="19"/>
    <s v="Toys"/>
    <x v="3"/>
    <n v="37"/>
    <n v="486.29"/>
    <n v="17992.73"/>
    <s v=" alex   "/>
    <s v="Alex"/>
    <m/>
    <n v="486.29"/>
    <n v="899.63650000000007"/>
    <s v="Pass"/>
  </r>
  <r>
    <x v="47"/>
    <s v="Toys"/>
    <x v="0"/>
    <n v="36"/>
    <n v="490.45"/>
    <n v="17656.2"/>
    <s v=" alex   "/>
    <s v="Alex"/>
    <m/>
    <n v="490.45"/>
    <n v="882.81000000000006"/>
    <s v="Pass"/>
  </r>
  <r>
    <x v="45"/>
    <s v="Toys"/>
    <x v="3"/>
    <n v="40"/>
    <n v="434.53"/>
    <n v="17381.2"/>
    <s v=" alex   "/>
    <s v="Alex"/>
    <m/>
    <n v="434.53"/>
    <n v="869.06000000000006"/>
    <s v="Pass"/>
  </r>
  <r>
    <x v="10"/>
    <s v="Toys"/>
    <x v="1"/>
    <n v="33"/>
    <n v="490.25"/>
    <n v="16178.25"/>
    <s v=" tom   "/>
    <s v="Tom"/>
    <m/>
    <n v="490.25"/>
    <n v="808.91250000000002"/>
    <s v="Pass"/>
  </r>
  <r>
    <x v="47"/>
    <s v="Toys"/>
    <x v="3"/>
    <n v="49"/>
    <n v="315.02999999999997"/>
    <n v="15436.47"/>
    <s v=" tom   "/>
    <s v="Tom"/>
    <m/>
    <n v="315.02999999999997"/>
    <n v="771.82349999999997"/>
    <s v="Pass"/>
  </r>
  <r>
    <x v="24"/>
    <s v="Toys"/>
    <x v="2"/>
    <n v="30"/>
    <n v="492.08"/>
    <n v="14762.4"/>
    <s v=" john   "/>
    <s v="John"/>
    <m/>
    <n v="492.08"/>
    <n v="738.12"/>
    <s v="Pass"/>
  </r>
  <r>
    <x v="4"/>
    <s v="Toys"/>
    <x v="0"/>
    <n v="48"/>
    <n v="307.37"/>
    <n v="14753.76"/>
    <s v=" sara   "/>
    <s v="Sara"/>
    <m/>
    <n v="307.37"/>
    <n v="737.6880000000001"/>
    <s v="Pass"/>
  </r>
  <r>
    <x v="31"/>
    <s v="Toys"/>
    <x v="0"/>
    <n v="30"/>
    <n v="485.66"/>
    <n v="14569.8"/>
    <s v=" alex   "/>
    <s v="Alex"/>
    <m/>
    <n v="485.66"/>
    <n v="728.49"/>
    <s v="Pass"/>
  </r>
  <r>
    <x v="42"/>
    <s v="Toys"/>
    <x v="2"/>
    <n v="41"/>
    <n v="344.02"/>
    <n v="14104.82"/>
    <s v=" alex   "/>
    <s v="Alex"/>
    <m/>
    <n v="344.02"/>
    <n v="705.24099999999999"/>
    <s v="Pass"/>
  </r>
  <r>
    <x v="33"/>
    <s v="Toys"/>
    <x v="0"/>
    <n v="35"/>
    <n v="401.31"/>
    <n v="14045.85"/>
    <s v=" maria   "/>
    <s v="Maria"/>
    <m/>
    <n v="401.31"/>
    <n v="702.29250000000002"/>
    <s v="Pass"/>
  </r>
  <r>
    <x v="16"/>
    <s v="Toys"/>
    <x v="3"/>
    <n v="45"/>
    <n v="303.57"/>
    <n v="13660.65"/>
    <s v=" john   "/>
    <s v="John"/>
    <m/>
    <n v="303.57"/>
    <n v="683.03250000000003"/>
    <s v="Pass"/>
  </r>
  <r>
    <x v="48"/>
    <s v="Toys"/>
    <x v="0"/>
    <n v="45"/>
    <n v="302.02999999999997"/>
    <n v="13591.35"/>
    <s v=" sara   "/>
    <s v="Sara"/>
    <m/>
    <n v="302.02999999999997"/>
    <n v="679.56750000000011"/>
    <s v="Pass"/>
  </r>
  <r>
    <x v="2"/>
    <s v="Toys"/>
    <x v="2"/>
    <n v="27"/>
    <n v="498.57"/>
    <n v="13461.39"/>
    <s v=" tom   "/>
    <s v="Tom"/>
    <m/>
    <n v="498.57"/>
    <n v="673.06950000000006"/>
    <s v="Pass"/>
  </r>
  <r>
    <x v="9"/>
    <s v="Toys"/>
    <x v="1"/>
    <n v="34"/>
    <n v="362.35"/>
    <n v="12319.9"/>
    <s v=" alex   "/>
    <s v="Alex"/>
    <m/>
    <n v="362.35"/>
    <n v="615.995"/>
    <s v="Pass"/>
  </r>
  <r>
    <x v="18"/>
    <s v="Toys"/>
    <x v="1"/>
    <n v="28"/>
    <n v="439.86"/>
    <n v="12316.08"/>
    <s v=" maria   "/>
    <s v="Maria"/>
    <m/>
    <n v="439.86"/>
    <n v="615.80400000000009"/>
    <s v="Pass"/>
  </r>
  <r>
    <x v="18"/>
    <s v="Toys"/>
    <x v="0"/>
    <n v="33"/>
    <n v="355.95"/>
    <n v="11746.35"/>
    <s v=" sara   "/>
    <s v="Sara"/>
    <m/>
    <n v="355.95"/>
    <n v="587.3175"/>
    <s v="Pass"/>
  </r>
  <r>
    <x v="4"/>
    <s v="Toys"/>
    <x v="2"/>
    <n v="34"/>
    <n v="322.56"/>
    <n v="10967.04"/>
    <s v=" alex   "/>
    <s v="Alex"/>
    <m/>
    <n v="322.56"/>
    <n v="548.35200000000009"/>
    <s v="Pass"/>
  </r>
  <r>
    <x v="34"/>
    <s v="Toys"/>
    <x v="0"/>
    <n v="32"/>
    <n v="329.32"/>
    <n v="10538.24"/>
    <s v=" tom   "/>
    <s v="Tom"/>
    <m/>
    <n v="329.32"/>
    <n v="526.91200000000003"/>
    <s v="Pass"/>
  </r>
  <r>
    <x v="35"/>
    <s v="Toys"/>
    <x v="1"/>
    <n v="36"/>
    <n v="290.94"/>
    <n v="10473.84"/>
    <s v=" tom   "/>
    <s v="Tom"/>
    <m/>
    <n v="290.94"/>
    <n v="523.69200000000001"/>
    <s v="Pass"/>
  </r>
  <r>
    <x v="20"/>
    <s v="Toys"/>
    <x v="3"/>
    <n v="41"/>
    <n v="249.3"/>
    <n v="10221.299999999999"/>
    <s v=" tom   "/>
    <s v="Tom"/>
    <m/>
    <n v="249.3"/>
    <n v="511.065"/>
    <s v="Pass"/>
  </r>
  <r>
    <x v="5"/>
    <s v="Toys"/>
    <x v="3"/>
    <n v="27"/>
    <n v="367.63"/>
    <n v="9926.01"/>
    <s v=" sara   "/>
    <s v="Sara"/>
    <m/>
    <n v="367.63"/>
    <n v="496.30050000000006"/>
    <s v="Pass"/>
  </r>
  <r>
    <x v="49"/>
    <s v="Toys"/>
    <x v="1"/>
    <n v="22"/>
    <n v="441.13"/>
    <n v="9704.86"/>
    <s v=" tom   "/>
    <s v="Tom"/>
    <m/>
    <n v="441.13"/>
    <n v="485.24300000000005"/>
    <s v="Pass"/>
  </r>
  <r>
    <x v="7"/>
    <s v="Toys"/>
    <x v="2"/>
    <n v="29"/>
    <n v="333.22"/>
    <n v="9663.380000000001"/>
    <s v=" john   "/>
    <s v="John"/>
    <m/>
    <n v="333.22"/>
    <n v="483.1690000000001"/>
    <s v="Pass"/>
  </r>
  <r>
    <x v="49"/>
    <s v="Toys"/>
    <x v="3"/>
    <n v="39"/>
    <n v="241.76"/>
    <n v="9428.64"/>
    <s v=" alex   "/>
    <s v="Alex"/>
    <m/>
    <n v="241.76"/>
    <n v="471.43200000000002"/>
    <s v="Pass"/>
  </r>
  <r>
    <x v="38"/>
    <s v="Toys"/>
    <x v="0"/>
    <n v="28"/>
    <n v="324.91000000000003"/>
    <n v="9097.4800000000014"/>
    <s v=" maria   "/>
    <s v="Maria"/>
    <m/>
    <n v="324.91000000000003"/>
    <n v="454.87400000000008"/>
    <s v="Pass"/>
  </r>
  <r>
    <x v="37"/>
    <s v="Toys"/>
    <x v="1"/>
    <n v="44"/>
    <n v="195.96"/>
    <n v="8622.24"/>
    <s v=" maria   "/>
    <s v="Maria"/>
    <m/>
    <n v="195.96"/>
    <n v="431.11200000000002"/>
    <s v="Pass"/>
  </r>
  <r>
    <x v="12"/>
    <s v="Toys"/>
    <x v="2"/>
    <n v="29"/>
    <n v="294.31"/>
    <n v="8534.99"/>
    <s v=" tom   "/>
    <s v="Tom"/>
    <m/>
    <n v="294.31"/>
    <n v="426.74950000000001"/>
    <s v="Pass"/>
  </r>
  <r>
    <x v="17"/>
    <s v="Toys"/>
    <x v="0"/>
    <n v="29"/>
    <n v="292.85000000000002"/>
    <n v="8492.6500000000015"/>
    <s v=" tom   "/>
    <s v="Tom"/>
    <m/>
    <n v="292.85000000000002"/>
    <n v="424.63250000000011"/>
    <s v="Pass"/>
  </r>
  <r>
    <x v="35"/>
    <s v="Toys"/>
    <x v="0"/>
    <n v="20"/>
    <n v="421.34"/>
    <n v="8426.7999999999993"/>
    <s v=" tom   "/>
    <s v="Tom"/>
    <m/>
    <n v="421.34"/>
    <n v="421.34"/>
    <s v="Pass"/>
  </r>
  <r>
    <x v="23"/>
    <s v="Toys"/>
    <x v="2"/>
    <n v="25"/>
    <n v="335.45"/>
    <n v="8386.25"/>
    <s v=" tom   "/>
    <s v="Tom"/>
    <m/>
    <n v="335.45"/>
    <n v="419.3125"/>
    <s v="Pass"/>
  </r>
  <r>
    <x v="25"/>
    <s v="Toys"/>
    <x v="1"/>
    <n v="22"/>
    <n v="372.47"/>
    <n v="8194.34"/>
    <s v=" alex   "/>
    <s v="Alex"/>
    <m/>
    <n v="372.47"/>
    <n v="409.71700000000004"/>
    <s v="Pass"/>
  </r>
  <r>
    <x v="25"/>
    <s v="Toys"/>
    <x v="0"/>
    <n v="21"/>
    <n v="383.33"/>
    <n v="8049.9299999999994"/>
    <s v=" sara   "/>
    <s v="Sara"/>
    <m/>
    <n v="383.33"/>
    <n v="402.49649999999997"/>
    <s v="Pass"/>
  </r>
  <r>
    <x v="1"/>
    <s v="Toys"/>
    <x v="0"/>
    <n v="39"/>
    <n v="187.92"/>
    <n v="7328.8799999999992"/>
    <s v=" sara   "/>
    <s v="Sara"/>
    <m/>
    <n v="187.92"/>
    <n v="366.44399999999996"/>
    <s v="Pass"/>
  </r>
  <r>
    <x v="10"/>
    <s v="Toys"/>
    <x v="3"/>
    <n v="15"/>
    <n v="487.67"/>
    <n v="7315.05"/>
    <s v=" tom   "/>
    <s v="Tom"/>
    <m/>
    <n v="487.67"/>
    <n v="365.75250000000005"/>
    <s v="Pass"/>
  </r>
  <r>
    <x v="28"/>
    <s v="Toys"/>
    <x v="2"/>
    <n v="18"/>
    <n v="382.2"/>
    <n v="6879.5999999999995"/>
    <s v=" maria   "/>
    <s v="Maria"/>
    <m/>
    <n v="382.2"/>
    <n v="343.98"/>
    <s v="Pass"/>
  </r>
  <r>
    <x v="22"/>
    <s v="Toys"/>
    <x v="0"/>
    <n v="25"/>
    <n v="270.48"/>
    <n v="6762"/>
    <s v=" john   "/>
    <s v="John"/>
    <m/>
    <n v="270.48"/>
    <n v="338.1"/>
    <s v="Pass"/>
  </r>
  <r>
    <x v="7"/>
    <s v="Toys"/>
    <x v="1"/>
    <n v="29"/>
    <n v="223.4"/>
    <n v="6478.6"/>
    <s v=" sara   "/>
    <s v="Sara"/>
    <m/>
    <n v="223.4"/>
    <n v="323.93000000000006"/>
    <s v="Pass"/>
  </r>
  <r>
    <x v="37"/>
    <s v="Toys"/>
    <x v="1"/>
    <n v="15"/>
    <n v="405.62"/>
    <n v="6084.3"/>
    <s v=" maria   "/>
    <s v="Maria"/>
    <m/>
    <n v="405.62"/>
    <n v="304.21500000000003"/>
    <s v="Pass"/>
  </r>
  <r>
    <x v="3"/>
    <s v="Toys"/>
    <x v="0"/>
    <n v="17"/>
    <n v="357.42"/>
    <n v="6076.14"/>
    <s v=" alex   "/>
    <s v="Alex"/>
    <m/>
    <n v="357.42"/>
    <n v="303.80700000000002"/>
    <s v="Pass"/>
  </r>
  <r>
    <x v="30"/>
    <s v="Toys"/>
    <x v="2"/>
    <n v="37"/>
    <n v="163.44999999999999"/>
    <n v="6047.65"/>
    <s v=" tom   "/>
    <s v="Tom"/>
    <m/>
    <n v="163.44999999999999"/>
    <n v="302.38249999999999"/>
    <s v="Pass"/>
  </r>
  <r>
    <x v="31"/>
    <s v="Toys"/>
    <x v="1"/>
    <n v="35"/>
    <n v="164.44"/>
    <n v="5755.4"/>
    <s v=" alex   "/>
    <s v="Alex"/>
    <m/>
    <n v="164.44"/>
    <n v="287.77"/>
    <s v="Pass"/>
  </r>
  <r>
    <x v="15"/>
    <s v="Toys"/>
    <x v="3"/>
    <n v="21"/>
    <n v="273.13"/>
    <n v="5735.73"/>
    <s v=" tom   "/>
    <s v="Tom"/>
    <m/>
    <n v="273.13"/>
    <n v="286.78649999999999"/>
    <s v="Pass"/>
  </r>
  <r>
    <x v="19"/>
    <s v="Toys"/>
    <x v="0"/>
    <n v="31"/>
    <n v="176.8"/>
    <n v="5480.8"/>
    <s v=" john   "/>
    <s v="John"/>
    <m/>
    <n v="176.8"/>
    <n v="274.04000000000002"/>
    <s v="Pass"/>
  </r>
  <r>
    <x v="33"/>
    <s v="Toys"/>
    <x v="0"/>
    <n v="42"/>
    <n v="126.02"/>
    <n v="5292.84"/>
    <s v=" sara   "/>
    <s v="Sara"/>
    <m/>
    <n v="126.02"/>
    <n v="264.642"/>
    <s v="Pass"/>
  </r>
  <r>
    <x v="23"/>
    <s v="Toys"/>
    <x v="2"/>
    <n v="28"/>
    <n v="186.59"/>
    <n v="5224.5200000000004"/>
    <s v=" maria   "/>
    <s v="Maria"/>
    <m/>
    <n v="186.59"/>
    <n v="261.22600000000006"/>
    <s v="Pass"/>
  </r>
  <r>
    <x v="10"/>
    <s v="Toys"/>
    <x v="2"/>
    <n v="11"/>
    <n v="474.57"/>
    <n v="5220.2700000000004"/>
    <s v=" maria   "/>
    <s v="Maria"/>
    <m/>
    <n v="474.57"/>
    <n v="261.01350000000002"/>
    <s v="Pass"/>
  </r>
  <r>
    <x v="16"/>
    <s v="Toys"/>
    <x v="1"/>
    <n v="21"/>
    <n v="235.48"/>
    <n v="4945.08"/>
    <s v=" john   "/>
    <s v="John"/>
    <m/>
    <n v="235.48"/>
    <n v="247.25400000000002"/>
    <s v="Pass"/>
  </r>
  <r>
    <x v="2"/>
    <s v="Toys"/>
    <x v="0"/>
    <n v="46"/>
    <n v="105.96"/>
    <n v="4874.16"/>
    <s v=" alex   "/>
    <s v="Alex"/>
    <m/>
    <n v="105.96"/>
    <n v="243.708"/>
    <s v="Pass"/>
  </r>
  <r>
    <x v="31"/>
    <s v="Toys"/>
    <x v="0"/>
    <n v="25"/>
    <n v="192.25"/>
    <n v="4806.25"/>
    <s v=" maria   "/>
    <s v="Maria"/>
    <m/>
    <n v="192.25"/>
    <n v="240.3125"/>
    <s v="Pass"/>
  </r>
  <r>
    <x v="39"/>
    <s v="Toys"/>
    <x v="3"/>
    <n v="12"/>
    <n v="399.05"/>
    <n v="4788.6000000000004"/>
    <s v=" sara   "/>
    <s v="Sara"/>
    <m/>
    <n v="399.05"/>
    <n v="239.43000000000004"/>
    <s v="Pass"/>
  </r>
  <r>
    <x v="13"/>
    <s v="Toys"/>
    <x v="2"/>
    <n v="19"/>
    <n v="249.05"/>
    <n v="4731.95"/>
    <s v=" maria   "/>
    <s v="Maria"/>
    <m/>
    <n v="249.05"/>
    <n v="236.5975"/>
    <s v="Pass"/>
  </r>
  <r>
    <x v="41"/>
    <s v="Toys"/>
    <x v="2"/>
    <n v="13"/>
    <n v="340.96"/>
    <n v="4432.4799999999996"/>
    <s v=" john   "/>
    <s v="John"/>
    <m/>
    <n v="340.96"/>
    <n v="221.624"/>
    <s v="Pass"/>
  </r>
  <r>
    <x v="19"/>
    <s v="Toys"/>
    <x v="3"/>
    <n v="10"/>
    <n v="401.19"/>
    <n v="4011.9"/>
    <s v=" john   "/>
    <s v="John"/>
    <m/>
    <n v="401.19"/>
    <n v="200.59500000000003"/>
    <s v="Fail"/>
  </r>
  <r>
    <x v="47"/>
    <s v="Toys"/>
    <x v="1"/>
    <n v="10"/>
    <n v="398.34"/>
    <n v="3983.4"/>
    <s v=" alex   "/>
    <s v="Alex"/>
    <m/>
    <n v="398.34"/>
    <n v="199.17000000000002"/>
    <s v="Fail"/>
  </r>
  <r>
    <x v="20"/>
    <s v="Toys"/>
    <x v="3"/>
    <n v="10"/>
    <n v="362.8"/>
    <n v="3628"/>
    <s v=" sara   "/>
    <s v="Sara"/>
    <m/>
    <n v="362.8"/>
    <n v="181.4"/>
    <s v="Fail"/>
  </r>
  <r>
    <x v="15"/>
    <s v="Toys"/>
    <x v="1"/>
    <n v="8"/>
    <n v="451.16"/>
    <n v="3609.28"/>
    <s v=" sara   "/>
    <s v="Sara"/>
    <m/>
    <n v="451.16"/>
    <n v="180.46400000000003"/>
    <s v="Fail"/>
  </r>
  <r>
    <x v="22"/>
    <s v="Toys"/>
    <x v="2"/>
    <n v="34"/>
    <n v="93.59"/>
    <n v="3182.06"/>
    <s v=" sara   "/>
    <s v="Sara"/>
    <m/>
    <n v="93.59"/>
    <n v="159.10300000000001"/>
    <s v="Pass"/>
  </r>
  <r>
    <x v="3"/>
    <s v="Toys"/>
    <x v="1"/>
    <n v="16"/>
    <n v="198.28"/>
    <n v="3172.48"/>
    <s v=" maria   "/>
    <s v="Maria"/>
    <m/>
    <n v="198.28"/>
    <n v="158.62400000000002"/>
    <s v="Pass"/>
  </r>
  <r>
    <x v="2"/>
    <s v="Toys"/>
    <x v="1"/>
    <n v="14"/>
    <n v="223.24"/>
    <n v="3125.36"/>
    <s v=" sara   "/>
    <s v="Sara"/>
    <m/>
    <n v="223.24"/>
    <n v="156.26800000000003"/>
    <s v="Pass"/>
  </r>
  <r>
    <x v="48"/>
    <s v="Toys"/>
    <x v="0"/>
    <n v="11"/>
    <n v="267.45999999999998"/>
    <n v="2942.06"/>
    <s v=" john   "/>
    <s v="John"/>
    <m/>
    <n v="267.45999999999998"/>
    <n v="147.10300000000001"/>
    <s v="Pass"/>
  </r>
  <r>
    <x v="13"/>
    <s v="Toys"/>
    <x v="2"/>
    <n v="14"/>
    <n v="207.95"/>
    <n v="2911.3"/>
    <s v=" alex   "/>
    <s v="Alex"/>
    <m/>
    <n v="207.95"/>
    <n v="145.56500000000003"/>
    <s v="Pass"/>
  </r>
  <r>
    <x v="43"/>
    <s v="Toys"/>
    <x v="2"/>
    <n v="7"/>
    <n v="415.66"/>
    <n v="2909.62"/>
    <s v=" alex   "/>
    <s v="Alex"/>
    <m/>
    <n v="415.66"/>
    <n v="145.48099999999999"/>
    <s v="Fail"/>
  </r>
  <r>
    <x v="37"/>
    <s v="Toys"/>
    <x v="0"/>
    <n v="32"/>
    <n v="90.76"/>
    <n v="2904.32"/>
    <s v=" sara   "/>
    <s v="Sara"/>
    <m/>
    <n v="90.76"/>
    <n v="145.21600000000001"/>
    <s v="Pass"/>
  </r>
  <r>
    <x v="30"/>
    <s v="Toys"/>
    <x v="0"/>
    <n v="9"/>
    <n v="315.97000000000003"/>
    <n v="2843.73"/>
    <s v=" maria   "/>
    <s v="Maria"/>
    <m/>
    <n v="315.97000000000003"/>
    <n v="142.1865"/>
    <s v="Fail"/>
  </r>
  <r>
    <x v="16"/>
    <s v="Toys"/>
    <x v="3"/>
    <n v="35"/>
    <n v="81.03"/>
    <n v="2836.05"/>
    <s v=" maria   "/>
    <s v="Maria"/>
    <m/>
    <n v="81.03"/>
    <n v="141.80250000000001"/>
    <s v="Pass"/>
  </r>
  <r>
    <x v="1"/>
    <s v="Toys"/>
    <x v="3"/>
    <n v="17"/>
    <n v="164.31"/>
    <n v="2793.27"/>
    <s v=" john   "/>
    <s v="John"/>
    <m/>
    <n v="164.31"/>
    <n v="139.6635"/>
    <s v="Pass"/>
  </r>
  <r>
    <x v="40"/>
    <s v="Toys"/>
    <x v="1"/>
    <n v="16"/>
    <n v="167.33"/>
    <n v="2677.28"/>
    <s v=" tom   "/>
    <s v="Tom"/>
    <m/>
    <n v="167.33"/>
    <n v="133.864"/>
    <s v="Pass"/>
  </r>
  <r>
    <x v="39"/>
    <s v="Toys"/>
    <x v="0"/>
    <n v="10"/>
    <n v="267.37"/>
    <n v="2673.7"/>
    <s v=" sara   "/>
    <s v="Sara"/>
    <m/>
    <n v="267.37"/>
    <n v="133.685"/>
    <s v="Fail"/>
  </r>
  <r>
    <x v="33"/>
    <s v="Toys"/>
    <x v="3"/>
    <n v="17"/>
    <n v="134.62"/>
    <n v="2288.54"/>
    <s v=" sara   "/>
    <s v="Sara"/>
    <m/>
    <n v="134.62"/>
    <n v="114.42700000000001"/>
    <s v="Pass"/>
  </r>
  <r>
    <x v="30"/>
    <s v="Toys"/>
    <x v="1"/>
    <n v="11"/>
    <n v="204.72"/>
    <n v="2251.92"/>
    <s v=" sara   "/>
    <s v="Sara"/>
    <m/>
    <n v="204.72"/>
    <n v="112.596"/>
    <s v="Pass"/>
  </r>
  <r>
    <x v="46"/>
    <s v="Toys"/>
    <x v="2"/>
    <n v="10"/>
    <n v="202.56"/>
    <n v="2025.6"/>
    <s v=" tom   "/>
    <s v="Tom"/>
    <m/>
    <n v="202.56"/>
    <n v="101.28"/>
    <s v="Fail"/>
  </r>
  <r>
    <x v="30"/>
    <s v="Toys"/>
    <x v="0"/>
    <n v="5"/>
    <n v="352.66"/>
    <n v="1763.3"/>
    <s v=" sara   "/>
    <s v="Sara"/>
    <m/>
    <n v="352.66"/>
    <n v="88.165000000000006"/>
    <s v="Fail"/>
  </r>
  <r>
    <x v="16"/>
    <s v="Toys"/>
    <x v="0"/>
    <n v="6"/>
    <n v="293.83999999999997"/>
    <n v="1763.04"/>
    <s v=" tom   "/>
    <s v="Tom"/>
    <m/>
    <n v="293.83999999999997"/>
    <n v="88.152000000000001"/>
    <s v="Fail"/>
  </r>
  <r>
    <x v="47"/>
    <s v="Toys"/>
    <x v="0"/>
    <n v="18"/>
    <n v="74.53"/>
    <n v="1341.54"/>
    <s v=" tom   "/>
    <s v="Tom"/>
    <m/>
    <n v="74.53"/>
    <n v="67.076999999999998"/>
    <s v="Pass"/>
  </r>
  <r>
    <x v="17"/>
    <s v="Toys"/>
    <x v="0"/>
    <n v="18"/>
    <n v="71.86"/>
    <n v="1293.48"/>
    <s v=" john   "/>
    <s v="John"/>
    <m/>
    <n v="71.86"/>
    <n v="64.674000000000007"/>
    <s v="Pass"/>
  </r>
  <r>
    <x v="11"/>
    <s v="Toys"/>
    <x v="1"/>
    <n v="20"/>
    <n v="59.62"/>
    <n v="1192.4000000000001"/>
    <s v=" sara   "/>
    <s v="Sara"/>
    <m/>
    <n v="59.62"/>
    <n v="59.620000000000005"/>
    <s v="Pass"/>
  </r>
  <r>
    <x v="12"/>
    <s v="Toys"/>
    <x v="2"/>
    <n v="9"/>
    <n v="120.36"/>
    <n v="1083.24"/>
    <s v=" alex   "/>
    <s v="Alex"/>
    <m/>
    <n v="120.36"/>
    <n v="54.162000000000006"/>
    <s v="Fail"/>
  </r>
  <r>
    <x v="9"/>
    <s v="Toys"/>
    <x v="1"/>
    <n v="4"/>
    <n v="258.64999999999998"/>
    <n v="1034.5999999999999"/>
    <s v=" tom   "/>
    <s v="Tom"/>
    <m/>
    <n v="258.64999999999998"/>
    <n v="51.73"/>
    <s v="Fail"/>
  </r>
  <r>
    <x v="0"/>
    <s v="Toys"/>
    <x v="1"/>
    <n v="15"/>
    <n v="64.849999999999994"/>
    <n v="972.74999999999989"/>
    <s v=" john   "/>
    <s v="John"/>
    <m/>
    <n v="64.849999999999994"/>
    <n v="48.637499999999996"/>
    <s v="Pass"/>
  </r>
  <r>
    <x v="15"/>
    <s v="Toys"/>
    <x v="1"/>
    <n v="5"/>
    <n v="169.65"/>
    <n v="848.25"/>
    <s v=" maria   "/>
    <s v="Maria"/>
    <m/>
    <n v="169.65"/>
    <n v="42.412500000000001"/>
    <s v="Fail"/>
  </r>
  <r>
    <x v="38"/>
    <s v="Toys"/>
    <x v="1"/>
    <n v="4"/>
    <n v="191.33"/>
    <n v="765.32"/>
    <s v=" maria   "/>
    <s v="Maria"/>
    <m/>
    <n v="191.33"/>
    <n v="38.266000000000005"/>
    <s v="Fail"/>
  </r>
  <r>
    <x v="49"/>
    <s v="Toys"/>
    <x v="2"/>
    <n v="2"/>
    <n v="377.86"/>
    <n v="755.72"/>
    <s v=" sara   "/>
    <s v="Sara"/>
    <m/>
    <n v="377.86"/>
    <n v="37.786000000000001"/>
    <s v="Fail"/>
  </r>
  <r>
    <x v="36"/>
    <s v="Toys"/>
    <x v="2"/>
    <n v="21"/>
    <n v="34.25"/>
    <n v="719.25"/>
    <s v=" tom   "/>
    <s v="Tom"/>
    <m/>
    <n v="34.25"/>
    <n v="35.962499999999999"/>
    <s v="Pass"/>
  </r>
  <r>
    <x v="16"/>
    <s v="Toys"/>
    <x v="1"/>
    <n v="2"/>
    <n v="331.09"/>
    <n v="662.18"/>
    <s v=" alex   "/>
    <s v="Alex"/>
    <m/>
    <n v="331.09"/>
    <n v="33.109000000000002"/>
    <s v="Fail"/>
  </r>
  <r>
    <x v="29"/>
    <s v="Toys"/>
    <x v="1"/>
    <n v="6"/>
    <n v="96.81"/>
    <n v="580.86"/>
    <s v=" john   "/>
    <s v="John"/>
    <m/>
    <n v="96.81"/>
    <n v="29.043000000000003"/>
    <s v="Fail"/>
  </r>
  <r>
    <x v="34"/>
    <s v="Toys"/>
    <x v="1"/>
    <n v="18"/>
    <n v="31.85"/>
    <n v="573.30000000000007"/>
    <s v=" alex   "/>
    <s v="Alex"/>
    <m/>
    <n v="31.85"/>
    <n v="28.665000000000006"/>
    <s v="Pass"/>
  </r>
  <r>
    <x v="49"/>
    <s v="Toys"/>
    <x v="0"/>
    <n v="21"/>
    <n v="26"/>
    <n v="546"/>
    <s v=" sara   "/>
    <s v="Sara"/>
    <m/>
    <n v="26"/>
    <n v="27.3"/>
    <s v="Pass"/>
  </r>
  <r>
    <x v="14"/>
    <s v="Toys"/>
    <x v="3"/>
    <n v="6"/>
    <n v="89.19"/>
    <n v="535.14"/>
    <s v=" tom   "/>
    <s v="Tom"/>
    <m/>
    <n v="89.19"/>
    <n v="26.757000000000001"/>
    <s v="Fail"/>
  </r>
  <r>
    <x v="1"/>
    <s v="Toys"/>
    <x v="0"/>
    <n v="20"/>
    <n v="23.44"/>
    <n v="468.8"/>
    <s v=" sara   "/>
    <s v="Sara"/>
    <m/>
    <n v="23.44"/>
    <n v="23.44"/>
    <s v="Pass"/>
  </r>
  <r>
    <x v="16"/>
    <s v="Toys"/>
    <x v="1"/>
    <n v="2"/>
    <n v="230.79"/>
    <n v="461.58"/>
    <s v=" sara   "/>
    <s v="Sara"/>
    <m/>
    <n v="230.79"/>
    <n v="23.079000000000001"/>
    <s v="Fail"/>
  </r>
  <r>
    <x v="33"/>
    <s v="Toys"/>
    <x v="1"/>
    <n v="23"/>
    <n v="18.82"/>
    <n v="432.86"/>
    <s v=" alex   "/>
    <s v="Alex"/>
    <m/>
    <n v="18.82"/>
    <n v="21.643000000000001"/>
    <s v="Pass"/>
  </r>
  <r>
    <x v="42"/>
    <s v="Toys"/>
    <x v="0"/>
    <n v="26"/>
    <n v="16.57"/>
    <n v="430.82"/>
    <s v=" alex   "/>
    <s v="Alex"/>
    <m/>
    <n v="16.57"/>
    <n v="21.541"/>
    <s v="Pass"/>
  </r>
  <r>
    <x v="8"/>
    <s v="Toys"/>
    <x v="2"/>
    <n v="18"/>
    <n v="20.8"/>
    <n v="374.4"/>
    <s v=" tom   "/>
    <s v="Tom"/>
    <m/>
    <n v="20.8"/>
    <n v="18.72"/>
    <s v="Pass"/>
  </r>
  <r>
    <x v="28"/>
    <s v="Toys"/>
    <x v="0"/>
    <n v="8"/>
    <n v="46.38"/>
    <n v="371.04"/>
    <s v=" alex   "/>
    <s v="Alex"/>
    <m/>
    <n v="46.38"/>
    <n v="18.552000000000003"/>
    <s v="Fail"/>
  </r>
  <r>
    <x v="29"/>
    <s v="Toys"/>
    <x v="1"/>
    <n v="1"/>
    <n v="275.85000000000002"/>
    <n v="275.85000000000002"/>
    <s v=" maria   "/>
    <s v="Maria"/>
    <m/>
    <n v="275.85000000000002"/>
    <n v="13.792500000000002"/>
    <s v="Fail"/>
  </r>
  <r>
    <x v="10"/>
    <s v="Toys"/>
    <x v="0"/>
    <n v="4"/>
    <n v="52.72"/>
    <n v="210.88"/>
    <s v=" alex   "/>
    <s v="Alex"/>
    <m/>
    <n v="52.72"/>
    <n v="10.544"/>
    <s v="Fail"/>
  </r>
  <r>
    <x v="30"/>
    <s v="Toys"/>
    <x v="3"/>
    <n v="1"/>
    <n v="195.72"/>
    <n v="195.72"/>
    <s v=" sara   "/>
    <s v="Sara"/>
    <m/>
    <n v="195.72"/>
    <n v="9.7860000000000014"/>
    <s v="Fail"/>
  </r>
  <r>
    <x v="6"/>
    <s v="Toys"/>
    <x v="1"/>
    <n v="19"/>
    <n v="10.09"/>
    <n v="191.71"/>
    <s v=" john   "/>
    <s v="John"/>
    <m/>
    <n v="10.09"/>
    <n v="9.5855000000000015"/>
    <s v="Pass"/>
  </r>
  <r>
    <x v="33"/>
    <s v="Toys"/>
    <x v="1"/>
    <n v="3"/>
    <n v="61.58"/>
    <n v="184.74"/>
    <s v=" maria   "/>
    <s v="Maria"/>
    <m/>
    <n v="61.58"/>
    <n v="9.2370000000000001"/>
    <s v="Fail"/>
  </r>
  <r>
    <x v="50"/>
    <m/>
    <x v="4"/>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T10255"/>
    <d v="2024-10-24T00:00:00"/>
    <x v="0"/>
    <s v="P0011"/>
    <x v="0"/>
    <s v="Books"/>
    <x v="0"/>
    <n v="48"/>
    <n v="439.85"/>
    <x v="0"/>
    <s v=" tom   "/>
    <s v="Tom"/>
    <m/>
    <n v="439.85"/>
    <n v="1055.6400000000001"/>
    <s v="Pass"/>
  </r>
  <r>
    <s v="T10163"/>
    <d v="2024-10-10T00:00:00"/>
    <x v="0"/>
    <s v="P0013"/>
    <x v="1"/>
    <s v="Books"/>
    <x v="0"/>
    <n v="45"/>
    <n v="459.92"/>
    <x v="1"/>
    <s v=" alex   "/>
    <s v="Alex"/>
    <m/>
    <n v="459.92"/>
    <n v="1034.8200000000002"/>
    <s v="Pass"/>
  </r>
  <r>
    <s v="T10010"/>
    <d v="2024-11-26T00:00:00"/>
    <x v="1"/>
    <s v="P0035"/>
    <x v="2"/>
    <s v="Books"/>
    <x v="1"/>
    <n v="41"/>
    <n v="455.6"/>
    <x v="2"/>
    <s v=" alex   "/>
    <s v="Alex"/>
    <m/>
    <n v="455.6"/>
    <n v="933.98"/>
    <s v="Pass"/>
  </r>
  <r>
    <s v="T10069"/>
    <d v="2024-08-05T00:00:00"/>
    <x v="2"/>
    <s v="P0049"/>
    <x v="3"/>
    <s v="Books"/>
    <x v="2"/>
    <n v="46"/>
    <n v="397.93"/>
    <x v="3"/>
    <s v=" alex   "/>
    <s v="Alex"/>
    <m/>
    <n v="397.93"/>
    <n v="915.23900000000003"/>
    <s v="Pass"/>
  </r>
  <r>
    <s v="T10330"/>
    <d v="2024-01-17T00:00:00"/>
    <x v="3"/>
    <s v="P0015"/>
    <x v="4"/>
    <s v="Books"/>
    <x v="2"/>
    <n v="43"/>
    <n v="410.92"/>
    <x v="4"/>
    <s v=" alex   "/>
    <s v="Alex"/>
    <m/>
    <n v="410.92"/>
    <n v="883.47800000000007"/>
    <s v="Pass"/>
  </r>
  <r>
    <s v="T10350"/>
    <d v="2024-09-12T00:00:00"/>
    <x v="4"/>
    <s v="P0034"/>
    <x v="5"/>
    <s v="Books"/>
    <x v="0"/>
    <n v="37"/>
    <n v="432.81"/>
    <x v="5"/>
    <s v=" john   "/>
    <s v="John"/>
    <m/>
    <n v="432.81"/>
    <n v="800.69849999999997"/>
    <s v="Pass"/>
  </r>
  <r>
    <s v="T10305"/>
    <d v="2024-05-07T00:00:00"/>
    <x v="5"/>
    <s v="P0050"/>
    <x v="6"/>
    <s v="Books"/>
    <x v="3"/>
    <n v="49"/>
    <n v="306"/>
    <x v="6"/>
    <s v=" john   "/>
    <s v="John"/>
    <m/>
    <n v="306"/>
    <n v="749.7"/>
    <s v="Pass"/>
  </r>
  <r>
    <s v="T10171"/>
    <d v="2024-12-13T00:00:00"/>
    <x v="6"/>
    <s v="P0001"/>
    <x v="7"/>
    <s v="Books"/>
    <x v="3"/>
    <n v="35"/>
    <n v="411.44"/>
    <x v="7"/>
    <s v=" tom   "/>
    <s v="Tom"/>
    <m/>
    <n v="411.44"/>
    <n v="720.02"/>
    <s v="Pass"/>
  </r>
  <r>
    <s v="T10071"/>
    <d v="2024-06-10T00:00:00"/>
    <x v="7"/>
    <s v="P0023"/>
    <x v="8"/>
    <s v="Books"/>
    <x v="3"/>
    <n v="46"/>
    <n v="310.32"/>
    <x v="8"/>
    <s v=" alex   "/>
    <s v="Alex"/>
    <m/>
    <n v="310.32"/>
    <n v="713.73599999999999"/>
    <s v="Pass"/>
  </r>
  <r>
    <s v="T10252"/>
    <d v="2024-05-08T00:00:00"/>
    <x v="5"/>
    <s v="P0032"/>
    <x v="9"/>
    <s v="Books"/>
    <x v="2"/>
    <n v="38"/>
    <n v="367.82"/>
    <x v="9"/>
    <s v=" sara   "/>
    <s v="Sara"/>
    <m/>
    <n v="367.82"/>
    <n v="698.85800000000006"/>
    <s v="Pass"/>
  </r>
  <r>
    <s v="T10099"/>
    <d v="2024-05-08T00:00:00"/>
    <x v="5"/>
    <s v="P0035"/>
    <x v="7"/>
    <s v="Books"/>
    <x v="3"/>
    <n v="29"/>
    <n v="473.85"/>
    <x v="10"/>
    <s v=" maria   "/>
    <s v="Maria"/>
    <m/>
    <n v="473.85"/>
    <n v="687.08249999999998"/>
    <s v="Pass"/>
  </r>
  <r>
    <s v="T10357"/>
    <d v="2024-02-27T00:00:00"/>
    <x v="8"/>
    <s v="P0011"/>
    <x v="10"/>
    <s v="Books"/>
    <x v="0"/>
    <n v="39"/>
    <n v="335.99"/>
    <x v="11"/>
    <s v=" sara   "/>
    <s v="Sara"/>
    <m/>
    <n v="335.99"/>
    <n v="655.18050000000005"/>
    <s v="Pass"/>
  </r>
  <r>
    <s v="T10236"/>
    <d v="2024-07-05T00:00:00"/>
    <x v="9"/>
    <s v="P0046"/>
    <x v="11"/>
    <s v="Books"/>
    <x v="2"/>
    <n v="40"/>
    <n v="314.45999999999998"/>
    <x v="12"/>
    <s v=" alex   "/>
    <s v="Alex"/>
    <m/>
    <n v="314.45999999999998"/>
    <n v="628.92000000000007"/>
    <s v="Pass"/>
  </r>
  <r>
    <s v="T10092"/>
    <d v="2024-01-15T00:00:00"/>
    <x v="3"/>
    <s v="P0028"/>
    <x v="12"/>
    <s v="Books"/>
    <x v="0"/>
    <n v="31"/>
    <n v="381.63"/>
    <x v="13"/>
    <s v=" alex   "/>
    <s v="Alex"/>
    <m/>
    <n v="381.63"/>
    <n v="591.52650000000006"/>
    <s v="Pass"/>
  </r>
  <r>
    <s v="T10231"/>
    <d v="2024-08-27T00:00:00"/>
    <x v="2"/>
    <s v="P0013"/>
    <x v="13"/>
    <s v="Books"/>
    <x v="2"/>
    <n v="24"/>
    <n v="486.66"/>
    <x v="14"/>
    <s v=" maria   "/>
    <s v="Maria"/>
    <m/>
    <n v="486.66"/>
    <n v="583.99200000000008"/>
    <s v="Pass"/>
  </r>
  <r>
    <s v="T10314"/>
    <d v="2024-02-20T00:00:00"/>
    <x v="8"/>
    <s v="P0047"/>
    <x v="14"/>
    <s v="Books"/>
    <x v="1"/>
    <n v="47"/>
    <n v="242.4"/>
    <x v="15"/>
    <s v=" alex   "/>
    <s v="Alex"/>
    <m/>
    <n v="242.4"/>
    <n v="569.64"/>
    <s v="Pass"/>
  </r>
  <r>
    <s v="T10322"/>
    <d v="2024-10-10T00:00:00"/>
    <x v="0"/>
    <s v="P0039"/>
    <x v="15"/>
    <s v="Books"/>
    <x v="0"/>
    <n v="46"/>
    <n v="236.8"/>
    <x v="16"/>
    <s v=" tom   "/>
    <s v="Tom"/>
    <m/>
    <n v="236.8"/>
    <n v="544.64"/>
    <s v="Pass"/>
  </r>
  <r>
    <s v="T10212"/>
    <d v="2024-08-12T00:00:00"/>
    <x v="2"/>
    <s v="P0012"/>
    <x v="16"/>
    <s v="Books"/>
    <x v="0"/>
    <n v="23"/>
    <n v="450.44"/>
    <x v="17"/>
    <s v=" sara   "/>
    <s v="Sara"/>
    <m/>
    <n v="450.44"/>
    <n v="518.00600000000009"/>
    <s v="Pass"/>
  </r>
  <r>
    <s v="T10235"/>
    <d v="2024-05-03T00:00:00"/>
    <x v="5"/>
    <s v="P0013"/>
    <x v="17"/>
    <s v="Books"/>
    <x v="2"/>
    <n v="21"/>
    <n v="491.08"/>
    <x v="18"/>
    <s v=" sara   "/>
    <s v="Sara"/>
    <m/>
    <n v="491.08"/>
    <n v="515.63400000000001"/>
    <s v="Pass"/>
  </r>
  <r>
    <s v="T10448"/>
    <d v="2024-08-26T00:00:00"/>
    <x v="2"/>
    <s v="P0017"/>
    <x v="13"/>
    <s v="Books"/>
    <x v="1"/>
    <n v="24"/>
    <n v="419.39"/>
    <x v="19"/>
    <s v=" maria   "/>
    <s v="Maria"/>
    <m/>
    <n v="419.39"/>
    <n v="503.26800000000003"/>
    <s v="Pass"/>
  </r>
  <r>
    <s v="T10497"/>
    <d v="2024-01-04T00:00:00"/>
    <x v="3"/>
    <s v="P0031"/>
    <x v="18"/>
    <s v="Books"/>
    <x v="2"/>
    <n v="42"/>
    <n v="234.65"/>
    <x v="20"/>
    <s v=" sara   "/>
    <s v="Sara"/>
    <m/>
    <n v="234.65"/>
    <n v="492.7650000000001"/>
    <s v="Pass"/>
  </r>
  <r>
    <s v="T10239"/>
    <d v="2024-09-15T00:00:00"/>
    <x v="4"/>
    <s v="P0018"/>
    <x v="19"/>
    <s v="Books"/>
    <x v="2"/>
    <n v="36"/>
    <n v="271.01"/>
    <x v="21"/>
    <s v=" john   "/>
    <s v="John"/>
    <m/>
    <n v="271.01"/>
    <n v="487.81800000000004"/>
    <s v="Pass"/>
  </r>
  <r>
    <s v="T10126"/>
    <d v="2024-05-10T00:00:00"/>
    <x v="5"/>
    <s v="P0007"/>
    <x v="20"/>
    <s v="Books"/>
    <x v="3"/>
    <n v="33"/>
    <n v="283.33"/>
    <x v="22"/>
    <s v=" sara   "/>
    <s v="Sara"/>
    <m/>
    <n v="283.33"/>
    <n v="467.49450000000002"/>
    <s v="Pass"/>
  </r>
  <r>
    <s v="T10064"/>
    <d v="2024-02-23T00:00:00"/>
    <x v="8"/>
    <s v="P0024"/>
    <x v="21"/>
    <s v="Books"/>
    <x v="0"/>
    <n v="33"/>
    <n v="277.10000000000002"/>
    <x v="23"/>
    <s v=" tom   "/>
    <s v="Tom"/>
    <m/>
    <n v="277.10000000000002"/>
    <n v="457.21500000000009"/>
    <s v="Pass"/>
  </r>
  <r>
    <s v="T10413"/>
    <d v="2024-02-22T00:00:00"/>
    <x v="8"/>
    <s v="P0047"/>
    <x v="3"/>
    <s v="Books"/>
    <x v="0"/>
    <n v="35"/>
    <n v="260.72000000000003"/>
    <x v="24"/>
    <s v=" alex   "/>
    <s v="Alex"/>
    <m/>
    <n v="260.72000000000003"/>
    <n v="456.26000000000005"/>
    <s v="Pass"/>
  </r>
  <r>
    <s v="T10325"/>
    <d v="2024-05-26T00:00:00"/>
    <x v="5"/>
    <s v="P0038"/>
    <x v="10"/>
    <s v="Books"/>
    <x v="1"/>
    <n v="44"/>
    <n v="204.43"/>
    <x v="25"/>
    <s v=" john   "/>
    <s v="John"/>
    <m/>
    <n v="204.43"/>
    <n v="449.74600000000004"/>
    <s v="Pass"/>
  </r>
  <r>
    <s v="T10002"/>
    <d v="2024-09-27T00:00:00"/>
    <x v="4"/>
    <s v="P0049"/>
    <x v="13"/>
    <s v="Books"/>
    <x v="1"/>
    <n v="38"/>
    <n v="236.25"/>
    <x v="26"/>
    <s v=" sara   "/>
    <s v="Sara"/>
    <m/>
    <n v="236.25"/>
    <n v="448.875"/>
    <s v="Pass"/>
  </r>
  <r>
    <s v="T10187"/>
    <d v="2024-08-21T00:00:00"/>
    <x v="2"/>
    <s v="P0021"/>
    <x v="10"/>
    <s v="Books"/>
    <x v="0"/>
    <n v="21"/>
    <n v="423.43"/>
    <x v="27"/>
    <s v=" tom   "/>
    <s v="Tom"/>
    <m/>
    <n v="423.43"/>
    <n v="444.60150000000004"/>
    <s v="Pass"/>
  </r>
  <r>
    <s v="T10237"/>
    <d v="2024-11-21T00:00:00"/>
    <x v="1"/>
    <s v="P0035"/>
    <x v="3"/>
    <s v="Books"/>
    <x v="2"/>
    <n v="31"/>
    <n v="284"/>
    <x v="28"/>
    <s v=" alex   "/>
    <s v="Alex"/>
    <m/>
    <n v="284"/>
    <n v="440.20000000000005"/>
    <s v="Pass"/>
  </r>
  <r>
    <s v="T10391"/>
    <d v="2024-11-17T00:00:00"/>
    <x v="1"/>
    <s v="P0034"/>
    <x v="12"/>
    <s v="Books"/>
    <x v="1"/>
    <n v="36"/>
    <n v="238.64"/>
    <x v="29"/>
    <s v=" maria   "/>
    <s v="Maria"/>
    <m/>
    <n v="238.64"/>
    <n v="429.55199999999996"/>
    <s v="Pass"/>
  </r>
  <r>
    <s v="T10387"/>
    <d v="2024-05-21T00:00:00"/>
    <x v="5"/>
    <s v="P0041"/>
    <x v="22"/>
    <s v="Books"/>
    <x v="0"/>
    <n v="41"/>
    <n v="205.69"/>
    <x v="30"/>
    <s v=" john   "/>
    <s v="John"/>
    <m/>
    <n v="205.69"/>
    <n v="421.66449999999998"/>
    <s v="Pass"/>
  </r>
  <r>
    <s v="T10467"/>
    <d v="2024-07-03T00:00:00"/>
    <x v="9"/>
    <s v="P0044"/>
    <x v="12"/>
    <s v="Books"/>
    <x v="1"/>
    <n v="45"/>
    <n v="184.53"/>
    <x v="31"/>
    <s v=" john   "/>
    <s v="John"/>
    <m/>
    <n v="184.53"/>
    <n v="415.19250000000005"/>
    <s v="Pass"/>
  </r>
  <r>
    <s v="T10028"/>
    <d v="2024-12-10T00:00:00"/>
    <x v="6"/>
    <s v="P0002"/>
    <x v="9"/>
    <s v="Books"/>
    <x v="2"/>
    <n v="37"/>
    <n v="220.15"/>
    <x v="32"/>
    <s v=" sara   "/>
    <s v="Sara"/>
    <m/>
    <n v="220.15"/>
    <n v="407.27750000000003"/>
    <s v="Pass"/>
  </r>
  <r>
    <s v="T10036"/>
    <d v="2024-02-20T00:00:00"/>
    <x v="8"/>
    <s v="P0026"/>
    <x v="15"/>
    <s v="Books"/>
    <x v="0"/>
    <n v="45"/>
    <n v="179.5"/>
    <x v="33"/>
    <s v=" sara   "/>
    <s v="Sara"/>
    <m/>
    <n v="179.5"/>
    <n v="403.875"/>
    <s v="Pass"/>
  </r>
  <r>
    <s v="T10444"/>
    <d v="2024-05-08T00:00:00"/>
    <x v="5"/>
    <s v="P0022"/>
    <x v="23"/>
    <s v="Books"/>
    <x v="2"/>
    <n v="49"/>
    <n v="163.47"/>
    <x v="34"/>
    <s v=" john   "/>
    <s v="John"/>
    <m/>
    <n v="163.47"/>
    <n v="400.50150000000002"/>
    <s v="Pass"/>
  </r>
  <r>
    <s v="T10353"/>
    <d v="2024-01-18T00:00:00"/>
    <x v="3"/>
    <s v="P0013"/>
    <x v="23"/>
    <s v="Books"/>
    <x v="3"/>
    <n v="19"/>
    <n v="416.5"/>
    <x v="35"/>
    <s v=" alex   "/>
    <s v="Alex"/>
    <m/>
    <n v="416.5"/>
    <n v="395.67500000000001"/>
    <s v="Pass"/>
  </r>
  <r>
    <s v="T10384"/>
    <d v="2024-01-20T00:00:00"/>
    <x v="3"/>
    <s v="P0006"/>
    <x v="19"/>
    <s v="Books"/>
    <x v="0"/>
    <n v="27"/>
    <n v="270.92"/>
    <x v="36"/>
    <s v=" sara   "/>
    <s v="Sara"/>
    <m/>
    <n v="270.92"/>
    <n v="365.74200000000002"/>
    <s v="Pass"/>
  </r>
  <r>
    <s v="T10451"/>
    <d v="2024-05-05T00:00:00"/>
    <x v="5"/>
    <s v="P0025"/>
    <x v="24"/>
    <s v="Books"/>
    <x v="1"/>
    <n v="30"/>
    <n v="242.26"/>
    <x v="37"/>
    <s v=" sara   "/>
    <s v="Sara"/>
    <m/>
    <n v="242.26"/>
    <n v="363.39"/>
    <s v="Pass"/>
  </r>
  <r>
    <s v="T10232"/>
    <d v="2024-05-23T00:00:00"/>
    <x v="5"/>
    <s v="P0028"/>
    <x v="25"/>
    <s v="Books"/>
    <x v="2"/>
    <n v="17"/>
    <n v="414.76"/>
    <x v="38"/>
    <s v=" john   "/>
    <s v="John"/>
    <m/>
    <n v="414.76"/>
    <n v="352.54600000000005"/>
    <s v="Pass"/>
  </r>
  <r>
    <s v="T10107"/>
    <d v="2024-08-18T00:00:00"/>
    <x v="2"/>
    <s v="P0045"/>
    <x v="26"/>
    <s v="Books"/>
    <x v="3"/>
    <n v="34"/>
    <n v="201.46"/>
    <x v="39"/>
    <s v=" tom   "/>
    <s v="Tom"/>
    <m/>
    <n v="201.46"/>
    <n v="342.48200000000003"/>
    <s v="Pass"/>
  </r>
  <r>
    <s v="T10437"/>
    <d v="2024-02-27T00:00:00"/>
    <x v="8"/>
    <s v="P0025"/>
    <x v="27"/>
    <s v="Books"/>
    <x v="3"/>
    <n v="24"/>
    <n v="270.64"/>
    <x v="40"/>
    <s v=" maria   "/>
    <s v="Maria"/>
    <m/>
    <n v="270.64"/>
    <n v="324.76800000000003"/>
    <s v="Pass"/>
  </r>
  <r>
    <s v="T10465"/>
    <d v="2024-05-23T00:00:00"/>
    <x v="5"/>
    <s v="P0040"/>
    <x v="28"/>
    <s v="Books"/>
    <x v="0"/>
    <n v="47"/>
    <n v="130.97999999999999"/>
    <x v="41"/>
    <s v=" maria   "/>
    <s v="Maria"/>
    <m/>
    <n v="130.97999999999999"/>
    <n v="307.80299999999994"/>
    <s v="Pass"/>
  </r>
  <r>
    <s v="T10473"/>
    <d v="2024-08-25T00:00:00"/>
    <x v="2"/>
    <s v="P0026"/>
    <x v="29"/>
    <s v="Books"/>
    <x v="1"/>
    <n v="48"/>
    <n v="125.17"/>
    <x v="42"/>
    <s v=" sara   "/>
    <s v="Sara"/>
    <m/>
    <n v="125.17"/>
    <n v="300.40800000000002"/>
    <s v="Pass"/>
  </r>
  <r>
    <s v="T10400"/>
    <d v="2024-05-04T00:00:00"/>
    <x v="5"/>
    <s v="P0022"/>
    <x v="23"/>
    <s v="Books"/>
    <x v="0"/>
    <n v="20"/>
    <n v="299.24"/>
    <x v="43"/>
    <s v=" sara   "/>
    <s v="Sara"/>
    <m/>
    <n v="299.24"/>
    <n v="299.24"/>
    <s v="Pass"/>
  </r>
  <r>
    <s v="T10289"/>
    <d v="2024-06-01T00:00:00"/>
    <x v="7"/>
    <s v="P0001"/>
    <x v="30"/>
    <s v="Books"/>
    <x v="1"/>
    <n v="15"/>
    <n v="396.51"/>
    <x v="44"/>
    <s v=" sara   "/>
    <s v="Sara"/>
    <m/>
    <n v="396.51"/>
    <n v="297.38249999999999"/>
    <s v="Pass"/>
  </r>
  <r>
    <s v="T10169"/>
    <d v="2024-11-26T00:00:00"/>
    <x v="1"/>
    <s v="P0041"/>
    <x v="13"/>
    <s v="Books"/>
    <x v="1"/>
    <n v="36"/>
    <n v="163.89"/>
    <x v="45"/>
    <s v=" tom   "/>
    <s v="Tom"/>
    <m/>
    <n v="163.89"/>
    <n v="295.00199999999995"/>
    <s v="Pass"/>
  </r>
  <r>
    <s v="T10284"/>
    <d v="2024-12-05T00:00:00"/>
    <x v="6"/>
    <s v="P0017"/>
    <x v="17"/>
    <s v="Books"/>
    <x v="2"/>
    <n v="32"/>
    <n v="177"/>
    <x v="46"/>
    <s v=" sara   "/>
    <s v="Sara"/>
    <m/>
    <n v="177"/>
    <n v="283.2"/>
    <s v="Pass"/>
  </r>
  <r>
    <s v="T10317"/>
    <d v="2024-01-27T00:00:00"/>
    <x v="3"/>
    <s v="P0037"/>
    <x v="4"/>
    <s v="Books"/>
    <x v="0"/>
    <n v="13"/>
    <n v="428.53"/>
    <x v="47"/>
    <s v=" maria   "/>
    <s v="Maria"/>
    <m/>
    <n v="428.53"/>
    <n v="278.54449999999997"/>
    <s v="Pass"/>
  </r>
  <r>
    <s v="T10035"/>
    <d v="2024-06-23T00:00:00"/>
    <x v="7"/>
    <s v="P0029"/>
    <x v="28"/>
    <s v="Books"/>
    <x v="2"/>
    <n v="18"/>
    <n v="285.38"/>
    <x v="48"/>
    <s v=" maria   "/>
    <s v="Maria"/>
    <m/>
    <n v="285.38"/>
    <n v="256.84200000000004"/>
    <s v="Pass"/>
  </r>
  <r>
    <s v="T10488"/>
    <d v="2024-04-09T00:00:00"/>
    <x v="10"/>
    <s v="P0031"/>
    <x v="21"/>
    <s v="Books"/>
    <x v="0"/>
    <n v="13"/>
    <n v="368.1"/>
    <x v="49"/>
    <s v=" tom   "/>
    <s v="Tom"/>
    <m/>
    <n v="368.1"/>
    <n v="239.26500000000001"/>
    <s v="Pass"/>
  </r>
  <r>
    <s v="T10307"/>
    <d v="2024-06-24T00:00:00"/>
    <x v="7"/>
    <s v="P0001"/>
    <x v="31"/>
    <s v="Books"/>
    <x v="2"/>
    <n v="35"/>
    <n v="127.04"/>
    <x v="50"/>
    <s v=" maria   "/>
    <s v="Maria"/>
    <m/>
    <n v="127.04"/>
    <n v="222.32000000000005"/>
    <s v="Pass"/>
  </r>
  <r>
    <s v="T10457"/>
    <d v="2024-07-07T00:00:00"/>
    <x v="9"/>
    <s v="P0018"/>
    <x v="32"/>
    <s v="Books"/>
    <x v="2"/>
    <n v="45"/>
    <n v="84.28"/>
    <x v="51"/>
    <s v=" alex   "/>
    <s v="Alex"/>
    <m/>
    <n v="84.28"/>
    <n v="189.63"/>
    <s v="Pass"/>
  </r>
  <r>
    <s v="T10091"/>
    <d v="2024-06-05T00:00:00"/>
    <x v="7"/>
    <s v="P0007"/>
    <x v="26"/>
    <s v="Books"/>
    <x v="1"/>
    <n v="13"/>
    <n v="276.98"/>
    <x v="52"/>
    <s v=" john   "/>
    <s v="John"/>
    <m/>
    <n v="276.98"/>
    <n v="180.03700000000001"/>
    <s v="Pass"/>
  </r>
  <r>
    <s v="T10297"/>
    <d v="2024-06-17T00:00:00"/>
    <x v="7"/>
    <s v="P0034"/>
    <x v="14"/>
    <s v="Books"/>
    <x v="1"/>
    <n v="25"/>
    <n v="143.07"/>
    <x v="53"/>
    <s v=" tom   "/>
    <s v="Tom"/>
    <m/>
    <n v="143.07"/>
    <n v="178.83750000000001"/>
    <s v="Pass"/>
  </r>
  <r>
    <s v="T10489"/>
    <d v="2024-10-16T00:00:00"/>
    <x v="0"/>
    <s v="P0024"/>
    <x v="21"/>
    <s v="Books"/>
    <x v="0"/>
    <n v="43"/>
    <n v="82.51"/>
    <x v="54"/>
    <s v=" john   "/>
    <s v="John"/>
    <m/>
    <n v="82.51"/>
    <n v="177.3965"/>
    <s v="Pass"/>
  </r>
  <r>
    <s v="T10482"/>
    <d v="2024-12-22T00:00:00"/>
    <x v="6"/>
    <s v="P0006"/>
    <x v="26"/>
    <s v="Books"/>
    <x v="3"/>
    <n v="9"/>
    <n v="393.37"/>
    <x v="55"/>
    <s v=" alex   "/>
    <s v="Alex"/>
    <m/>
    <n v="393.37"/>
    <n v="177.01650000000001"/>
    <s v="Fail"/>
  </r>
  <r>
    <s v="T10396"/>
    <d v="2024-06-01T00:00:00"/>
    <x v="7"/>
    <s v="P0027"/>
    <x v="28"/>
    <s v="Books"/>
    <x v="3"/>
    <n v="17"/>
    <n v="207.91"/>
    <x v="56"/>
    <s v=" maria   "/>
    <s v="Maria"/>
    <m/>
    <n v="207.91"/>
    <n v="176.7235"/>
    <s v="Pass"/>
  </r>
  <r>
    <s v="T10319"/>
    <d v="2024-10-03T00:00:00"/>
    <x v="0"/>
    <s v="P0014"/>
    <x v="14"/>
    <s v="Books"/>
    <x v="3"/>
    <n v="8"/>
    <n v="418.33"/>
    <x v="57"/>
    <s v=" alex   "/>
    <s v="Alex"/>
    <m/>
    <n v="418.33"/>
    <n v="167.33199999999999"/>
    <s v="Fail"/>
  </r>
  <r>
    <s v="T10045"/>
    <d v="2024-11-24T00:00:00"/>
    <x v="1"/>
    <s v="P0011"/>
    <x v="30"/>
    <s v="Books"/>
    <x v="0"/>
    <n v="16"/>
    <n v="202.79"/>
    <x v="58"/>
    <s v=" alex   "/>
    <s v="Alex"/>
    <m/>
    <n v="202.79"/>
    <n v="162.232"/>
    <s v="Pass"/>
  </r>
  <r>
    <s v="T10344"/>
    <d v="2024-04-08T00:00:00"/>
    <x v="10"/>
    <s v="P0017"/>
    <x v="33"/>
    <s v="Books"/>
    <x v="3"/>
    <n v="23"/>
    <n v="136.5"/>
    <x v="59"/>
    <s v=" maria   "/>
    <s v="Maria"/>
    <m/>
    <n v="136.5"/>
    <n v="156.97500000000002"/>
    <s v="Pass"/>
  </r>
  <r>
    <s v="T10366"/>
    <d v="2024-05-06T00:00:00"/>
    <x v="5"/>
    <s v="P0040"/>
    <x v="34"/>
    <s v="Books"/>
    <x v="2"/>
    <n v="8"/>
    <n v="377.43"/>
    <x v="60"/>
    <s v=" john   "/>
    <s v="John"/>
    <m/>
    <n v="377.43"/>
    <n v="150.97200000000001"/>
    <s v="Fail"/>
  </r>
  <r>
    <s v="T10257"/>
    <d v="2024-09-19T00:00:00"/>
    <x v="4"/>
    <s v="P0026"/>
    <x v="35"/>
    <s v="Books"/>
    <x v="1"/>
    <n v="17"/>
    <n v="171.9"/>
    <x v="61"/>
    <s v=" alex   "/>
    <s v="Alex"/>
    <m/>
    <n v="171.9"/>
    <n v="146.11500000000001"/>
    <s v="Pass"/>
  </r>
  <r>
    <s v="T10053"/>
    <d v="2024-12-11T00:00:00"/>
    <x v="6"/>
    <s v="P0009"/>
    <x v="19"/>
    <s v="Books"/>
    <x v="3"/>
    <n v="27"/>
    <n v="103.68"/>
    <x v="62"/>
    <s v=" alex   "/>
    <s v="Alex"/>
    <m/>
    <n v="103.68"/>
    <n v="139.96800000000002"/>
    <s v="Pass"/>
  </r>
  <r>
    <s v="T10438"/>
    <d v="2024-12-11T00:00:00"/>
    <x v="6"/>
    <s v="P0037"/>
    <x v="6"/>
    <s v="Books"/>
    <x v="3"/>
    <n v="34"/>
    <n v="76.540000000000006"/>
    <x v="63"/>
    <s v=" alex   "/>
    <s v="Alex"/>
    <m/>
    <n v="76.540000000000006"/>
    <n v="130.11800000000002"/>
    <s v="Pass"/>
  </r>
  <r>
    <s v="T10374"/>
    <d v="2024-06-18T00:00:00"/>
    <x v="7"/>
    <s v="P0032"/>
    <x v="8"/>
    <s v="Books"/>
    <x v="0"/>
    <n v="35"/>
    <n v="66.709999999999994"/>
    <x v="64"/>
    <s v=" john   "/>
    <s v="John"/>
    <m/>
    <n v="66.709999999999994"/>
    <n v="116.74250000000001"/>
    <s v="Pass"/>
  </r>
  <r>
    <s v="T10242"/>
    <d v="2024-12-11T00:00:00"/>
    <x v="6"/>
    <s v="P0025"/>
    <x v="4"/>
    <s v="Books"/>
    <x v="2"/>
    <n v="19"/>
    <n v="117.04"/>
    <x v="65"/>
    <s v=" john   "/>
    <s v="John"/>
    <m/>
    <n v="117.04"/>
    <n v="111.18800000000002"/>
    <s v="Pass"/>
  </r>
  <r>
    <s v="T10433"/>
    <d v="2024-04-29T00:00:00"/>
    <x v="10"/>
    <s v="P0018"/>
    <x v="12"/>
    <s v="Books"/>
    <x v="0"/>
    <n v="24"/>
    <n v="92.01"/>
    <x v="66"/>
    <s v=" sara   "/>
    <s v="Sara"/>
    <m/>
    <n v="92.01"/>
    <n v="110.41199999999999"/>
    <s v="Pass"/>
  </r>
  <r>
    <s v="T10224"/>
    <d v="2024-05-02T00:00:00"/>
    <x v="5"/>
    <s v="P0041"/>
    <x v="29"/>
    <s v="Books"/>
    <x v="2"/>
    <n v="8"/>
    <n v="244.74"/>
    <x v="67"/>
    <s v=" sara   "/>
    <s v="Sara"/>
    <m/>
    <n v="244.74"/>
    <n v="97.896000000000015"/>
    <s v="Fail"/>
  </r>
  <r>
    <s v="T10421"/>
    <d v="2024-12-15T00:00:00"/>
    <x v="6"/>
    <s v="P0002"/>
    <x v="32"/>
    <s v="Books"/>
    <x v="0"/>
    <n v="10"/>
    <n v="195.67"/>
    <x v="68"/>
    <s v=" alex   "/>
    <s v="Alex"/>
    <m/>
    <n v="195.67"/>
    <n v="97.835000000000008"/>
    <s v="Fail"/>
  </r>
  <r>
    <s v="T10436"/>
    <d v="2024-04-01T00:00:00"/>
    <x v="10"/>
    <s v="P0015"/>
    <x v="0"/>
    <s v="Books"/>
    <x v="3"/>
    <n v="4"/>
    <n v="488.95"/>
    <x v="69"/>
    <s v=" alex   "/>
    <s v="Alex"/>
    <m/>
    <n v="488.95"/>
    <n v="97.79"/>
    <s v="Fail"/>
  </r>
  <r>
    <s v="T10435"/>
    <d v="2024-10-01T00:00:00"/>
    <x v="0"/>
    <s v="P0035"/>
    <x v="9"/>
    <s v="Books"/>
    <x v="2"/>
    <n v="16"/>
    <n v="121.96"/>
    <x v="70"/>
    <s v=" john   "/>
    <s v="John"/>
    <m/>
    <n v="121.96"/>
    <n v="97.567999999999998"/>
    <s v="Pass"/>
  </r>
  <r>
    <s v="T10142"/>
    <d v="2024-02-21T00:00:00"/>
    <x v="8"/>
    <s v="P0045"/>
    <x v="31"/>
    <s v="Books"/>
    <x v="0"/>
    <n v="28"/>
    <n v="67.650000000000006"/>
    <x v="71"/>
    <s v=" john   "/>
    <s v="John"/>
    <m/>
    <n v="67.650000000000006"/>
    <n v="94.710000000000008"/>
    <s v="Pass"/>
  </r>
  <r>
    <s v="T10428"/>
    <d v="2024-05-03T00:00:00"/>
    <x v="5"/>
    <s v="P0023"/>
    <x v="3"/>
    <s v="Books"/>
    <x v="1"/>
    <n v="7"/>
    <n v="270.23"/>
    <x v="72"/>
    <s v=" maria   "/>
    <s v="Maria"/>
    <m/>
    <n v="270.23"/>
    <n v="94.580500000000001"/>
    <s v="Fail"/>
  </r>
  <r>
    <s v="T10200"/>
    <d v="2024-04-22T00:00:00"/>
    <x v="10"/>
    <s v="P0031"/>
    <x v="27"/>
    <s v="Books"/>
    <x v="3"/>
    <n v="10"/>
    <n v="176.79"/>
    <x v="73"/>
    <s v=" john   "/>
    <s v="John"/>
    <m/>
    <n v="176.79"/>
    <n v="88.39500000000001"/>
    <s v="Fail"/>
  </r>
  <r>
    <s v="T10439"/>
    <d v="2024-08-16T00:00:00"/>
    <x v="2"/>
    <s v="P0028"/>
    <x v="30"/>
    <s v="Books"/>
    <x v="2"/>
    <n v="30"/>
    <n v="58.66"/>
    <x v="74"/>
    <s v=" maria   "/>
    <s v="Maria"/>
    <m/>
    <n v="58.66"/>
    <n v="87.990000000000009"/>
    <s v="Pass"/>
  </r>
  <r>
    <s v="T10104"/>
    <d v="2024-06-11T00:00:00"/>
    <x v="7"/>
    <s v="P0023"/>
    <x v="36"/>
    <s v="Books"/>
    <x v="2"/>
    <n v="31"/>
    <n v="56.13"/>
    <x v="75"/>
    <s v=" maria   "/>
    <s v="Maria"/>
    <m/>
    <n v="56.13"/>
    <n v="87.001500000000007"/>
    <s v="Pass"/>
  </r>
  <r>
    <s v="T10327"/>
    <d v="2024-02-04T00:00:00"/>
    <x v="8"/>
    <s v="P0034"/>
    <x v="3"/>
    <s v="Books"/>
    <x v="1"/>
    <n v="11"/>
    <n v="146.13"/>
    <x v="76"/>
    <s v=" alex   "/>
    <s v="Alex"/>
    <m/>
    <n v="146.13"/>
    <n v="80.371500000000012"/>
    <s v="Pass"/>
  </r>
  <r>
    <s v="T10476"/>
    <d v="2024-12-06T00:00:00"/>
    <x v="6"/>
    <s v="P0006"/>
    <x v="19"/>
    <s v="Books"/>
    <x v="3"/>
    <n v="15"/>
    <n v="90.97"/>
    <x v="77"/>
    <s v=" maria   "/>
    <s v="Maria"/>
    <m/>
    <n v="90.97"/>
    <n v="68.227500000000006"/>
    <s v="Pass"/>
  </r>
  <r>
    <s v="T10268"/>
    <d v="2024-06-08T00:00:00"/>
    <x v="7"/>
    <s v="P0021"/>
    <x v="37"/>
    <s v="Books"/>
    <x v="3"/>
    <n v="4"/>
    <n v="332.82"/>
    <x v="78"/>
    <s v=" alex   "/>
    <s v="Alex"/>
    <m/>
    <n v="332.82"/>
    <n v="66.564000000000007"/>
    <s v="Fail"/>
  </r>
  <r>
    <s v="T10401"/>
    <d v="2024-05-29T00:00:00"/>
    <x v="5"/>
    <s v="P0047"/>
    <x v="12"/>
    <s v="Books"/>
    <x v="3"/>
    <n v="11"/>
    <n v="120.88"/>
    <x v="79"/>
    <s v=" sara   "/>
    <s v="Sara"/>
    <m/>
    <n v="120.88"/>
    <n v="66.484000000000009"/>
    <s v="Pass"/>
  </r>
  <r>
    <s v="T10198"/>
    <d v="2024-09-24T00:00:00"/>
    <x v="4"/>
    <s v="P0014"/>
    <x v="38"/>
    <s v="Books"/>
    <x v="3"/>
    <n v="29"/>
    <n v="45.61"/>
    <x v="80"/>
    <s v=" maria   "/>
    <s v="Maria"/>
    <m/>
    <n v="45.61"/>
    <n v="66.134500000000003"/>
    <s v="Pass"/>
  </r>
  <r>
    <s v="T10283"/>
    <d v="2024-04-13T00:00:00"/>
    <x v="10"/>
    <s v="P0019"/>
    <x v="39"/>
    <s v="Books"/>
    <x v="3"/>
    <n v="16"/>
    <n v="77.39"/>
    <x v="81"/>
    <s v=" john   "/>
    <s v="John"/>
    <m/>
    <n v="77.39"/>
    <n v="61.912000000000006"/>
    <s v="Pass"/>
  </r>
  <r>
    <s v="T10251"/>
    <d v="2024-12-25T00:00:00"/>
    <x v="6"/>
    <s v="P0018"/>
    <x v="32"/>
    <s v="Books"/>
    <x v="3"/>
    <n v="10"/>
    <n v="120.91"/>
    <x v="82"/>
    <s v=" alex   "/>
    <s v="Alex"/>
    <m/>
    <n v="120.91"/>
    <n v="60.454999999999998"/>
    <s v="Fail"/>
  </r>
  <r>
    <s v="T10352"/>
    <d v="2024-05-07T00:00:00"/>
    <x v="5"/>
    <s v="P0002"/>
    <x v="1"/>
    <s v="Books"/>
    <x v="1"/>
    <n v="3"/>
    <n v="361.61"/>
    <x v="83"/>
    <s v=" alex   "/>
    <s v="Alex"/>
    <m/>
    <n v="361.61"/>
    <n v="54.241500000000002"/>
    <s v="Fail"/>
  </r>
  <r>
    <s v="T10390"/>
    <d v="2024-12-19T00:00:00"/>
    <x v="6"/>
    <s v="P0046"/>
    <x v="30"/>
    <s v="Books"/>
    <x v="1"/>
    <n v="9"/>
    <n v="115.87"/>
    <x v="84"/>
    <s v=" alex   "/>
    <s v="Alex"/>
    <m/>
    <n v="115.87"/>
    <n v="52.141500000000001"/>
    <s v="Fail"/>
  </r>
  <r>
    <s v="T10326"/>
    <d v="2024-01-04T00:00:00"/>
    <x v="3"/>
    <s v="P0050"/>
    <x v="14"/>
    <s v="Books"/>
    <x v="1"/>
    <n v="32"/>
    <n v="31.75"/>
    <x v="85"/>
    <s v=" john   "/>
    <s v="John"/>
    <m/>
    <n v="31.75"/>
    <n v="50.800000000000004"/>
    <s v="Pass"/>
  </r>
  <r>
    <s v="T10278"/>
    <d v="2024-04-29T00:00:00"/>
    <x v="10"/>
    <s v="P0023"/>
    <x v="12"/>
    <s v="Books"/>
    <x v="3"/>
    <n v="40"/>
    <n v="22.32"/>
    <x v="86"/>
    <s v=" tom   "/>
    <s v="Tom"/>
    <m/>
    <n v="22.32"/>
    <n v="44.64"/>
    <s v="Pass"/>
  </r>
  <r>
    <s v="T10105"/>
    <d v="2024-10-15T00:00:00"/>
    <x v="0"/>
    <s v="P0016"/>
    <x v="2"/>
    <s v="Books"/>
    <x v="3"/>
    <n v="5"/>
    <n v="178.39"/>
    <x v="87"/>
    <s v=" maria   "/>
    <s v="Maria"/>
    <m/>
    <n v="178.39"/>
    <n v="44.597499999999997"/>
    <s v="Fail"/>
  </r>
  <r>
    <s v="T10408"/>
    <d v="2024-11-21T00:00:00"/>
    <x v="1"/>
    <s v="P0001"/>
    <x v="0"/>
    <s v="Books"/>
    <x v="0"/>
    <n v="47"/>
    <n v="16.03"/>
    <x v="88"/>
    <s v=" tom   "/>
    <s v="Tom"/>
    <m/>
    <n v="16.03"/>
    <n v="37.670500000000004"/>
    <s v="Pass"/>
  </r>
  <r>
    <s v="T10082"/>
    <d v="2024-07-26T00:00:00"/>
    <x v="9"/>
    <s v="P0013"/>
    <x v="20"/>
    <s v="Books"/>
    <x v="3"/>
    <n v="4"/>
    <n v="152.38999999999999"/>
    <x v="89"/>
    <s v=" alex   "/>
    <s v="Alex"/>
    <m/>
    <n v="152.38999999999999"/>
    <n v="30.477999999999998"/>
    <s v="Fail"/>
  </r>
  <r>
    <s v="T10155"/>
    <d v="2024-08-30T00:00:00"/>
    <x v="2"/>
    <s v="P0039"/>
    <x v="10"/>
    <s v="Books"/>
    <x v="3"/>
    <n v="10"/>
    <n v="55.58"/>
    <x v="90"/>
    <s v=" john   "/>
    <s v="John"/>
    <m/>
    <n v="55.58"/>
    <n v="27.79"/>
    <s v="Fail"/>
  </r>
  <r>
    <s v="T10276"/>
    <d v="2024-05-31T00:00:00"/>
    <x v="5"/>
    <s v="P0038"/>
    <x v="23"/>
    <s v="Books"/>
    <x v="3"/>
    <n v="12"/>
    <n v="41.7"/>
    <x v="91"/>
    <s v=" tom   "/>
    <s v="Tom"/>
    <m/>
    <n v="41.7"/>
    <n v="25.02"/>
    <s v="Pass"/>
  </r>
  <r>
    <s v="T10075"/>
    <d v="2024-10-30T00:00:00"/>
    <x v="0"/>
    <s v="P0030"/>
    <x v="32"/>
    <s v="Books"/>
    <x v="1"/>
    <n v="6"/>
    <n v="79.069999999999993"/>
    <x v="92"/>
    <s v=" sara   "/>
    <s v="Sara"/>
    <m/>
    <n v="79.069999999999993"/>
    <n v="23.721000000000004"/>
    <s v="Fail"/>
  </r>
  <r>
    <s v="T10216"/>
    <d v="2024-06-20T00:00:00"/>
    <x v="7"/>
    <s v="P0028"/>
    <x v="1"/>
    <s v="Books"/>
    <x v="0"/>
    <n v="5"/>
    <n v="92.85"/>
    <x v="93"/>
    <s v=" john   "/>
    <s v="John"/>
    <m/>
    <n v="92.85"/>
    <n v="23.212500000000002"/>
    <s v="Fail"/>
  </r>
  <r>
    <s v="T10043"/>
    <d v="2024-05-14T00:00:00"/>
    <x v="5"/>
    <s v="P0050"/>
    <x v="33"/>
    <s v="Books"/>
    <x v="3"/>
    <n v="6"/>
    <n v="72.709999999999994"/>
    <x v="94"/>
    <s v=" tom   "/>
    <s v="Tom"/>
    <m/>
    <n v="72.709999999999994"/>
    <n v="21.813000000000002"/>
    <s v="Fail"/>
  </r>
  <r>
    <s v="T10303"/>
    <d v="2024-05-14T00:00:00"/>
    <x v="5"/>
    <s v="P0034"/>
    <x v="33"/>
    <s v="Books"/>
    <x v="1"/>
    <n v="32"/>
    <n v="11.43"/>
    <x v="95"/>
    <s v=" sara   "/>
    <s v="Sara"/>
    <m/>
    <n v="11.43"/>
    <n v="18.288"/>
    <s v="Pass"/>
  </r>
  <r>
    <s v="T10149"/>
    <d v="2024-01-29T00:00:00"/>
    <x v="3"/>
    <s v="P0004"/>
    <x v="4"/>
    <s v="Books"/>
    <x v="0"/>
    <n v="2"/>
    <n v="168.28"/>
    <x v="96"/>
    <s v=" tom   "/>
    <s v="Tom"/>
    <m/>
    <n v="168.28"/>
    <n v="16.827999999999999"/>
    <s v="Fail"/>
  </r>
  <r>
    <s v="T10386"/>
    <d v="2024-09-20T00:00:00"/>
    <x v="4"/>
    <s v="P0005"/>
    <x v="19"/>
    <s v="Books"/>
    <x v="0"/>
    <n v="2"/>
    <n v="51.35"/>
    <x v="97"/>
    <s v=" tom   "/>
    <s v="Tom"/>
    <m/>
    <n v="51.35"/>
    <n v="5.1350000000000007"/>
    <s v="Fail"/>
  </r>
  <r>
    <s v="T10388"/>
    <d v="2024-05-22T00:00:00"/>
    <x v="5"/>
    <s v="P0012"/>
    <x v="29"/>
    <s v="Clothing"/>
    <x v="2"/>
    <n v="48"/>
    <n v="455.97"/>
    <x v="98"/>
    <s v=" maria   "/>
    <s v="Maria"/>
    <m/>
    <n v="455.97"/>
    <n v="1094.3280000000002"/>
    <s v="Pass"/>
  </r>
  <r>
    <s v="T10190"/>
    <d v="2024-11-10T00:00:00"/>
    <x v="1"/>
    <s v="P0036"/>
    <x v="40"/>
    <s v="Clothing"/>
    <x v="2"/>
    <n v="49"/>
    <n v="372.25"/>
    <x v="99"/>
    <s v=" sara   "/>
    <s v="Sara"/>
    <m/>
    <n v="372.25"/>
    <n v="912.01250000000005"/>
    <s v="Pass"/>
  </r>
  <r>
    <s v="T10130"/>
    <d v="2024-09-11T00:00:00"/>
    <x v="4"/>
    <s v="P0042"/>
    <x v="23"/>
    <s v="Clothing"/>
    <x v="0"/>
    <n v="40"/>
    <n v="449.62"/>
    <x v="100"/>
    <s v=" sara   "/>
    <s v="Sara"/>
    <m/>
    <n v="449.62"/>
    <n v="899.24"/>
    <s v="Pass"/>
  </r>
  <r>
    <s v="T10029"/>
    <d v="2024-02-18T00:00:00"/>
    <x v="8"/>
    <s v="P0050"/>
    <x v="22"/>
    <s v="Clothing"/>
    <x v="0"/>
    <n v="42"/>
    <n v="423.95"/>
    <x v="101"/>
    <s v=" john   "/>
    <s v="John"/>
    <m/>
    <n v="423.95"/>
    <n v="890.29500000000007"/>
    <s v="Pass"/>
  </r>
  <r>
    <s v="T10025"/>
    <d v="2024-01-22T00:00:00"/>
    <x v="3"/>
    <s v="P0012"/>
    <x v="40"/>
    <s v="Clothing"/>
    <x v="2"/>
    <n v="43"/>
    <n v="395.69"/>
    <x v="102"/>
    <s v=" john   "/>
    <s v="John"/>
    <m/>
    <n v="395.69"/>
    <n v="850.73349999999994"/>
    <s v="Pass"/>
  </r>
  <r>
    <s v="T10186"/>
    <d v="2024-11-02T00:00:00"/>
    <x v="1"/>
    <s v="P0016"/>
    <x v="31"/>
    <s v="Clothing"/>
    <x v="0"/>
    <n v="42"/>
    <n v="405.04"/>
    <x v="103"/>
    <s v=" john   "/>
    <s v="John"/>
    <m/>
    <n v="405.04"/>
    <n v="850.58400000000006"/>
    <s v="Pass"/>
  </r>
  <r>
    <s v="T10137"/>
    <d v="2024-06-27T00:00:00"/>
    <x v="7"/>
    <s v="P0037"/>
    <x v="32"/>
    <s v="Clothing"/>
    <x v="3"/>
    <n v="39"/>
    <n v="411.98"/>
    <x v="104"/>
    <s v=" maria   "/>
    <s v="Maria"/>
    <m/>
    <n v="411.98"/>
    <n v="803.36099999999999"/>
    <s v="Pass"/>
  </r>
  <r>
    <s v="T10378"/>
    <d v="2024-11-01T00:00:00"/>
    <x v="1"/>
    <s v="P0005"/>
    <x v="19"/>
    <s v="Clothing"/>
    <x v="2"/>
    <n v="43"/>
    <n v="373.08"/>
    <x v="105"/>
    <s v=" sara   "/>
    <s v="Sara"/>
    <m/>
    <n v="373.08"/>
    <n v="802.12200000000007"/>
    <s v="Pass"/>
  </r>
  <r>
    <s v="T10275"/>
    <d v="2024-05-10T00:00:00"/>
    <x v="5"/>
    <s v="P0005"/>
    <x v="20"/>
    <s v="Clothing"/>
    <x v="1"/>
    <n v="36"/>
    <n v="435.59"/>
    <x v="106"/>
    <s v=" john   "/>
    <s v="John"/>
    <m/>
    <n v="435.59"/>
    <n v="784.06200000000001"/>
    <s v="Pass"/>
  </r>
  <r>
    <s v="T10453"/>
    <d v="2024-02-17T00:00:00"/>
    <x v="8"/>
    <s v="P0010"/>
    <x v="8"/>
    <s v="Clothing"/>
    <x v="1"/>
    <n v="31"/>
    <n v="497.48"/>
    <x v="107"/>
    <s v=" alex   "/>
    <s v="Alex"/>
    <m/>
    <n v="497.48"/>
    <n v="771.09400000000005"/>
    <s v="Pass"/>
  </r>
  <r>
    <s v="T10180"/>
    <d v="2024-12-24T00:00:00"/>
    <x v="6"/>
    <s v="P0044"/>
    <x v="40"/>
    <s v="Clothing"/>
    <x v="2"/>
    <n v="40"/>
    <n v="372.44"/>
    <x v="108"/>
    <s v=" tom   "/>
    <s v="Tom"/>
    <m/>
    <n v="372.44"/>
    <n v="744.88000000000011"/>
    <s v="Pass"/>
  </r>
  <r>
    <s v="T10281"/>
    <d v="2024-03-15T00:00:00"/>
    <x v="11"/>
    <s v="P0010"/>
    <x v="41"/>
    <s v="Clothing"/>
    <x v="2"/>
    <n v="32"/>
    <n v="456.23"/>
    <x v="109"/>
    <s v=" alex   "/>
    <s v="Alex"/>
    <m/>
    <n v="456.23"/>
    <n v="729.96800000000007"/>
    <s v="Pass"/>
  </r>
  <r>
    <s v="T10253"/>
    <d v="2024-09-23T00:00:00"/>
    <x v="4"/>
    <s v="P0047"/>
    <x v="27"/>
    <s v="Clothing"/>
    <x v="3"/>
    <n v="47"/>
    <n v="303.42"/>
    <x v="110"/>
    <s v=" tom   "/>
    <s v="Tom"/>
    <m/>
    <n v="303.42"/>
    <n v="713.03700000000003"/>
    <s v="Pass"/>
  </r>
  <r>
    <s v="T10136"/>
    <d v="2024-02-11T00:00:00"/>
    <x v="8"/>
    <s v="P0029"/>
    <x v="42"/>
    <s v="Clothing"/>
    <x v="1"/>
    <n v="38"/>
    <n v="368.99"/>
    <x v="111"/>
    <s v=" alex   "/>
    <s v="Alex"/>
    <m/>
    <n v="368.99"/>
    <n v="701.08100000000013"/>
    <s v="Pass"/>
  </r>
  <r>
    <s v="T10463"/>
    <d v="2024-03-16T00:00:00"/>
    <x v="11"/>
    <s v="P0047"/>
    <x v="39"/>
    <s v="Clothing"/>
    <x v="3"/>
    <n v="49"/>
    <n v="270.81"/>
    <x v="112"/>
    <s v=" john   "/>
    <s v="John"/>
    <m/>
    <n v="270.81"/>
    <n v="663.48450000000003"/>
    <s v="Pass"/>
  </r>
  <r>
    <s v="T10182"/>
    <d v="2024-05-16T00:00:00"/>
    <x v="5"/>
    <s v="P0032"/>
    <x v="43"/>
    <s v="Clothing"/>
    <x v="2"/>
    <n v="41"/>
    <n v="310.75"/>
    <x v="113"/>
    <s v=" alex   "/>
    <s v="Alex"/>
    <m/>
    <n v="310.75"/>
    <n v="637.03750000000002"/>
    <s v="Pass"/>
  </r>
  <r>
    <s v="T10152"/>
    <d v="2024-06-08T00:00:00"/>
    <x v="7"/>
    <s v="P0031"/>
    <x v="14"/>
    <s v="Clothing"/>
    <x v="3"/>
    <n v="38"/>
    <n v="331.51"/>
    <x v="114"/>
    <s v=" john   "/>
    <s v="John"/>
    <m/>
    <n v="331.51"/>
    <n v="629.86900000000003"/>
    <s v="Pass"/>
  </r>
  <r>
    <s v="T10100"/>
    <d v="2024-05-15T00:00:00"/>
    <x v="5"/>
    <s v="P0012"/>
    <x v="22"/>
    <s v="Clothing"/>
    <x v="0"/>
    <n v="43"/>
    <n v="284.49"/>
    <x v="115"/>
    <s v=" tom   "/>
    <s v="Tom"/>
    <m/>
    <n v="284.49"/>
    <n v="611.65350000000001"/>
    <s v="Pass"/>
  </r>
  <r>
    <s v="T10034"/>
    <d v="2024-07-08T00:00:00"/>
    <x v="9"/>
    <s v="P0008"/>
    <x v="43"/>
    <s v="Clothing"/>
    <x v="0"/>
    <n v="38"/>
    <n v="313.64999999999998"/>
    <x v="116"/>
    <s v=" tom   "/>
    <s v="Tom"/>
    <m/>
    <n v="313.64999999999998"/>
    <n v="595.93500000000006"/>
    <s v="Pass"/>
  </r>
  <r>
    <s v="T10041"/>
    <d v="2024-05-10T00:00:00"/>
    <x v="5"/>
    <s v="P0007"/>
    <x v="44"/>
    <s v="Clothing"/>
    <x v="2"/>
    <n v="30"/>
    <n v="368.9"/>
    <x v="117"/>
    <s v=" john   "/>
    <s v="John"/>
    <m/>
    <n v="368.9"/>
    <n v="553.35"/>
    <s v="Pass"/>
  </r>
  <r>
    <s v="T10491"/>
    <d v="2024-08-10T00:00:00"/>
    <x v="2"/>
    <s v="P0003"/>
    <x v="25"/>
    <s v="Clothing"/>
    <x v="0"/>
    <n v="30"/>
    <n v="358.33"/>
    <x v="118"/>
    <s v=" tom   "/>
    <s v="Tom"/>
    <m/>
    <n v="358.33"/>
    <n v="537.495"/>
    <s v="Pass"/>
  </r>
  <r>
    <s v="T10178"/>
    <d v="2024-08-20T00:00:00"/>
    <x v="2"/>
    <s v="P0038"/>
    <x v="6"/>
    <s v="Clothing"/>
    <x v="3"/>
    <n v="48"/>
    <n v="215.86"/>
    <x v="119"/>
    <s v=" tom   "/>
    <s v="Tom"/>
    <m/>
    <n v="215.86"/>
    <n v="518.06400000000008"/>
    <s v="Pass"/>
  </r>
  <r>
    <s v="T10454"/>
    <d v="2024-03-29T00:00:00"/>
    <x v="11"/>
    <s v="P0003"/>
    <x v="3"/>
    <s v="Clothing"/>
    <x v="0"/>
    <n v="36"/>
    <n v="277.24"/>
    <x v="120"/>
    <s v=" john   "/>
    <s v="John"/>
    <m/>
    <n v="277.24"/>
    <n v="499.03199999999998"/>
    <s v="Pass"/>
  </r>
  <r>
    <s v="T10294"/>
    <d v="2024-11-05T00:00:00"/>
    <x v="1"/>
    <s v="P0049"/>
    <x v="25"/>
    <s v="Clothing"/>
    <x v="1"/>
    <n v="25"/>
    <n v="395.51"/>
    <x v="121"/>
    <s v=" john   "/>
    <s v="John"/>
    <m/>
    <n v="395.51"/>
    <n v="494.38750000000005"/>
    <s v="Pass"/>
  </r>
  <r>
    <s v="T10132"/>
    <d v="2024-10-09T00:00:00"/>
    <x v="0"/>
    <s v="P0050"/>
    <x v="31"/>
    <s v="Clothing"/>
    <x v="3"/>
    <n v="37"/>
    <n v="258.45999999999998"/>
    <x v="122"/>
    <s v=" john   "/>
    <s v="John"/>
    <m/>
    <n v="258.45999999999998"/>
    <n v="478.15099999999995"/>
    <s v="Pass"/>
  </r>
  <r>
    <s v="T10306"/>
    <d v="2024-02-02T00:00:00"/>
    <x v="8"/>
    <s v="P0012"/>
    <x v="3"/>
    <s v="Clothing"/>
    <x v="2"/>
    <n v="21"/>
    <n v="454.62"/>
    <x v="123"/>
    <s v=" sara   "/>
    <s v="Sara"/>
    <m/>
    <n v="454.62"/>
    <n v="477.35100000000006"/>
    <s v="Pass"/>
  </r>
  <r>
    <s v="T10226"/>
    <d v="2024-10-20T00:00:00"/>
    <x v="0"/>
    <s v="P0027"/>
    <x v="9"/>
    <s v="Clothing"/>
    <x v="2"/>
    <n v="43"/>
    <n v="216.51"/>
    <x v="124"/>
    <s v=" tom   "/>
    <s v="Tom"/>
    <m/>
    <n v="216.51"/>
    <n v="465.49650000000003"/>
    <s v="Pass"/>
  </r>
  <r>
    <s v="T10423"/>
    <d v="2024-12-20T00:00:00"/>
    <x v="6"/>
    <s v="P0026"/>
    <x v="11"/>
    <s v="Clothing"/>
    <x v="2"/>
    <n v="46"/>
    <n v="199.08"/>
    <x v="125"/>
    <s v=" sara   "/>
    <s v="Sara"/>
    <m/>
    <n v="199.08"/>
    <n v="457.88400000000001"/>
    <s v="Pass"/>
  </r>
  <r>
    <s v="T10063"/>
    <d v="2024-01-02T00:00:00"/>
    <x v="3"/>
    <s v="P0032"/>
    <x v="44"/>
    <s v="Clothing"/>
    <x v="3"/>
    <n v="25"/>
    <n v="345.04"/>
    <x v="126"/>
    <s v=" alex   "/>
    <s v="Alex"/>
    <m/>
    <n v="345.04"/>
    <n v="431.3"/>
    <s v="Pass"/>
  </r>
  <r>
    <s v="T10003"/>
    <d v="2024-04-16T00:00:00"/>
    <x v="10"/>
    <s v="P0028"/>
    <x v="42"/>
    <s v="Clothing"/>
    <x v="2"/>
    <n v="34"/>
    <n v="245.64"/>
    <x v="127"/>
    <s v=" alex   "/>
    <s v="Alex"/>
    <m/>
    <n v="245.64"/>
    <n v="417.58800000000002"/>
    <s v="Pass"/>
  </r>
  <r>
    <s v="T10011"/>
    <d v="2024-03-28T00:00:00"/>
    <x v="11"/>
    <s v="P0033"/>
    <x v="13"/>
    <s v="Clothing"/>
    <x v="0"/>
    <n v="21"/>
    <n v="392.3"/>
    <x v="128"/>
    <s v=" maria   "/>
    <s v="Maria"/>
    <m/>
    <n v="392.3"/>
    <n v="411.91500000000008"/>
    <s v="Pass"/>
  </r>
  <r>
    <s v="T10405"/>
    <d v="2024-10-31T00:00:00"/>
    <x v="0"/>
    <s v="P0017"/>
    <x v="13"/>
    <s v="Clothing"/>
    <x v="0"/>
    <n v="19"/>
    <n v="382.08"/>
    <x v="129"/>
    <s v=" tom   "/>
    <s v="Tom"/>
    <m/>
    <n v="382.08"/>
    <n v="362.97600000000006"/>
    <s v="Pass"/>
  </r>
  <r>
    <s v="T10419"/>
    <d v="2024-09-18T00:00:00"/>
    <x v="4"/>
    <s v="P0014"/>
    <x v="36"/>
    <s v="Clothing"/>
    <x v="3"/>
    <n v="39"/>
    <n v="176.49"/>
    <x v="130"/>
    <s v=" sara   "/>
    <s v="Sara"/>
    <m/>
    <n v="176.49"/>
    <n v="344.15550000000007"/>
    <s v="Pass"/>
  </r>
  <r>
    <s v="T10346"/>
    <d v="2024-04-25T00:00:00"/>
    <x v="10"/>
    <s v="P0017"/>
    <x v="31"/>
    <s v="Clothing"/>
    <x v="2"/>
    <n v="44"/>
    <n v="155.4"/>
    <x v="131"/>
    <s v=" maria   "/>
    <s v="Maria"/>
    <m/>
    <n v="155.4"/>
    <n v="341.88000000000005"/>
    <s v="Pass"/>
  </r>
  <r>
    <s v="T10261"/>
    <d v="2024-04-21T00:00:00"/>
    <x v="10"/>
    <s v="P0049"/>
    <x v="18"/>
    <s v="Clothing"/>
    <x v="2"/>
    <n v="25"/>
    <n v="270.35000000000002"/>
    <x v="132"/>
    <s v=" alex   "/>
    <s v="Alex"/>
    <m/>
    <n v="270.35000000000002"/>
    <n v="337.93750000000006"/>
    <s v="Pass"/>
  </r>
  <r>
    <s v="T10379"/>
    <d v="2024-01-13T00:00:00"/>
    <x v="3"/>
    <s v="P0018"/>
    <x v="33"/>
    <s v="Clothing"/>
    <x v="0"/>
    <n v="25"/>
    <n v="269.7"/>
    <x v="133"/>
    <s v=" sara   "/>
    <s v="Sara"/>
    <m/>
    <n v="269.7"/>
    <n v="337.125"/>
    <s v="Pass"/>
  </r>
  <r>
    <s v="T10442"/>
    <d v="2024-10-05T00:00:00"/>
    <x v="0"/>
    <s v="P0017"/>
    <x v="1"/>
    <s v="Clothing"/>
    <x v="3"/>
    <n v="31"/>
    <n v="212.93"/>
    <x v="134"/>
    <s v=" maria   "/>
    <s v="Maria"/>
    <m/>
    <n v="212.93"/>
    <n v="330.04150000000004"/>
    <s v="Pass"/>
  </r>
  <r>
    <s v="T10412"/>
    <d v="2024-09-20T00:00:00"/>
    <x v="4"/>
    <s v="P0015"/>
    <x v="25"/>
    <s v="Clothing"/>
    <x v="3"/>
    <n v="24"/>
    <n v="267.64999999999998"/>
    <x v="135"/>
    <s v=" tom   "/>
    <s v="Tom"/>
    <m/>
    <n v="267.64999999999998"/>
    <n v="321.18"/>
    <s v="Pass"/>
  </r>
  <r>
    <s v="T10160"/>
    <d v="2024-02-14T00:00:00"/>
    <x v="8"/>
    <s v="P0039"/>
    <x v="11"/>
    <s v="Clothing"/>
    <x v="3"/>
    <n v="13"/>
    <n v="486.99"/>
    <x v="136"/>
    <s v=" tom   "/>
    <s v="Tom"/>
    <m/>
    <n v="486.99"/>
    <n v="316.54349999999999"/>
    <s v="Pass"/>
  </r>
  <r>
    <s v="T10209"/>
    <d v="2024-02-23T00:00:00"/>
    <x v="8"/>
    <s v="P0016"/>
    <x v="36"/>
    <s v="Clothing"/>
    <x v="3"/>
    <n v="49"/>
    <n v="124.05"/>
    <x v="137"/>
    <s v=" alex   "/>
    <s v="Alex"/>
    <m/>
    <n v="124.05"/>
    <n v="303.92250000000001"/>
    <s v="Pass"/>
  </r>
  <r>
    <s v="T10321"/>
    <d v="2024-04-06T00:00:00"/>
    <x v="10"/>
    <s v="P0011"/>
    <x v="16"/>
    <s v="Clothing"/>
    <x v="3"/>
    <n v="40"/>
    <n v="149.6"/>
    <x v="138"/>
    <s v=" sara   "/>
    <s v="Sara"/>
    <m/>
    <n v="149.6"/>
    <n v="299.2"/>
    <s v="Pass"/>
  </r>
  <r>
    <s v="T10055"/>
    <d v="2024-12-05T00:00:00"/>
    <x v="6"/>
    <s v="P0035"/>
    <x v="13"/>
    <s v="Clothing"/>
    <x v="0"/>
    <n v="35"/>
    <n v="161.26"/>
    <x v="139"/>
    <s v=" maria   "/>
    <s v="Maria"/>
    <m/>
    <n v="161.26"/>
    <n v="282.20499999999998"/>
    <s v="Pass"/>
  </r>
  <r>
    <s v="T10420"/>
    <d v="2024-12-30T00:00:00"/>
    <x v="6"/>
    <s v="P0024"/>
    <x v="38"/>
    <s v="Clothing"/>
    <x v="1"/>
    <n v="21"/>
    <n v="263.45"/>
    <x v="140"/>
    <s v=" alex   "/>
    <s v="Alex"/>
    <m/>
    <n v="263.45"/>
    <n v="276.6225"/>
    <s v="Pass"/>
  </r>
  <r>
    <s v="T10290"/>
    <d v="2024-12-14T00:00:00"/>
    <x v="6"/>
    <s v="P0045"/>
    <x v="27"/>
    <s v="Clothing"/>
    <x v="0"/>
    <n v="17"/>
    <n v="323.41000000000003"/>
    <x v="141"/>
    <s v=" john   "/>
    <s v="John"/>
    <m/>
    <n v="323.41000000000003"/>
    <n v="274.89850000000001"/>
    <s v="Pass"/>
  </r>
  <r>
    <s v="T10315"/>
    <d v="2024-09-20T00:00:00"/>
    <x v="4"/>
    <s v="P0023"/>
    <x v="37"/>
    <s v="Clothing"/>
    <x v="0"/>
    <n v="18"/>
    <n v="299.52999999999997"/>
    <x v="142"/>
    <s v=" maria   "/>
    <s v="Maria"/>
    <m/>
    <n v="299.52999999999997"/>
    <n v="269.57699999999994"/>
    <s v="Pass"/>
  </r>
  <r>
    <s v="T10093"/>
    <d v="2024-10-27T00:00:00"/>
    <x v="0"/>
    <s v="P0014"/>
    <x v="38"/>
    <s v="Clothing"/>
    <x v="1"/>
    <n v="14"/>
    <n v="379.51"/>
    <x v="143"/>
    <s v=" maria   "/>
    <s v="Maria"/>
    <m/>
    <n v="379.51"/>
    <n v="265.65699999999998"/>
    <s v="Pass"/>
  </r>
  <r>
    <s v="T10389"/>
    <d v="2024-04-01T00:00:00"/>
    <x v="10"/>
    <s v="P0026"/>
    <x v="7"/>
    <s v="Clothing"/>
    <x v="2"/>
    <n v="13"/>
    <n v="405.93"/>
    <x v="144"/>
    <s v=" john   "/>
    <s v="John"/>
    <m/>
    <n v="405.93"/>
    <n v="263.85450000000003"/>
    <s v="Pass"/>
  </r>
  <r>
    <s v="T10394"/>
    <d v="2024-12-07T00:00:00"/>
    <x v="6"/>
    <s v="P0026"/>
    <x v="29"/>
    <s v="Clothing"/>
    <x v="1"/>
    <n v="26"/>
    <n v="199.82"/>
    <x v="145"/>
    <s v=" john   "/>
    <s v="John"/>
    <m/>
    <n v="199.82"/>
    <n v="259.76600000000002"/>
    <s v="Pass"/>
  </r>
  <r>
    <s v="T10023"/>
    <d v="2024-06-09T00:00:00"/>
    <x v="7"/>
    <s v="P0029"/>
    <x v="34"/>
    <s v="Clothing"/>
    <x v="1"/>
    <n v="35"/>
    <n v="145.1"/>
    <x v="146"/>
    <s v=" john   "/>
    <s v="John"/>
    <m/>
    <n v="145.1"/>
    <n v="253.92500000000001"/>
    <s v="Pass"/>
  </r>
  <r>
    <s v="T10270"/>
    <d v="2024-08-20T00:00:00"/>
    <x v="2"/>
    <s v="P0006"/>
    <x v="43"/>
    <s v="Clothing"/>
    <x v="3"/>
    <n v="41"/>
    <n v="117.91"/>
    <x v="147"/>
    <s v=" tom   "/>
    <s v="Tom"/>
    <m/>
    <n v="117.91"/>
    <n v="241.71549999999993"/>
    <s v="Pass"/>
  </r>
  <r>
    <s v="T10347"/>
    <d v="2024-07-09T00:00:00"/>
    <x v="9"/>
    <s v="P0020"/>
    <x v="36"/>
    <s v="Clothing"/>
    <x v="3"/>
    <n v="13"/>
    <n v="362.03"/>
    <x v="148"/>
    <s v=" alex   "/>
    <s v="Alex"/>
    <m/>
    <n v="362.03"/>
    <n v="235.31949999999998"/>
    <s v="Pass"/>
  </r>
  <r>
    <s v="T10098"/>
    <d v="2024-12-09T00:00:00"/>
    <x v="6"/>
    <s v="P0005"/>
    <x v="24"/>
    <s v="Clothing"/>
    <x v="2"/>
    <n v="32"/>
    <n v="135.19"/>
    <x v="149"/>
    <s v=" alex   "/>
    <s v="Alex"/>
    <m/>
    <n v="135.19"/>
    <n v="216.304"/>
    <s v="Pass"/>
  </r>
  <r>
    <s v="T10031"/>
    <d v="2024-06-18T00:00:00"/>
    <x v="7"/>
    <s v="P0023"/>
    <x v="16"/>
    <s v="Clothing"/>
    <x v="3"/>
    <n v="47"/>
    <n v="86.63"/>
    <x v="150"/>
    <s v=" maria   "/>
    <s v="Maria"/>
    <m/>
    <n v="86.63"/>
    <n v="203.58050000000003"/>
    <s v="Pass"/>
  </r>
  <r>
    <s v="T10259"/>
    <d v="2024-05-23T00:00:00"/>
    <x v="5"/>
    <s v="P0022"/>
    <x v="34"/>
    <s v="Clothing"/>
    <x v="1"/>
    <n v="8"/>
    <n v="494.62"/>
    <x v="151"/>
    <s v=" alex   "/>
    <s v="Alex"/>
    <m/>
    <n v="494.62"/>
    <n v="197.84800000000001"/>
    <s v="Fail"/>
  </r>
  <r>
    <s v="T10376"/>
    <d v="2024-01-26T00:00:00"/>
    <x v="3"/>
    <s v="P0019"/>
    <x v="21"/>
    <s v="Clothing"/>
    <x v="1"/>
    <n v="42"/>
    <n v="94.21"/>
    <x v="152"/>
    <s v=" tom   "/>
    <s v="Tom"/>
    <m/>
    <n v="94.21"/>
    <n v="197.84100000000001"/>
    <s v="Pass"/>
  </r>
  <r>
    <s v="T10398"/>
    <d v="2024-03-03T00:00:00"/>
    <x v="11"/>
    <s v="P0026"/>
    <x v="42"/>
    <s v="Clothing"/>
    <x v="1"/>
    <n v="14"/>
    <n v="275.83999999999997"/>
    <x v="153"/>
    <s v=" sara   "/>
    <s v="Sara"/>
    <m/>
    <n v="275.83999999999997"/>
    <n v="193.08800000000002"/>
    <s v="Pass"/>
  </r>
  <r>
    <s v="T10262"/>
    <d v="2024-02-29T00:00:00"/>
    <x v="8"/>
    <s v="P0013"/>
    <x v="34"/>
    <s v="Clothing"/>
    <x v="0"/>
    <n v="9"/>
    <n v="420.69"/>
    <x v="154"/>
    <s v=" maria   "/>
    <s v="Maria"/>
    <m/>
    <n v="420.69"/>
    <n v="189.31050000000002"/>
    <s v="Fail"/>
  </r>
  <r>
    <s v="T10161"/>
    <d v="2024-03-02T00:00:00"/>
    <x v="11"/>
    <s v="P0003"/>
    <x v="45"/>
    <s v="Clothing"/>
    <x v="3"/>
    <n v="21"/>
    <n v="175.05"/>
    <x v="155"/>
    <s v=" john   "/>
    <s v="John"/>
    <m/>
    <n v="175.05"/>
    <n v="183.80250000000001"/>
    <s v="Pass"/>
  </r>
  <r>
    <s v="T10125"/>
    <d v="2024-04-10T00:00:00"/>
    <x v="10"/>
    <s v="P0038"/>
    <x v="31"/>
    <s v="Clothing"/>
    <x v="1"/>
    <n v="16"/>
    <n v="229.33"/>
    <x v="156"/>
    <s v=" maria   "/>
    <s v="Maria"/>
    <m/>
    <n v="229.33"/>
    <n v="183.46400000000003"/>
    <s v="Pass"/>
  </r>
  <r>
    <s v="T10240"/>
    <d v="2024-05-27T00:00:00"/>
    <x v="5"/>
    <s v="P0005"/>
    <x v="28"/>
    <s v="Clothing"/>
    <x v="0"/>
    <n v="11"/>
    <n v="321.19"/>
    <x v="157"/>
    <s v=" alex   "/>
    <s v="Alex"/>
    <m/>
    <n v="321.19"/>
    <n v="176.65450000000001"/>
    <s v="Pass"/>
  </r>
  <r>
    <s v="T10145"/>
    <d v="2024-08-18T00:00:00"/>
    <x v="2"/>
    <s v="P0017"/>
    <x v="45"/>
    <s v="Clothing"/>
    <x v="0"/>
    <n v="7"/>
    <n v="494.32"/>
    <x v="158"/>
    <s v=" maria   "/>
    <s v="Maria"/>
    <m/>
    <n v="494.32"/>
    <n v="173.012"/>
    <s v="Fail"/>
  </r>
  <r>
    <s v="T10079"/>
    <d v="2024-07-08T00:00:00"/>
    <x v="9"/>
    <s v="P0048"/>
    <x v="46"/>
    <s v="Clothing"/>
    <x v="0"/>
    <n v="8"/>
    <n v="432.37"/>
    <x v="159"/>
    <s v=" sara   "/>
    <s v="Sara"/>
    <m/>
    <n v="432.37"/>
    <n v="172.94800000000001"/>
    <s v="Fail"/>
  </r>
  <r>
    <s v="T10113"/>
    <d v="2024-09-24T00:00:00"/>
    <x v="4"/>
    <s v="P0035"/>
    <x v="7"/>
    <s v="Clothing"/>
    <x v="1"/>
    <n v="15"/>
    <n v="226.13"/>
    <x v="160"/>
    <s v=" maria   "/>
    <s v="Maria"/>
    <m/>
    <n v="226.13"/>
    <n v="169.5975"/>
    <s v="Pass"/>
  </r>
  <r>
    <s v="T10340"/>
    <d v="2024-12-14T00:00:00"/>
    <x v="6"/>
    <s v="P0005"/>
    <x v="45"/>
    <s v="Clothing"/>
    <x v="0"/>
    <n v="15"/>
    <n v="201.04"/>
    <x v="161"/>
    <s v=" sara   "/>
    <s v="Sara"/>
    <m/>
    <n v="201.04"/>
    <n v="150.78"/>
    <s v="Pass"/>
  </r>
  <r>
    <s v="T10312"/>
    <d v="2024-08-17T00:00:00"/>
    <x v="2"/>
    <s v="P0017"/>
    <x v="35"/>
    <s v="Clothing"/>
    <x v="0"/>
    <n v="12"/>
    <n v="240.17"/>
    <x v="162"/>
    <s v=" sara   "/>
    <s v="Sara"/>
    <m/>
    <n v="240.17"/>
    <n v="144.102"/>
    <s v="Pass"/>
  </r>
  <r>
    <s v="T10300"/>
    <d v="2024-10-15T00:00:00"/>
    <x v="0"/>
    <s v="P0008"/>
    <x v="15"/>
    <s v="Clothing"/>
    <x v="3"/>
    <n v="20"/>
    <n v="141.79"/>
    <x v="163"/>
    <s v=" maria   "/>
    <s v="Maria"/>
    <m/>
    <n v="141.79"/>
    <n v="141.79000000000002"/>
    <s v="Pass"/>
  </r>
  <r>
    <s v="T10106"/>
    <d v="2024-09-17T00:00:00"/>
    <x v="4"/>
    <s v="P0039"/>
    <x v="31"/>
    <s v="Clothing"/>
    <x v="3"/>
    <n v="19"/>
    <n v="148.38999999999999"/>
    <x v="164"/>
    <s v=" alex   "/>
    <s v="Alex"/>
    <m/>
    <n v="148.38999999999999"/>
    <n v="140.97049999999999"/>
    <s v="Pass"/>
  </r>
  <r>
    <s v="T10484"/>
    <d v="2024-09-06T00:00:00"/>
    <x v="4"/>
    <s v="P0004"/>
    <x v="8"/>
    <s v="Clothing"/>
    <x v="1"/>
    <n v="16"/>
    <n v="157.24"/>
    <x v="165"/>
    <s v=" john   "/>
    <s v="John"/>
    <m/>
    <n v="157.24"/>
    <n v="125.79200000000002"/>
    <s v="Pass"/>
  </r>
  <r>
    <s v="T10202"/>
    <d v="2024-04-22T00:00:00"/>
    <x v="10"/>
    <s v="P0003"/>
    <x v="29"/>
    <s v="Clothing"/>
    <x v="0"/>
    <n v="21"/>
    <n v="115.61"/>
    <x v="166"/>
    <s v=" john   "/>
    <s v="John"/>
    <m/>
    <n v="115.61"/>
    <n v="121.3905"/>
    <s v="Pass"/>
  </r>
  <r>
    <s v="T10288"/>
    <d v="2024-04-08T00:00:00"/>
    <x v="10"/>
    <s v="P0046"/>
    <x v="47"/>
    <s v="Clothing"/>
    <x v="2"/>
    <n v="10"/>
    <n v="228.17"/>
    <x v="167"/>
    <s v=" sara   "/>
    <s v="Sara"/>
    <m/>
    <n v="228.17"/>
    <n v="114.08499999999999"/>
    <s v="Fail"/>
  </r>
  <r>
    <s v="T10058"/>
    <d v="2024-02-04T00:00:00"/>
    <x v="8"/>
    <s v="P0048"/>
    <x v="25"/>
    <s v="Clothing"/>
    <x v="2"/>
    <n v="20"/>
    <n v="99.68"/>
    <x v="168"/>
    <s v=" john   "/>
    <s v="John"/>
    <m/>
    <n v="99.68"/>
    <n v="99.68"/>
    <s v="Pass"/>
  </r>
  <r>
    <s v="T10148"/>
    <d v="2024-06-19T00:00:00"/>
    <x v="7"/>
    <s v="P0045"/>
    <x v="12"/>
    <s v="Clothing"/>
    <x v="2"/>
    <n v="5"/>
    <n v="365.34"/>
    <x v="169"/>
    <s v=" john   "/>
    <s v="John"/>
    <m/>
    <n v="365.34"/>
    <n v="91.335000000000008"/>
    <s v="Fail"/>
  </r>
  <r>
    <s v="T10407"/>
    <d v="2024-06-18T00:00:00"/>
    <x v="7"/>
    <s v="P0036"/>
    <x v="17"/>
    <s v="Clothing"/>
    <x v="2"/>
    <n v="4"/>
    <n v="445.93"/>
    <x v="170"/>
    <s v=" tom   "/>
    <s v="Tom"/>
    <m/>
    <n v="445.93"/>
    <n v="89.186000000000007"/>
    <s v="Fail"/>
  </r>
  <r>
    <s v="T10206"/>
    <d v="2024-01-02T00:00:00"/>
    <x v="3"/>
    <s v="P0012"/>
    <x v="46"/>
    <s v="Clothing"/>
    <x v="1"/>
    <n v="8"/>
    <n v="210.07"/>
    <x v="171"/>
    <s v=" sara   "/>
    <s v="Sara"/>
    <m/>
    <n v="210.07"/>
    <n v="84.028000000000006"/>
    <s v="Fail"/>
  </r>
  <r>
    <s v="T10424"/>
    <d v="2024-11-06T00:00:00"/>
    <x v="1"/>
    <s v="P0014"/>
    <x v="45"/>
    <s v="Clothing"/>
    <x v="1"/>
    <n v="4"/>
    <n v="397.94"/>
    <x v="172"/>
    <s v=" alex   "/>
    <s v="Alex"/>
    <m/>
    <n v="397.94"/>
    <n v="79.588000000000008"/>
    <s v="Fail"/>
  </r>
  <r>
    <s v="T10199"/>
    <d v="2024-10-21T00:00:00"/>
    <x v="0"/>
    <s v="P0015"/>
    <x v="18"/>
    <s v="Clothing"/>
    <x v="3"/>
    <n v="33"/>
    <n v="47.77"/>
    <x v="173"/>
    <s v=" maria   "/>
    <s v="Maria"/>
    <m/>
    <n v="47.77"/>
    <n v="78.82050000000001"/>
    <s v="Pass"/>
  </r>
  <r>
    <s v="T10147"/>
    <d v="2024-05-22T00:00:00"/>
    <x v="5"/>
    <s v="P0025"/>
    <x v="1"/>
    <s v="Clothing"/>
    <x v="0"/>
    <n v="22"/>
    <n v="69.989999999999995"/>
    <x v="174"/>
    <s v=" john   "/>
    <s v="John"/>
    <m/>
    <n v="69.989999999999995"/>
    <n v="76.989000000000004"/>
    <s v="Pass"/>
  </r>
  <r>
    <s v="T10120"/>
    <d v="2024-06-20T00:00:00"/>
    <x v="7"/>
    <s v="P0012"/>
    <x v="14"/>
    <s v="Clothing"/>
    <x v="1"/>
    <n v="9"/>
    <n v="163.05000000000001"/>
    <x v="175"/>
    <s v=" tom   "/>
    <s v="Tom"/>
    <m/>
    <n v="163.05000000000001"/>
    <n v="73.372500000000002"/>
    <s v="Fail"/>
  </r>
  <r>
    <s v="T10247"/>
    <d v="2024-11-03T00:00:00"/>
    <x v="1"/>
    <s v="P0045"/>
    <x v="31"/>
    <s v="Clothing"/>
    <x v="2"/>
    <n v="5"/>
    <n v="287.91000000000003"/>
    <x v="176"/>
    <s v=" tom   "/>
    <s v="Tom"/>
    <m/>
    <n v="287.91000000000003"/>
    <n v="71.977500000000006"/>
    <s v="Fail"/>
  </r>
  <r>
    <s v="T10164"/>
    <d v="2024-01-28T00:00:00"/>
    <x v="3"/>
    <s v="P0050"/>
    <x v="9"/>
    <s v="Clothing"/>
    <x v="2"/>
    <n v="21"/>
    <n v="64.27"/>
    <x v="177"/>
    <s v=" maria   "/>
    <s v="Maria"/>
    <m/>
    <n v="64.27"/>
    <n v="67.483500000000006"/>
    <s v="Pass"/>
  </r>
  <r>
    <s v="T10254"/>
    <d v="2024-05-30T00:00:00"/>
    <x v="5"/>
    <s v="P0049"/>
    <x v="47"/>
    <s v="Clothing"/>
    <x v="3"/>
    <n v="32"/>
    <n v="41.6"/>
    <x v="178"/>
    <s v=" maria   "/>
    <s v="Maria"/>
    <m/>
    <n v="41.6"/>
    <n v="66.56"/>
    <s v="Pass"/>
  </r>
  <r>
    <s v="T10039"/>
    <d v="2024-08-31T00:00:00"/>
    <x v="2"/>
    <s v="P0034"/>
    <x v="47"/>
    <s v="Clothing"/>
    <x v="0"/>
    <n v="24"/>
    <n v="52.35"/>
    <x v="179"/>
    <s v=" john   "/>
    <s v="John"/>
    <m/>
    <n v="52.35"/>
    <n v="62.820000000000007"/>
    <s v="Pass"/>
  </r>
  <r>
    <s v="T10416"/>
    <d v="2024-01-05T00:00:00"/>
    <x v="3"/>
    <s v="P0026"/>
    <x v="26"/>
    <s v="Clothing"/>
    <x v="0"/>
    <n v="38"/>
    <n v="31.94"/>
    <x v="180"/>
    <s v=" maria   "/>
    <s v="Maria"/>
    <m/>
    <n v="31.94"/>
    <n v="60.686000000000007"/>
    <s v="Pass"/>
  </r>
  <r>
    <s v="T10479"/>
    <d v="2024-10-15T00:00:00"/>
    <x v="0"/>
    <s v="P0022"/>
    <x v="28"/>
    <s v="Clothing"/>
    <x v="1"/>
    <n v="14"/>
    <n v="83.76"/>
    <x v="181"/>
    <s v=" alex   "/>
    <s v="Alex"/>
    <m/>
    <n v="83.76"/>
    <n v="58.632000000000005"/>
    <s v="Pass"/>
  </r>
  <r>
    <s v="T10293"/>
    <d v="2024-07-12T00:00:00"/>
    <x v="9"/>
    <s v="P0001"/>
    <x v="20"/>
    <s v="Clothing"/>
    <x v="3"/>
    <n v="9"/>
    <n v="124.75"/>
    <x v="182"/>
    <s v=" john   "/>
    <s v="John"/>
    <m/>
    <n v="124.75"/>
    <n v="56.137500000000003"/>
    <s v="Fail"/>
  </r>
  <r>
    <s v="T10458"/>
    <d v="2024-07-10T00:00:00"/>
    <x v="9"/>
    <s v="P0047"/>
    <x v="44"/>
    <s v="Clothing"/>
    <x v="2"/>
    <n v="36"/>
    <n v="25.16"/>
    <x v="183"/>
    <s v=" tom   "/>
    <s v="Tom"/>
    <m/>
    <n v="25.16"/>
    <n v="45.288000000000004"/>
    <s v="Pass"/>
  </r>
  <r>
    <s v="T10334"/>
    <d v="2024-02-15T00:00:00"/>
    <x v="8"/>
    <s v="P0033"/>
    <x v="28"/>
    <s v="Clothing"/>
    <x v="1"/>
    <n v="29"/>
    <n v="24.54"/>
    <x v="184"/>
    <s v=" maria   "/>
    <s v="Maria"/>
    <m/>
    <n v="24.54"/>
    <n v="35.582999999999998"/>
    <s v="Pass"/>
  </r>
  <r>
    <s v="T10279"/>
    <d v="2024-06-09T00:00:00"/>
    <x v="7"/>
    <s v="P0037"/>
    <x v="23"/>
    <s v="Clothing"/>
    <x v="2"/>
    <n v="2"/>
    <n v="350.28"/>
    <x v="185"/>
    <s v=" sara   "/>
    <s v="Sara"/>
    <m/>
    <n v="350.28"/>
    <n v="35.027999999999999"/>
    <s v="Fail"/>
  </r>
  <r>
    <s v="T10280"/>
    <d v="2024-04-25T00:00:00"/>
    <x v="10"/>
    <s v="P0037"/>
    <x v="20"/>
    <s v="Clothing"/>
    <x v="2"/>
    <n v="13"/>
    <n v="50.28"/>
    <x v="186"/>
    <s v=" alex   "/>
    <s v="Alex"/>
    <m/>
    <n v="50.28"/>
    <n v="32.682000000000002"/>
    <s v="Pass"/>
  </r>
  <r>
    <s v="T10110"/>
    <d v="2024-05-14T00:00:00"/>
    <x v="5"/>
    <s v="P0014"/>
    <x v="10"/>
    <s v="Clothing"/>
    <x v="3"/>
    <n v="2"/>
    <n v="231.33"/>
    <x v="187"/>
    <s v=" maria   "/>
    <s v="Maria"/>
    <m/>
    <n v="231.33"/>
    <n v="23.133000000000003"/>
    <s v="Fail"/>
  </r>
  <r>
    <s v="T10493"/>
    <d v="2024-05-26T00:00:00"/>
    <x v="5"/>
    <s v="P0040"/>
    <x v="40"/>
    <s v="Clothing"/>
    <x v="3"/>
    <n v="6"/>
    <n v="74.86"/>
    <x v="188"/>
    <s v=" tom   "/>
    <s v="Tom"/>
    <m/>
    <n v="74.86"/>
    <n v="22.458000000000002"/>
    <s v="Fail"/>
  </r>
  <r>
    <s v="T10189"/>
    <d v="2024-05-31T00:00:00"/>
    <x v="5"/>
    <s v="P0037"/>
    <x v="28"/>
    <s v="Clothing"/>
    <x v="0"/>
    <n v="13"/>
    <n v="25.25"/>
    <x v="189"/>
    <s v=" sara   "/>
    <s v="Sara"/>
    <m/>
    <n v="25.25"/>
    <n v="16.412500000000001"/>
    <s v="Pass"/>
  </r>
  <r>
    <s v="T10219"/>
    <d v="2024-07-16T00:00:00"/>
    <x v="9"/>
    <s v="P0008"/>
    <x v="7"/>
    <s v="Clothing"/>
    <x v="0"/>
    <n v="1"/>
    <n v="121.1"/>
    <x v="190"/>
    <s v=" alex   "/>
    <s v="Alex"/>
    <m/>
    <n v="121.1"/>
    <n v="6.0549999999999997"/>
    <s v="Fail"/>
  </r>
  <r>
    <s v="T10062"/>
    <d v="2024-12-25T00:00:00"/>
    <x v="6"/>
    <s v="P0039"/>
    <x v="18"/>
    <s v="Clothing"/>
    <x v="0"/>
    <n v="2"/>
    <n v="53.53"/>
    <x v="191"/>
    <s v=" alex   "/>
    <s v="Alex"/>
    <m/>
    <n v="53.53"/>
    <n v="5.3530000000000006"/>
    <s v="Fail"/>
  </r>
  <r>
    <s v="T10193"/>
    <d v="2024-08-20T00:00:00"/>
    <x v="2"/>
    <s v="P0020"/>
    <x v="5"/>
    <s v="Clothing"/>
    <x v="3"/>
    <n v="9"/>
    <n v="11.87"/>
    <x v="192"/>
    <s v=" sara   "/>
    <s v="Sara"/>
    <m/>
    <n v="11.87"/>
    <n v="5.3414999999999999"/>
    <s v="Fail"/>
  </r>
  <r>
    <s v="T10227"/>
    <d v="2024-10-06T00:00:00"/>
    <x v="0"/>
    <s v="P0017"/>
    <x v="46"/>
    <s v="Clothing"/>
    <x v="3"/>
    <n v="1"/>
    <n v="23.32"/>
    <x v="193"/>
    <s v=" sara   "/>
    <s v="Sara"/>
    <m/>
    <n v="23.32"/>
    <n v="1.1660000000000001"/>
    <s v="Fail"/>
  </r>
  <r>
    <s v="T10478"/>
    <d v="2024-04-09T00:00:00"/>
    <x v="10"/>
    <s v="P0033"/>
    <x v="26"/>
    <s v="Electronics"/>
    <x v="2"/>
    <n v="47"/>
    <n v="499.86"/>
    <x v="194"/>
    <s v=" john   "/>
    <s v="John"/>
    <m/>
    <n v="499.86"/>
    <n v="1174.671"/>
    <s v="Pass"/>
  </r>
  <r>
    <s v="T10086"/>
    <d v="2024-10-06T00:00:00"/>
    <x v="0"/>
    <s v="P0012"/>
    <x v="44"/>
    <s v="Electronics"/>
    <x v="1"/>
    <n v="45"/>
    <n v="489.25"/>
    <x v="195"/>
    <s v=" tom   "/>
    <s v="Tom"/>
    <m/>
    <n v="489.25"/>
    <n v="1100.8125"/>
    <s v="Pass"/>
  </r>
  <r>
    <s v="T10302"/>
    <d v="2024-10-30T00:00:00"/>
    <x v="0"/>
    <s v="P0026"/>
    <x v="33"/>
    <s v="Electronics"/>
    <x v="1"/>
    <n v="44"/>
    <n v="446.83"/>
    <x v="196"/>
    <s v=" sara   "/>
    <s v="Sara"/>
    <m/>
    <n v="446.83"/>
    <n v="983.02600000000007"/>
    <s v="Pass"/>
  </r>
  <r>
    <s v="T10295"/>
    <d v="2024-06-11T00:00:00"/>
    <x v="7"/>
    <s v="P0040"/>
    <x v="42"/>
    <s v="Electronics"/>
    <x v="1"/>
    <n v="40"/>
    <n v="485.68"/>
    <x v="197"/>
    <s v=" alex   "/>
    <s v="Alex"/>
    <m/>
    <n v="485.68"/>
    <n v="971.36000000000013"/>
    <s v="Pass"/>
  </r>
  <r>
    <s v="T10418"/>
    <d v="2024-07-14T00:00:00"/>
    <x v="9"/>
    <s v="P0023"/>
    <x v="40"/>
    <s v="Electronics"/>
    <x v="1"/>
    <n v="40"/>
    <n v="473.86"/>
    <x v="198"/>
    <s v=" maria   "/>
    <s v="Maria"/>
    <m/>
    <n v="473.86"/>
    <n v="947.72000000000014"/>
    <s v="Pass"/>
  </r>
  <r>
    <s v="T10382"/>
    <d v="2024-02-05T00:00:00"/>
    <x v="8"/>
    <s v="P0022"/>
    <x v="36"/>
    <s v="Electronics"/>
    <x v="3"/>
    <n v="46"/>
    <n v="411.81"/>
    <x v="199"/>
    <s v=" sara   "/>
    <s v="Sara"/>
    <m/>
    <n v="411.81"/>
    <n v="947.16300000000001"/>
    <s v="Pass"/>
  </r>
  <r>
    <s v="T10358"/>
    <d v="2024-11-18T00:00:00"/>
    <x v="1"/>
    <s v="P0047"/>
    <x v="44"/>
    <s v="Electronics"/>
    <x v="3"/>
    <n v="44"/>
    <n v="402.17"/>
    <x v="200"/>
    <s v=" john   "/>
    <s v="John"/>
    <m/>
    <n v="402.17"/>
    <n v="884.774"/>
    <s v="Pass"/>
  </r>
  <r>
    <s v="T10499"/>
    <d v="2024-10-06T00:00:00"/>
    <x v="0"/>
    <s v="P0002"/>
    <x v="33"/>
    <s v="Electronics"/>
    <x v="0"/>
    <n v="46"/>
    <n v="375.47"/>
    <x v="201"/>
    <s v=" alex   "/>
    <s v="Alex"/>
    <m/>
    <n v="375.47"/>
    <n v="863.58100000000002"/>
    <s v="Pass"/>
  </r>
  <r>
    <s v="T10005"/>
    <d v="2024-07-07T00:00:00"/>
    <x v="9"/>
    <s v="P0027"/>
    <x v="48"/>
    <s v="Electronics"/>
    <x v="0"/>
    <n v="36"/>
    <n v="469.3"/>
    <x v="202"/>
    <s v=" tom   "/>
    <s v="Tom"/>
    <m/>
    <n v="469.3"/>
    <n v="844.74"/>
    <s v="Pass"/>
  </r>
  <r>
    <s v="T10157"/>
    <d v="2024-10-10T00:00:00"/>
    <x v="0"/>
    <s v="P0010"/>
    <x v="40"/>
    <s v="Electronics"/>
    <x v="3"/>
    <n v="39"/>
    <n v="413.25"/>
    <x v="203"/>
    <s v=" alex   "/>
    <s v="Alex"/>
    <m/>
    <n v="413.25"/>
    <n v="805.83750000000009"/>
    <s v="Pass"/>
  </r>
  <r>
    <s v="T10349"/>
    <d v="2024-06-09T00:00:00"/>
    <x v="7"/>
    <s v="P0005"/>
    <x v="39"/>
    <s v="Electronics"/>
    <x v="2"/>
    <n v="43"/>
    <n v="363.48"/>
    <x v="204"/>
    <s v=" sara   "/>
    <s v="Sara"/>
    <m/>
    <n v="363.48"/>
    <n v="781.48199999999997"/>
    <s v="Pass"/>
  </r>
  <r>
    <s v="T10185"/>
    <d v="2024-08-12T00:00:00"/>
    <x v="2"/>
    <s v="P0021"/>
    <x v="26"/>
    <s v="Electronics"/>
    <x v="0"/>
    <n v="38"/>
    <n v="371.65"/>
    <x v="205"/>
    <s v=" maria   "/>
    <s v="Maria"/>
    <m/>
    <n v="371.65"/>
    <n v="706.1350000000001"/>
    <s v="Pass"/>
  </r>
  <r>
    <s v="T10342"/>
    <d v="2024-06-29T00:00:00"/>
    <x v="7"/>
    <s v="P0004"/>
    <x v="17"/>
    <s v="Electronics"/>
    <x v="2"/>
    <n v="31"/>
    <n v="442.31"/>
    <x v="206"/>
    <s v=" sara   "/>
    <s v="Sara"/>
    <m/>
    <n v="442.31"/>
    <n v="685.58050000000003"/>
    <s v="Pass"/>
  </r>
  <r>
    <s v="T10291"/>
    <d v="2024-12-31T00:00:00"/>
    <x v="6"/>
    <s v="P0013"/>
    <x v="18"/>
    <s v="Electronics"/>
    <x v="3"/>
    <n v="40"/>
    <n v="341.45"/>
    <x v="207"/>
    <s v=" alex   "/>
    <s v="Alex"/>
    <m/>
    <n v="341.45"/>
    <n v="682.90000000000009"/>
    <s v="Pass"/>
  </r>
  <r>
    <s v="T10118"/>
    <d v="2024-10-19T00:00:00"/>
    <x v="0"/>
    <s v="P0018"/>
    <x v="15"/>
    <s v="Electronics"/>
    <x v="0"/>
    <n v="35"/>
    <n v="381.17"/>
    <x v="208"/>
    <s v=" maria   "/>
    <s v="Maria"/>
    <m/>
    <n v="381.17"/>
    <n v="667.04750000000013"/>
    <s v="Pass"/>
  </r>
  <r>
    <s v="T10362"/>
    <d v="2024-04-23T00:00:00"/>
    <x v="10"/>
    <s v="P0011"/>
    <x v="30"/>
    <s v="Electronics"/>
    <x v="2"/>
    <n v="47"/>
    <n v="279.3"/>
    <x v="209"/>
    <s v=" tom   "/>
    <s v="Tom"/>
    <m/>
    <n v="279.3"/>
    <n v="656.35500000000002"/>
    <s v="Pass"/>
  </r>
  <r>
    <s v="T10205"/>
    <d v="2024-04-22T00:00:00"/>
    <x v="10"/>
    <s v="P0011"/>
    <x v="7"/>
    <s v="Electronics"/>
    <x v="3"/>
    <n v="34"/>
    <n v="383.95"/>
    <x v="210"/>
    <s v=" john   "/>
    <s v="John"/>
    <m/>
    <n v="383.95"/>
    <n v="652.71500000000003"/>
    <s v="Pass"/>
  </r>
  <r>
    <s v="T10260"/>
    <d v="2024-12-11T00:00:00"/>
    <x v="6"/>
    <s v="P0027"/>
    <x v="46"/>
    <s v="Electronics"/>
    <x v="3"/>
    <n v="40"/>
    <n v="316.83"/>
    <x v="211"/>
    <s v=" maria   "/>
    <s v="Maria"/>
    <m/>
    <n v="316.83"/>
    <n v="633.66000000000008"/>
    <s v="Pass"/>
  </r>
  <r>
    <s v="T10090"/>
    <d v="2024-02-10T00:00:00"/>
    <x v="8"/>
    <s v="P0009"/>
    <x v="42"/>
    <s v="Electronics"/>
    <x v="2"/>
    <n v="28"/>
    <n v="437.35"/>
    <x v="212"/>
    <s v=" sara   "/>
    <s v="Sara"/>
    <m/>
    <n v="437.35"/>
    <n v="612.29"/>
    <s v="Pass"/>
  </r>
  <r>
    <s v="T10141"/>
    <d v="2024-08-28T00:00:00"/>
    <x v="2"/>
    <s v="P0048"/>
    <x v="33"/>
    <s v="Electronics"/>
    <x v="0"/>
    <n v="27"/>
    <n v="429.87"/>
    <x v="213"/>
    <s v=" maria   "/>
    <s v="Maria"/>
    <m/>
    <n v="429.87"/>
    <n v="580.32450000000006"/>
    <s v="Pass"/>
  </r>
  <r>
    <s v="T10361"/>
    <d v="2024-10-06T00:00:00"/>
    <x v="0"/>
    <s v="P0031"/>
    <x v="38"/>
    <s v="Electronics"/>
    <x v="2"/>
    <n v="37"/>
    <n v="302.2"/>
    <x v="214"/>
    <s v=" sara   "/>
    <s v="Sara"/>
    <m/>
    <n v="302.2"/>
    <n v="559.07000000000005"/>
    <s v="Pass"/>
  </r>
  <r>
    <s v="T10348"/>
    <d v="2024-09-09T00:00:00"/>
    <x v="4"/>
    <s v="P0024"/>
    <x v="0"/>
    <s v="Electronics"/>
    <x v="0"/>
    <n v="22"/>
    <n v="477.48"/>
    <x v="215"/>
    <s v=" tom   "/>
    <s v="Tom"/>
    <m/>
    <n v="477.48"/>
    <n v="525.22799999999995"/>
    <s v="Pass"/>
  </r>
  <r>
    <s v="T10381"/>
    <d v="2024-11-08T00:00:00"/>
    <x v="1"/>
    <s v="P0042"/>
    <x v="6"/>
    <s v="Electronics"/>
    <x v="2"/>
    <n v="21"/>
    <n v="495.72"/>
    <x v="216"/>
    <s v=" alex   "/>
    <s v="Alex"/>
    <m/>
    <n v="495.72"/>
    <n v="520.50600000000009"/>
    <s v="Pass"/>
  </r>
  <r>
    <s v="T10151"/>
    <d v="2024-01-13T00:00:00"/>
    <x v="3"/>
    <s v="P0006"/>
    <x v="23"/>
    <s v="Electronics"/>
    <x v="1"/>
    <n v="21"/>
    <n v="490.09"/>
    <x v="217"/>
    <s v=" john   "/>
    <s v="John"/>
    <m/>
    <n v="490.09"/>
    <n v="514.59450000000004"/>
    <s v="Pass"/>
  </r>
  <r>
    <s v="T10050"/>
    <d v="2024-01-14T00:00:00"/>
    <x v="3"/>
    <s v="P0036"/>
    <x v="37"/>
    <s v="Electronics"/>
    <x v="2"/>
    <n v="21"/>
    <n v="489.98"/>
    <x v="218"/>
    <s v=" tom   "/>
    <s v="Tom"/>
    <m/>
    <n v="489.98"/>
    <n v="514.47900000000004"/>
    <s v="Pass"/>
  </r>
  <r>
    <s v="T10272"/>
    <d v="2024-05-26T00:00:00"/>
    <x v="5"/>
    <s v="P0017"/>
    <x v="36"/>
    <s v="Electronics"/>
    <x v="3"/>
    <n v="25"/>
    <n v="371.41"/>
    <x v="219"/>
    <s v=" john   "/>
    <s v="John"/>
    <m/>
    <n v="371.41"/>
    <n v="464.26250000000005"/>
    <s v="Pass"/>
  </r>
  <r>
    <s v="T10146"/>
    <d v="2024-08-24T00:00:00"/>
    <x v="2"/>
    <s v="P0007"/>
    <x v="10"/>
    <s v="Electronics"/>
    <x v="0"/>
    <n v="37"/>
    <n v="247.83"/>
    <x v="220"/>
    <s v=" maria   "/>
    <s v="Maria"/>
    <m/>
    <n v="247.83"/>
    <n v="458.48550000000006"/>
    <s v="Pass"/>
  </r>
  <r>
    <s v="T10328"/>
    <d v="2024-07-10T00:00:00"/>
    <x v="9"/>
    <s v="P0018"/>
    <x v="8"/>
    <s v="Electronics"/>
    <x v="0"/>
    <n v="22"/>
    <n v="410.17"/>
    <x v="221"/>
    <s v=" tom   "/>
    <s v="Tom"/>
    <m/>
    <n v="410.17"/>
    <n v="451.18700000000001"/>
    <s v="Pass"/>
  </r>
  <r>
    <s v="T10074"/>
    <d v="2024-12-16T00:00:00"/>
    <x v="6"/>
    <s v="P0041"/>
    <x v="7"/>
    <s v="Electronics"/>
    <x v="3"/>
    <n v="41"/>
    <n v="220.03"/>
    <x v="222"/>
    <s v=" tom   "/>
    <s v="Tom"/>
    <m/>
    <n v="220.03"/>
    <n v="451.06150000000002"/>
    <s v="Pass"/>
  </r>
  <r>
    <s v="T10441"/>
    <d v="2024-11-13T00:00:00"/>
    <x v="1"/>
    <s v="P0039"/>
    <x v="37"/>
    <s v="Electronics"/>
    <x v="3"/>
    <n v="19"/>
    <n v="463.56"/>
    <x v="223"/>
    <s v=" maria   "/>
    <s v="Maria"/>
    <m/>
    <n v="463.56"/>
    <n v="440.38200000000001"/>
    <s v="Pass"/>
  </r>
  <r>
    <s v="T10364"/>
    <d v="2024-12-07T00:00:00"/>
    <x v="6"/>
    <s v="P0008"/>
    <x v="36"/>
    <s v="Electronics"/>
    <x v="2"/>
    <n v="42"/>
    <n v="208.08"/>
    <x v="224"/>
    <s v=" tom   "/>
    <s v="Tom"/>
    <m/>
    <n v="208.08"/>
    <n v="436.96800000000007"/>
    <s v="Pass"/>
  </r>
  <r>
    <s v="T10345"/>
    <d v="2024-07-06T00:00:00"/>
    <x v="9"/>
    <s v="P0010"/>
    <x v="35"/>
    <s v="Electronics"/>
    <x v="0"/>
    <n v="24"/>
    <n v="340.56"/>
    <x v="225"/>
    <s v=" alex   "/>
    <s v="Alex"/>
    <m/>
    <n v="340.56"/>
    <n v="408.67200000000008"/>
    <s v="Pass"/>
  </r>
  <r>
    <s v="T10088"/>
    <d v="2024-09-08T00:00:00"/>
    <x v="4"/>
    <s v="P0019"/>
    <x v="22"/>
    <s v="Electronics"/>
    <x v="0"/>
    <n v="32"/>
    <n v="253.66"/>
    <x v="226"/>
    <s v=" maria   "/>
    <s v="Maria"/>
    <m/>
    <n v="253.66"/>
    <n v="405.85599999999999"/>
    <s v="Pass"/>
  </r>
  <r>
    <s v="T10308"/>
    <d v="2024-01-22T00:00:00"/>
    <x v="3"/>
    <s v="P0044"/>
    <x v="36"/>
    <s v="Electronics"/>
    <x v="0"/>
    <n v="32"/>
    <n v="240.12"/>
    <x v="227"/>
    <s v=" john   "/>
    <s v="John"/>
    <m/>
    <n v="240.12"/>
    <n v="384.19200000000001"/>
    <s v="Pass"/>
  </r>
  <r>
    <s v="T10475"/>
    <d v="2024-08-05T00:00:00"/>
    <x v="2"/>
    <s v="P0045"/>
    <x v="7"/>
    <s v="Electronics"/>
    <x v="1"/>
    <n v="27"/>
    <n v="276.97000000000003"/>
    <x v="228"/>
    <s v=" tom   "/>
    <s v="Tom"/>
    <m/>
    <n v="276.97000000000003"/>
    <n v="373.90950000000009"/>
    <s v="Pass"/>
  </r>
  <r>
    <s v="T10282"/>
    <d v="2024-04-22T00:00:00"/>
    <x v="10"/>
    <s v="P0010"/>
    <x v="7"/>
    <s v="Electronics"/>
    <x v="1"/>
    <n v="31"/>
    <n v="237.57"/>
    <x v="229"/>
    <s v=" sara   "/>
    <s v="Sara"/>
    <m/>
    <n v="237.57"/>
    <n v="368.23350000000005"/>
    <s v="Pass"/>
  </r>
  <r>
    <s v="T10007"/>
    <d v="2024-04-12T00:00:00"/>
    <x v="10"/>
    <s v="P0024"/>
    <x v="20"/>
    <s v="Electronics"/>
    <x v="1"/>
    <n v="23"/>
    <n v="319.27"/>
    <x v="230"/>
    <s v=" sara   "/>
    <s v="Sara"/>
    <m/>
    <n v="319.27"/>
    <n v="367.16049999999996"/>
    <s v="Pass"/>
  </r>
  <r>
    <s v="T10427"/>
    <d v="2024-09-25T00:00:00"/>
    <x v="4"/>
    <s v="P0047"/>
    <x v="7"/>
    <s v="Electronics"/>
    <x v="3"/>
    <n v="17"/>
    <n v="425.1"/>
    <x v="231"/>
    <s v=" tom   "/>
    <s v="Tom"/>
    <m/>
    <n v="425.1"/>
    <n v="361.33500000000004"/>
    <s v="Pass"/>
  </r>
  <r>
    <s v="T10403"/>
    <d v="2024-02-27T00:00:00"/>
    <x v="8"/>
    <s v="P0043"/>
    <x v="36"/>
    <s v="Electronics"/>
    <x v="1"/>
    <n v="31"/>
    <n v="230.56"/>
    <x v="232"/>
    <s v=" tom   "/>
    <s v="Tom"/>
    <m/>
    <n v="230.56"/>
    <n v="357.36799999999999"/>
    <s v="Pass"/>
  </r>
  <r>
    <s v="T10309"/>
    <d v="2024-08-25T00:00:00"/>
    <x v="2"/>
    <s v="P0005"/>
    <x v="27"/>
    <s v="Electronics"/>
    <x v="2"/>
    <n v="30"/>
    <n v="230.73"/>
    <x v="233"/>
    <s v=" sara   "/>
    <s v="Sara"/>
    <m/>
    <n v="230.73"/>
    <n v="346.09500000000003"/>
    <s v="Pass"/>
  </r>
  <r>
    <s v="T10472"/>
    <d v="2024-04-03T00:00:00"/>
    <x v="10"/>
    <s v="P0006"/>
    <x v="30"/>
    <s v="Electronics"/>
    <x v="1"/>
    <n v="20"/>
    <n v="341.92"/>
    <x v="234"/>
    <s v=" john   "/>
    <s v="John"/>
    <m/>
    <n v="341.92"/>
    <n v="341.92000000000007"/>
    <s v="Pass"/>
  </r>
  <r>
    <s v="T10135"/>
    <d v="2024-12-11T00:00:00"/>
    <x v="6"/>
    <s v="P0005"/>
    <x v="31"/>
    <s v="Electronics"/>
    <x v="3"/>
    <n v="36"/>
    <n v="188.21"/>
    <x v="235"/>
    <s v=" sara   "/>
    <s v="Sara"/>
    <m/>
    <n v="188.21"/>
    <n v="338.77800000000002"/>
    <s v="Pass"/>
  </r>
  <r>
    <s v="T10245"/>
    <d v="2024-12-17T00:00:00"/>
    <x v="6"/>
    <s v="P0030"/>
    <x v="48"/>
    <s v="Electronics"/>
    <x v="2"/>
    <n v="43"/>
    <n v="139.02000000000001"/>
    <x v="236"/>
    <s v=" maria   "/>
    <s v="Maria"/>
    <m/>
    <n v="139.02000000000001"/>
    <n v="298.89300000000003"/>
    <s v="Pass"/>
  </r>
  <r>
    <s v="T10089"/>
    <d v="2024-07-06T00:00:00"/>
    <x v="9"/>
    <s v="P0012"/>
    <x v="9"/>
    <s v="Electronics"/>
    <x v="0"/>
    <n v="32"/>
    <n v="176.49"/>
    <x v="237"/>
    <s v=" alex   "/>
    <s v="Alex"/>
    <m/>
    <n v="176.49"/>
    <n v="282.38400000000001"/>
    <s v="Pass"/>
  </r>
  <r>
    <s v="T10188"/>
    <d v="2024-06-20T00:00:00"/>
    <x v="7"/>
    <s v="P0011"/>
    <x v="7"/>
    <s v="Electronics"/>
    <x v="1"/>
    <n v="42"/>
    <n v="134.44999999999999"/>
    <x v="238"/>
    <s v=" alex   "/>
    <s v="Alex"/>
    <m/>
    <n v="134.44999999999999"/>
    <n v="282.34499999999997"/>
    <s v="Pass"/>
  </r>
  <r>
    <s v="T10047"/>
    <d v="2024-09-30T00:00:00"/>
    <x v="4"/>
    <s v="P0036"/>
    <x v="7"/>
    <s v="Electronics"/>
    <x v="0"/>
    <n v="14"/>
    <n v="395.98"/>
    <x v="239"/>
    <s v=" john   "/>
    <s v="John"/>
    <m/>
    <n v="395.98"/>
    <n v="277.18600000000004"/>
    <s v="Pass"/>
  </r>
  <r>
    <s v="T10103"/>
    <d v="2024-03-21T00:00:00"/>
    <x v="11"/>
    <s v="P0036"/>
    <x v="31"/>
    <s v="Electronics"/>
    <x v="3"/>
    <n v="19"/>
    <n v="280.73"/>
    <x v="240"/>
    <s v=" john   "/>
    <s v="John"/>
    <m/>
    <n v="280.73"/>
    <n v="266.69350000000003"/>
    <s v="Pass"/>
  </r>
  <r>
    <s v="T10395"/>
    <d v="2024-02-20T00:00:00"/>
    <x v="8"/>
    <s v="P0045"/>
    <x v="32"/>
    <s v="Electronics"/>
    <x v="3"/>
    <n v="12"/>
    <n v="427.4"/>
    <x v="241"/>
    <s v=" maria   "/>
    <s v="Maria"/>
    <m/>
    <n v="427.4"/>
    <n v="256.44"/>
    <s v="Pass"/>
  </r>
  <r>
    <s v="T10343"/>
    <d v="2024-04-04T00:00:00"/>
    <x v="10"/>
    <s v="P0010"/>
    <x v="35"/>
    <s v="Electronics"/>
    <x v="1"/>
    <n v="15"/>
    <n v="338.76"/>
    <x v="242"/>
    <s v=" sara   "/>
    <s v="Sara"/>
    <m/>
    <n v="338.76"/>
    <n v="254.07"/>
    <s v="Pass"/>
  </r>
  <r>
    <s v="T10220"/>
    <d v="2024-09-03T00:00:00"/>
    <x v="4"/>
    <s v="P0050"/>
    <x v="2"/>
    <s v="Electronics"/>
    <x v="2"/>
    <n v="23"/>
    <n v="196.99"/>
    <x v="243"/>
    <s v=" alex   "/>
    <s v="Alex"/>
    <m/>
    <n v="196.99"/>
    <n v="226.53850000000003"/>
    <s v="Pass"/>
  </r>
  <r>
    <s v="T10480"/>
    <d v="2024-09-10T00:00:00"/>
    <x v="4"/>
    <s v="P0021"/>
    <x v="7"/>
    <s v="Electronics"/>
    <x v="2"/>
    <n v="11"/>
    <n v="410.21"/>
    <x v="244"/>
    <s v=" maria   "/>
    <s v="Maria"/>
    <m/>
    <n v="410.21"/>
    <n v="225.61549999999994"/>
    <s v="Pass"/>
  </r>
  <r>
    <s v="T10070"/>
    <d v="2024-02-13T00:00:00"/>
    <x v="8"/>
    <s v="P0013"/>
    <x v="40"/>
    <s v="Electronics"/>
    <x v="2"/>
    <n v="16"/>
    <n v="278.93"/>
    <x v="245"/>
    <s v=" maria   "/>
    <s v="Maria"/>
    <m/>
    <n v="278.93"/>
    <n v="223.14400000000001"/>
    <s v="Pass"/>
  </r>
  <r>
    <s v="T10301"/>
    <d v="2024-10-03T00:00:00"/>
    <x v="0"/>
    <s v="P0039"/>
    <x v="49"/>
    <s v="Electronics"/>
    <x v="0"/>
    <n v="21"/>
    <n v="209.42"/>
    <x v="246"/>
    <s v=" john   "/>
    <s v="John"/>
    <m/>
    <n v="209.42"/>
    <n v="219.89099999999999"/>
    <s v="Pass"/>
  </r>
  <r>
    <s v="T10462"/>
    <d v="2024-09-03T00:00:00"/>
    <x v="4"/>
    <s v="P0034"/>
    <x v="34"/>
    <s v="Electronics"/>
    <x v="3"/>
    <n v="18"/>
    <n v="244.16"/>
    <x v="247"/>
    <s v=" maria   "/>
    <s v="Maria"/>
    <m/>
    <n v="244.16"/>
    <n v="219.74400000000003"/>
    <s v="Pass"/>
  </r>
  <r>
    <s v="T10481"/>
    <d v="2024-08-09T00:00:00"/>
    <x v="2"/>
    <s v="P0006"/>
    <x v="38"/>
    <s v="Electronics"/>
    <x v="1"/>
    <n v="39"/>
    <n v="111.58"/>
    <x v="248"/>
    <s v=" maria   "/>
    <s v="Maria"/>
    <m/>
    <n v="111.58"/>
    <n v="217.58100000000002"/>
    <s v="Pass"/>
  </r>
  <r>
    <s v="T10124"/>
    <d v="2024-08-14T00:00:00"/>
    <x v="2"/>
    <s v="P0017"/>
    <x v="23"/>
    <s v="Electronics"/>
    <x v="2"/>
    <n v="16"/>
    <n v="264.89"/>
    <x v="249"/>
    <s v=" tom   "/>
    <s v="Tom"/>
    <m/>
    <n v="264.89"/>
    <n v="211.91200000000001"/>
    <s v="Pass"/>
  </r>
  <r>
    <s v="T10380"/>
    <d v="2024-11-11T00:00:00"/>
    <x v="1"/>
    <s v="P0028"/>
    <x v="20"/>
    <s v="Electronics"/>
    <x v="3"/>
    <n v="10"/>
    <n v="416.22"/>
    <x v="250"/>
    <s v=" alex   "/>
    <s v="Alex"/>
    <m/>
    <n v="416.22"/>
    <n v="208.11000000000004"/>
    <s v="Fail"/>
  </r>
  <r>
    <s v="T10443"/>
    <d v="2024-05-06T00:00:00"/>
    <x v="5"/>
    <s v="P0039"/>
    <x v="9"/>
    <s v="Electronics"/>
    <x v="0"/>
    <n v="19"/>
    <n v="203.76"/>
    <x v="251"/>
    <s v=" tom   "/>
    <s v="Tom"/>
    <m/>
    <n v="203.76"/>
    <n v="193.572"/>
    <s v="Pass"/>
  </r>
  <r>
    <s v="T10066"/>
    <d v="2024-09-16T00:00:00"/>
    <x v="4"/>
    <s v="P0032"/>
    <x v="22"/>
    <s v="Electronics"/>
    <x v="2"/>
    <n v="31"/>
    <n v="121.43"/>
    <x v="252"/>
    <s v=" alex   "/>
    <s v="Alex"/>
    <m/>
    <n v="121.43"/>
    <n v="188.2165"/>
    <s v="Pass"/>
  </r>
  <r>
    <s v="T10241"/>
    <d v="2024-09-08T00:00:00"/>
    <x v="4"/>
    <s v="P0047"/>
    <x v="21"/>
    <s v="Electronics"/>
    <x v="1"/>
    <n v="15"/>
    <n v="230.42"/>
    <x v="253"/>
    <s v=" sara   "/>
    <s v="Sara"/>
    <m/>
    <n v="230.42"/>
    <n v="172.81500000000003"/>
    <s v="Pass"/>
  </r>
  <r>
    <s v="T10140"/>
    <d v="2024-08-18T00:00:00"/>
    <x v="2"/>
    <s v="P0008"/>
    <x v="44"/>
    <s v="Electronics"/>
    <x v="0"/>
    <n v="7"/>
    <n v="484.2"/>
    <x v="254"/>
    <s v=" sara   "/>
    <s v="Sara"/>
    <m/>
    <n v="484.2"/>
    <n v="169.47000000000003"/>
    <s v="Fail"/>
  </r>
  <r>
    <s v="T10329"/>
    <d v="2024-02-18T00:00:00"/>
    <x v="8"/>
    <s v="P0030"/>
    <x v="49"/>
    <s v="Electronics"/>
    <x v="3"/>
    <n v="22"/>
    <n v="149.44"/>
    <x v="255"/>
    <s v=" alex   "/>
    <s v="Alex"/>
    <m/>
    <n v="149.44"/>
    <n v="164.38400000000001"/>
    <s v="Pass"/>
  </r>
  <r>
    <s v="T10123"/>
    <d v="2024-02-04T00:00:00"/>
    <x v="8"/>
    <s v="P0044"/>
    <x v="10"/>
    <s v="Electronics"/>
    <x v="2"/>
    <n v="7"/>
    <n v="449.51"/>
    <x v="256"/>
    <s v=" maria   "/>
    <s v="Maria"/>
    <m/>
    <n v="449.51"/>
    <n v="157.32850000000002"/>
    <s v="Fail"/>
  </r>
  <r>
    <s v="T10375"/>
    <d v="2024-09-03T00:00:00"/>
    <x v="4"/>
    <s v="P0050"/>
    <x v="32"/>
    <s v="Electronics"/>
    <x v="3"/>
    <n v="32"/>
    <n v="85.62"/>
    <x v="257"/>
    <s v=" john   "/>
    <s v="John"/>
    <m/>
    <n v="85.62"/>
    <n v="136.99200000000002"/>
    <s v="Pass"/>
  </r>
  <r>
    <s v="T10174"/>
    <d v="2024-08-12T00:00:00"/>
    <x v="2"/>
    <s v="P0028"/>
    <x v="14"/>
    <s v="Electronics"/>
    <x v="0"/>
    <n v="21"/>
    <n v="129.72999999999999"/>
    <x v="258"/>
    <s v=" alex   "/>
    <s v="Alex"/>
    <m/>
    <n v="129.72999999999999"/>
    <n v="136.2165"/>
    <s v="Pass"/>
  </r>
  <r>
    <s v="T10221"/>
    <d v="2024-11-19T00:00:00"/>
    <x v="1"/>
    <s v="P0028"/>
    <x v="0"/>
    <s v="Electronics"/>
    <x v="1"/>
    <n v="37"/>
    <n v="73.14"/>
    <x v="259"/>
    <s v=" sara   "/>
    <s v="Sara"/>
    <m/>
    <n v="73.14"/>
    <n v="135.309"/>
    <s v="Pass"/>
  </r>
  <r>
    <s v="T10324"/>
    <d v="2024-10-30T00:00:00"/>
    <x v="0"/>
    <s v="P0034"/>
    <x v="27"/>
    <s v="Electronics"/>
    <x v="3"/>
    <n v="23"/>
    <n v="117.07"/>
    <x v="260"/>
    <s v=" john   "/>
    <s v="John"/>
    <m/>
    <n v="117.07"/>
    <n v="134.63050000000001"/>
    <s v="Pass"/>
  </r>
  <r>
    <s v="T10191"/>
    <d v="2024-06-08T00:00:00"/>
    <x v="7"/>
    <s v="P0035"/>
    <x v="21"/>
    <s v="Electronics"/>
    <x v="1"/>
    <n v="41"/>
    <n v="62.11"/>
    <x v="261"/>
    <s v=" sara   "/>
    <s v="Sara"/>
    <m/>
    <n v="62.11"/>
    <n v="127.32550000000002"/>
    <s v="Pass"/>
  </r>
  <r>
    <s v="T10001"/>
    <d v="2024-12-14T00:00:00"/>
    <x v="6"/>
    <s v="P0002"/>
    <x v="27"/>
    <s v="Electronics"/>
    <x v="1"/>
    <n v="12"/>
    <n v="194.69"/>
    <x v="262"/>
    <s v=" alex   "/>
    <s v="Alex"/>
    <m/>
    <n v="194.69"/>
    <n v="116.81400000000002"/>
    <s v="Pass"/>
  </r>
  <r>
    <s v="T10115"/>
    <d v="2024-02-17T00:00:00"/>
    <x v="8"/>
    <s v="P0029"/>
    <x v="24"/>
    <s v="Electronics"/>
    <x v="1"/>
    <n v="23"/>
    <n v="101.49"/>
    <x v="263"/>
    <s v=" alex   "/>
    <s v="Alex"/>
    <m/>
    <n v="101.49"/>
    <n v="116.71350000000001"/>
    <s v="Pass"/>
  </r>
  <r>
    <s v="T10078"/>
    <d v="2024-09-08T00:00:00"/>
    <x v="4"/>
    <s v="P0020"/>
    <x v="13"/>
    <s v="Electronics"/>
    <x v="3"/>
    <n v="34"/>
    <n v="57.81"/>
    <x v="264"/>
    <s v=" john   "/>
    <s v="John"/>
    <m/>
    <n v="57.81"/>
    <n v="98.277000000000001"/>
    <s v="Pass"/>
  </r>
  <r>
    <s v="T10000"/>
    <d v="2024-04-12T00:00:00"/>
    <x v="10"/>
    <s v="P0016"/>
    <x v="34"/>
    <s v="Electronics"/>
    <x v="0"/>
    <n v="16"/>
    <n v="120.52"/>
    <x v="265"/>
    <s v=" john   "/>
    <s v="John"/>
    <n v="0.18"/>
    <n v="120.52"/>
    <n v="96.415999999999997"/>
    <s v="Pass"/>
  </r>
  <r>
    <s v="T10269"/>
    <d v="2024-01-09T00:00:00"/>
    <x v="3"/>
    <s v="P0048"/>
    <x v="49"/>
    <s v="Electronics"/>
    <x v="1"/>
    <n v="14"/>
    <n v="133.63"/>
    <x v="266"/>
    <s v=" maria   "/>
    <s v="Maria"/>
    <m/>
    <n v="133.63"/>
    <n v="93.540999999999997"/>
    <s v="Pass"/>
  </r>
  <r>
    <s v="T10229"/>
    <d v="2024-04-07T00:00:00"/>
    <x v="10"/>
    <s v="P0033"/>
    <x v="26"/>
    <s v="Electronics"/>
    <x v="3"/>
    <n v="24"/>
    <n v="72.45"/>
    <x v="267"/>
    <s v=" alex   "/>
    <s v="Alex"/>
    <m/>
    <n v="72.45"/>
    <n v="86.94"/>
    <s v="Pass"/>
  </r>
  <r>
    <s v="T10222"/>
    <d v="2024-07-21T00:00:00"/>
    <x v="9"/>
    <s v="P0028"/>
    <x v="10"/>
    <s v="Electronics"/>
    <x v="1"/>
    <n v="8"/>
    <n v="212.25"/>
    <x v="268"/>
    <s v=" sara   "/>
    <s v="Sara"/>
    <m/>
    <n v="212.25"/>
    <n v="84.9"/>
    <s v="Fail"/>
  </r>
  <r>
    <s v="T10429"/>
    <d v="2024-04-15T00:00:00"/>
    <x v="10"/>
    <s v="P0046"/>
    <x v="40"/>
    <s v="Electronics"/>
    <x v="3"/>
    <n v="4"/>
    <n v="422.44"/>
    <x v="269"/>
    <s v=" john   "/>
    <s v="John"/>
    <m/>
    <n v="422.44"/>
    <n v="84.488"/>
    <s v="Fail"/>
  </r>
  <r>
    <s v="T10117"/>
    <d v="2024-08-03T00:00:00"/>
    <x v="2"/>
    <s v="P0011"/>
    <x v="48"/>
    <s v="Electronics"/>
    <x v="1"/>
    <n v="9"/>
    <n v="184.77"/>
    <x v="270"/>
    <s v=" alex   "/>
    <s v="Alex"/>
    <m/>
    <n v="184.77"/>
    <n v="83.146500000000003"/>
    <s v="Fail"/>
  </r>
  <r>
    <s v="T10323"/>
    <d v="2024-11-12T00:00:00"/>
    <x v="1"/>
    <s v="P0038"/>
    <x v="31"/>
    <s v="Electronics"/>
    <x v="0"/>
    <n v="7"/>
    <n v="224.88"/>
    <x v="271"/>
    <s v=" john   "/>
    <s v="John"/>
    <m/>
    <n v="224.88"/>
    <n v="78.708000000000013"/>
    <s v="Fail"/>
  </r>
  <r>
    <s v="T10077"/>
    <d v="2024-08-02T00:00:00"/>
    <x v="2"/>
    <s v="P0049"/>
    <x v="14"/>
    <s v="Electronics"/>
    <x v="1"/>
    <n v="13"/>
    <n v="115.88"/>
    <x v="272"/>
    <s v=" sara   "/>
    <s v="Sara"/>
    <m/>
    <n v="115.88"/>
    <n v="75.322000000000003"/>
    <s v="Pass"/>
  </r>
  <r>
    <s v="T10017"/>
    <d v="2024-11-04T00:00:00"/>
    <x v="1"/>
    <s v="P0001"/>
    <x v="48"/>
    <s v="Electronics"/>
    <x v="0"/>
    <n v="3"/>
    <n v="462.09"/>
    <x v="273"/>
    <s v=" tom   "/>
    <s v="Tom"/>
    <m/>
    <n v="462.09"/>
    <n v="69.313500000000005"/>
    <s v="Fail"/>
  </r>
  <r>
    <s v="T10360"/>
    <d v="2024-06-22T00:00:00"/>
    <x v="7"/>
    <s v="P0016"/>
    <x v="13"/>
    <s v="Electronics"/>
    <x v="0"/>
    <n v="25"/>
    <n v="55.22"/>
    <x v="274"/>
    <s v=" tom   "/>
    <s v="Tom"/>
    <m/>
    <n v="55.22"/>
    <n v="69.025000000000006"/>
    <s v="Pass"/>
  </r>
  <r>
    <s v="T10033"/>
    <d v="2024-09-27T00:00:00"/>
    <x v="4"/>
    <s v="P0026"/>
    <x v="1"/>
    <s v="Electronics"/>
    <x v="3"/>
    <n v="42"/>
    <n v="32.79"/>
    <x v="275"/>
    <s v=" tom   "/>
    <s v="Tom"/>
    <m/>
    <n v="32.79"/>
    <n v="68.859000000000009"/>
    <s v="Pass"/>
  </r>
  <r>
    <s v="T10044"/>
    <d v="2024-01-21T00:00:00"/>
    <x v="3"/>
    <s v="P0045"/>
    <x v="21"/>
    <s v="Electronics"/>
    <x v="0"/>
    <n v="3"/>
    <n v="442.25"/>
    <x v="276"/>
    <s v=" tom   "/>
    <s v="Tom"/>
    <m/>
    <n v="442.25"/>
    <n v="66.337500000000006"/>
    <s v="Fail"/>
  </r>
  <r>
    <s v="T10128"/>
    <d v="2024-01-05T00:00:00"/>
    <x v="3"/>
    <s v="P0013"/>
    <x v="11"/>
    <s v="Electronics"/>
    <x v="1"/>
    <n v="4"/>
    <n v="310.60000000000002"/>
    <x v="277"/>
    <s v=" maria   "/>
    <s v="Maria"/>
    <m/>
    <n v="310.60000000000002"/>
    <n v="62.120000000000005"/>
    <s v="Fail"/>
  </r>
  <r>
    <s v="T10153"/>
    <d v="2024-11-22T00:00:00"/>
    <x v="1"/>
    <s v="P0019"/>
    <x v="44"/>
    <s v="Electronics"/>
    <x v="0"/>
    <n v="15"/>
    <n v="73.61"/>
    <x v="278"/>
    <s v=" maria   "/>
    <s v="Maria"/>
    <m/>
    <n v="73.61"/>
    <n v="55.20750000000001"/>
    <s v="Pass"/>
  </r>
  <r>
    <s v="T10013"/>
    <d v="2024-12-25T00:00:00"/>
    <x v="6"/>
    <s v="P0043"/>
    <x v="9"/>
    <s v="Electronics"/>
    <x v="0"/>
    <n v="27"/>
    <n v="38.07"/>
    <x v="279"/>
    <s v=" maria   "/>
    <s v="Maria"/>
    <m/>
    <n v="38.07"/>
    <n v="51.394500000000008"/>
    <s v="Pass"/>
  </r>
  <r>
    <s v="T10498"/>
    <d v="2024-01-16T00:00:00"/>
    <x v="3"/>
    <s v="P0006"/>
    <x v="19"/>
    <s v="Electronics"/>
    <x v="1"/>
    <n v="35"/>
    <n v="28.61"/>
    <x v="280"/>
    <s v=" maria   "/>
    <s v="Maria"/>
    <m/>
    <n v="28.61"/>
    <n v="50.067500000000003"/>
    <s v="Pass"/>
  </r>
  <r>
    <s v="T10009"/>
    <d v="2024-08-02T00:00:00"/>
    <x v="2"/>
    <s v="P0050"/>
    <x v="30"/>
    <s v="Electronics"/>
    <x v="1"/>
    <n v="2"/>
    <n v="452.92"/>
    <x v="281"/>
    <s v=" maria   "/>
    <s v="Maria"/>
    <m/>
    <n v="452.92"/>
    <n v="45.292000000000002"/>
    <s v="Fail"/>
  </r>
  <r>
    <s v="T10085"/>
    <d v="2024-02-22T00:00:00"/>
    <x v="8"/>
    <s v="P0036"/>
    <x v="16"/>
    <s v="Electronics"/>
    <x v="2"/>
    <n v="4"/>
    <n v="184.43"/>
    <x v="282"/>
    <s v=" sara   "/>
    <s v="Sara"/>
    <m/>
    <n v="184.43"/>
    <n v="36.886000000000003"/>
    <s v="Fail"/>
  </r>
  <r>
    <s v="T10487"/>
    <d v="2024-11-20T00:00:00"/>
    <x v="1"/>
    <s v="P0030"/>
    <x v="16"/>
    <s v="Electronics"/>
    <x v="1"/>
    <n v="3"/>
    <n v="236.11"/>
    <x v="283"/>
    <s v=" maria   "/>
    <s v="Maria"/>
    <m/>
    <n v="236.11"/>
    <n v="35.416500000000006"/>
    <s v="Fail"/>
  </r>
  <r>
    <s v="T10354"/>
    <d v="2024-10-07T00:00:00"/>
    <x v="0"/>
    <s v="P0043"/>
    <x v="17"/>
    <s v="Electronics"/>
    <x v="0"/>
    <n v="23"/>
    <n v="29.87"/>
    <x v="284"/>
    <s v=" tom   "/>
    <s v="Tom"/>
    <m/>
    <n v="29.87"/>
    <n v="34.350500000000004"/>
    <s v="Pass"/>
  </r>
  <r>
    <s v="T10336"/>
    <d v="2024-04-08T00:00:00"/>
    <x v="10"/>
    <s v="P0015"/>
    <x v="42"/>
    <s v="Electronics"/>
    <x v="1"/>
    <n v="18"/>
    <n v="31.98"/>
    <x v="285"/>
    <s v=" maria   "/>
    <s v="Maria"/>
    <m/>
    <n v="31.98"/>
    <n v="28.782"/>
    <s v="Pass"/>
  </r>
  <r>
    <s v="T10158"/>
    <d v="2024-03-06T00:00:00"/>
    <x v="11"/>
    <s v="P0026"/>
    <x v="12"/>
    <s v="Electronics"/>
    <x v="2"/>
    <n v="5"/>
    <n v="112.78"/>
    <x v="286"/>
    <s v=" tom   "/>
    <s v="Tom"/>
    <m/>
    <n v="112.78"/>
    <n v="28.195"/>
    <s v="Fail"/>
  </r>
  <r>
    <s v="T10243"/>
    <d v="2024-05-26T00:00:00"/>
    <x v="5"/>
    <s v="P0002"/>
    <x v="26"/>
    <s v="Electronics"/>
    <x v="0"/>
    <n v="7"/>
    <n v="68.92"/>
    <x v="287"/>
    <s v=" alex   "/>
    <s v="Alex"/>
    <m/>
    <n v="68.92"/>
    <n v="24.122"/>
    <s v="Fail"/>
  </r>
  <r>
    <s v="T10351"/>
    <d v="2024-11-18T00:00:00"/>
    <x v="1"/>
    <s v="P0006"/>
    <x v="39"/>
    <s v="Electronics"/>
    <x v="2"/>
    <n v="33"/>
    <n v="11.03"/>
    <x v="288"/>
    <s v=" alex   "/>
    <s v="Alex"/>
    <m/>
    <n v="11.03"/>
    <n v="18.1995"/>
    <s v="Pass"/>
  </r>
  <r>
    <s v="T10072"/>
    <d v="2024-07-20T00:00:00"/>
    <x v="9"/>
    <s v="P0025"/>
    <x v="8"/>
    <s v="Electronics"/>
    <x v="2"/>
    <n v="3"/>
    <n v="120.81"/>
    <x v="289"/>
    <s v=" tom   "/>
    <s v="Tom"/>
    <m/>
    <n v="120.81"/>
    <n v="18.121500000000001"/>
    <s v="Fail"/>
  </r>
  <r>
    <s v="T10022"/>
    <d v="2024-10-03T00:00:00"/>
    <x v="0"/>
    <s v="P0044"/>
    <x v="31"/>
    <s v="Electronics"/>
    <x v="1"/>
    <n v="6"/>
    <n v="27.78"/>
    <x v="290"/>
    <s v=" tom   "/>
    <s v="Tom"/>
    <m/>
    <n v="27.78"/>
    <n v="8.3340000000000014"/>
    <s v="Fail"/>
  </r>
  <r>
    <s v="T10195"/>
    <d v="2024-04-22T00:00:00"/>
    <x v="10"/>
    <s v="P0047"/>
    <x v="44"/>
    <s v="Electronics"/>
    <x v="2"/>
    <n v="1"/>
    <n v="91.89"/>
    <x v="291"/>
    <s v=" maria   "/>
    <s v="Maria"/>
    <m/>
    <n v="91.89"/>
    <n v="4.5945"/>
    <s v="Fail"/>
  </r>
  <r>
    <s v="T10197"/>
    <d v="2024-02-21T00:00:00"/>
    <x v="8"/>
    <s v="P0049"/>
    <x v="14"/>
    <s v="Furniture"/>
    <x v="3"/>
    <n v="48"/>
    <n v="495.95"/>
    <x v="292"/>
    <s v=" tom   "/>
    <s v="Tom"/>
    <m/>
    <n v="495.95"/>
    <n v="1190.28"/>
    <s v="Pass"/>
  </r>
  <r>
    <s v="T10228"/>
    <d v="2024-11-20T00:00:00"/>
    <x v="1"/>
    <s v="P0009"/>
    <x v="8"/>
    <s v="Furniture"/>
    <x v="3"/>
    <n v="45"/>
    <n v="483.46"/>
    <x v="293"/>
    <s v=" sara   "/>
    <s v="Sara"/>
    <m/>
    <n v="483.46"/>
    <n v="1087.7850000000001"/>
    <s v="Pass"/>
  </r>
  <r>
    <s v="T10032"/>
    <d v="2024-07-06T00:00:00"/>
    <x v="9"/>
    <s v="P0017"/>
    <x v="13"/>
    <s v="Furniture"/>
    <x v="3"/>
    <n v="49"/>
    <n v="428.01"/>
    <x v="294"/>
    <s v=" alex   "/>
    <s v="Alex"/>
    <m/>
    <n v="428.01"/>
    <n v="1048.6245000000001"/>
    <s v="Pass"/>
  </r>
  <r>
    <s v="T10492"/>
    <d v="2024-09-06T00:00:00"/>
    <x v="4"/>
    <s v="P0031"/>
    <x v="3"/>
    <s v="Furniture"/>
    <x v="1"/>
    <n v="45"/>
    <n v="454.4"/>
    <x v="295"/>
    <s v=" alex   "/>
    <s v="Alex"/>
    <m/>
    <n v="454.4"/>
    <n v="1022.4000000000001"/>
    <s v="Pass"/>
  </r>
  <r>
    <s v="T10167"/>
    <d v="2024-12-05T00:00:00"/>
    <x v="6"/>
    <s v="P0028"/>
    <x v="44"/>
    <s v="Furniture"/>
    <x v="2"/>
    <n v="45"/>
    <n v="451.64"/>
    <x v="296"/>
    <s v=" maria   "/>
    <s v="Maria"/>
    <m/>
    <n v="451.64"/>
    <n v="1016.19"/>
    <s v="Pass"/>
  </r>
  <r>
    <s v="T10320"/>
    <d v="2024-10-12T00:00:00"/>
    <x v="0"/>
    <s v="P0002"/>
    <x v="10"/>
    <s v="Furniture"/>
    <x v="1"/>
    <n v="46"/>
    <n v="423.52"/>
    <x v="297"/>
    <s v=" john   "/>
    <s v="John"/>
    <m/>
    <n v="423.52"/>
    <n v="974.096"/>
    <s v="Pass"/>
  </r>
  <r>
    <s v="T10266"/>
    <d v="2024-05-19T00:00:00"/>
    <x v="5"/>
    <s v="P0035"/>
    <x v="18"/>
    <s v="Furniture"/>
    <x v="1"/>
    <n v="49"/>
    <n v="396.69"/>
    <x v="298"/>
    <s v=" sara   "/>
    <s v="Sara"/>
    <m/>
    <n v="396.69"/>
    <n v="971.89050000000009"/>
    <s v="Pass"/>
  </r>
  <r>
    <s v="T10460"/>
    <d v="2024-10-04T00:00:00"/>
    <x v="0"/>
    <s v="P0047"/>
    <x v="1"/>
    <s v="Furniture"/>
    <x v="2"/>
    <n v="49"/>
    <n v="389.03"/>
    <x v="299"/>
    <s v=" sara   "/>
    <s v="Sara"/>
    <m/>
    <n v="389.03"/>
    <n v="953.12350000000015"/>
    <s v="Pass"/>
  </r>
  <r>
    <s v="T10166"/>
    <d v="2024-02-13T00:00:00"/>
    <x v="8"/>
    <s v="P0020"/>
    <x v="11"/>
    <s v="Furniture"/>
    <x v="0"/>
    <n v="37"/>
    <n v="494.15"/>
    <x v="300"/>
    <s v=" john   "/>
    <s v="John"/>
    <m/>
    <n v="494.15"/>
    <n v="914.17750000000001"/>
    <s v="Pass"/>
  </r>
  <r>
    <s v="T10359"/>
    <d v="2024-12-25T00:00:00"/>
    <x v="6"/>
    <s v="P0023"/>
    <x v="34"/>
    <s v="Furniture"/>
    <x v="1"/>
    <n v="47"/>
    <n v="334.71"/>
    <x v="301"/>
    <s v=" maria   "/>
    <s v="Maria"/>
    <m/>
    <n v="334.71"/>
    <n v="786.56850000000009"/>
    <s v="Pass"/>
  </r>
  <r>
    <s v="T10073"/>
    <d v="2024-09-26T00:00:00"/>
    <x v="4"/>
    <s v="P0035"/>
    <x v="37"/>
    <s v="Furniture"/>
    <x v="1"/>
    <n v="35"/>
    <n v="424.99"/>
    <x v="302"/>
    <s v=" john   "/>
    <s v="John"/>
    <m/>
    <n v="424.99"/>
    <n v="743.73250000000007"/>
    <s v="Pass"/>
  </r>
  <r>
    <s v="T10399"/>
    <d v="2024-07-08T00:00:00"/>
    <x v="9"/>
    <s v="P0047"/>
    <x v="9"/>
    <s v="Furniture"/>
    <x v="2"/>
    <n v="34"/>
    <n v="432.25"/>
    <x v="303"/>
    <s v=" maria   "/>
    <s v="Maria"/>
    <m/>
    <n v="432.25"/>
    <n v="734.82500000000005"/>
    <s v="Pass"/>
  </r>
  <r>
    <s v="T10238"/>
    <d v="2024-12-14T00:00:00"/>
    <x v="6"/>
    <s v="P0006"/>
    <x v="11"/>
    <s v="Furniture"/>
    <x v="1"/>
    <n v="46"/>
    <n v="317.83999999999997"/>
    <x v="304"/>
    <s v=" sara   "/>
    <s v="Sara"/>
    <m/>
    <n v="317.83999999999997"/>
    <n v="731.03200000000004"/>
    <s v="Pass"/>
  </r>
  <r>
    <s v="T10368"/>
    <d v="2024-09-29T00:00:00"/>
    <x v="4"/>
    <s v="P0025"/>
    <x v="16"/>
    <s v="Furniture"/>
    <x v="0"/>
    <n v="44"/>
    <n v="326.58999999999997"/>
    <x v="305"/>
    <s v=" maria   "/>
    <s v="Maria"/>
    <m/>
    <n v="326.58999999999997"/>
    <n v="718.49800000000005"/>
    <s v="Pass"/>
  </r>
  <r>
    <s v="T10468"/>
    <d v="2024-10-11T00:00:00"/>
    <x v="0"/>
    <s v="P0019"/>
    <x v="28"/>
    <s v="Furniture"/>
    <x v="1"/>
    <n v="33"/>
    <n v="415.14"/>
    <x v="306"/>
    <s v=" sara   "/>
    <s v="Sara"/>
    <m/>
    <n v="415.14"/>
    <n v="684.98100000000011"/>
    <s v="Pass"/>
  </r>
  <r>
    <s v="T10383"/>
    <d v="2024-06-21T00:00:00"/>
    <x v="7"/>
    <s v="P0021"/>
    <x v="49"/>
    <s v="Furniture"/>
    <x v="3"/>
    <n v="39"/>
    <n v="350.49"/>
    <x v="307"/>
    <s v=" alex   "/>
    <s v="Alex"/>
    <m/>
    <n v="350.49"/>
    <n v="683.45550000000003"/>
    <s v="Pass"/>
  </r>
  <r>
    <s v="T10338"/>
    <d v="2024-02-06T00:00:00"/>
    <x v="8"/>
    <s v="P0042"/>
    <x v="0"/>
    <s v="Furniture"/>
    <x v="2"/>
    <n v="29"/>
    <n v="465.42"/>
    <x v="308"/>
    <s v=" maria   "/>
    <s v="Maria"/>
    <m/>
    <n v="465.42"/>
    <n v="674.85900000000004"/>
    <s v="Pass"/>
  </r>
  <r>
    <s v="T10249"/>
    <d v="2024-02-08T00:00:00"/>
    <x v="8"/>
    <s v="P0033"/>
    <x v="23"/>
    <s v="Furniture"/>
    <x v="0"/>
    <n v="32"/>
    <n v="414.02"/>
    <x v="309"/>
    <s v=" maria   "/>
    <s v="Maria"/>
    <m/>
    <n v="414.02"/>
    <n v="662.43200000000002"/>
    <s v="Pass"/>
  </r>
  <r>
    <s v="T10277"/>
    <d v="2024-02-23T00:00:00"/>
    <x v="8"/>
    <s v="P0003"/>
    <x v="18"/>
    <s v="Furniture"/>
    <x v="0"/>
    <n v="27"/>
    <n v="478.35"/>
    <x v="310"/>
    <s v=" john   "/>
    <s v="John"/>
    <m/>
    <n v="478.35"/>
    <n v="645.77250000000004"/>
    <s v="Pass"/>
  </r>
  <r>
    <s v="T10081"/>
    <d v="2024-07-31T00:00:00"/>
    <x v="9"/>
    <s v="P0022"/>
    <x v="22"/>
    <s v="Furniture"/>
    <x v="1"/>
    <n v="34"/>
    <n v="377.15"/>
    <x v="311"/>
    <s v=" john   "/>
    <s v="John"/>
    <m/>
    <n v="377.15"/>
    <n v="641.15500000000009"/>
    <s v="Pass"/>
  </r>
  <r>
    <s v="T10355"/>
    <d v="2024-08-10T00:00:00"/>
    <x v="2"/>
    <s v="P0043"/>
    <x v="30"/>
    <s v="Furniture"/>
    <x v="2"/>
    <n v="29"/>
    <n v="437.08"/>
    <x v="312"/>
    <s v=" alex   "/>
    <s v="Alex"/>
    <m/>
    <n v="437.08"/>
    <n v="633.76600000000008"/>
    <s v="Pass"/>
  </r>
  <r>
    <s v="T10230"/>
    <d v="2024-07-16T00:00:00"/>
    <x v="9"/>
    <s v="P0020"/>
    <x v="9"/>
    <s v="Furniture"/>
    <x v="1"/>
    <n v="35"/>
    <n v="356.77"/>
    <x v="313"/>
    <s v=" sara   "/>
    <s v="Sara"/>
    <m/>
    <n v="356.77"/>
    <n v="624.34750000000008"/>
    <s v="Pass"/>
  </r>
  <r>
    <s v="T10415"/>
    <d v="2024-04-17T00:00:00"/>
    <x v="10"/>
    <s v="P0014"/>
    <x v="16"/>
    <s v="Furniture"/>
    <x v="1"/>
    <n v="37"/>
    <n v="326.41000000000003"/>
    <x v="314"/>
    <s v=" tom   "/>
    <s v="Tom"/>
    <m/>
    <n v="326.41000000000003"/>
    <n v="603.85850000000005"/>
    <s v="Pass"/>
  </r>
  <r>
    <s v="T10133"/>
    <d v="2024-07-25T00:00:00"/>
    <x v="9"/>
    <s v="P0027"/>
    <x v="16"/>
    <s v="Furniture"/>
    <x v="1"/>
    <n v="39"/>
    <n v="303.08"/>
    <x v="315"/>
    <s v=" sara   "/>
    <s v="Sara"/>
    <m/>
    <n v="303.08"/>
    <n v="591.00600000000009"/>
    <s v="Pass"/>
  </r>
  <r>
    <s v="T10038"/>
    <d v="2024-02-24T00:00:00"/>
    <x v="8"/>
    <s v="P0026"/>
    <x v="48"/>
    <s v="Furniture"/>
    <x v="3"/>
    <n v="30"/>
    <n v="388.21"/>
    <x v="316"/>
    <s v=" tom   "/>
    <s v="Tom"/>
    <m/>
    <n v="388.21"/>
    <n v="582.31499999999994"/>
    <s v="Pass"/>
  </r>
  <r>
    <s v="T10083"/>
    <d v="2024-08-24T00:00:00"/>
    <x v="2"/>
    <s v="P0019"/>
    <x v="8"/>
    <s v="Furniture"/>
    <x v="3"/>
    <n v="25"/>
    <n v="395.62"/>
    <x v="317"/>
    <s v=" alex   "/>
    <s v="Alex"/>
    <m/>
    <n v="395.62"/>
    <n v="494.52500000000003"/>
    <s v="Pass"/>
  </r>
  <r>
    <s v="T10483"/>
    <d v="2024-01-23T00:00:00"/>
    <x v="3"/>
    <s v="P0048"/>
    <x v="24"/>
    <s v="Furniture"/>
    <x v="0"/>
    <n v="26"/>
    <n v="369.94"/>
    <x v="318"/>
    <s v=" maria   "/>
    <s v="Maria"/>
    <m/>
    <n v="369.94"/>
    <n v="480.92200000000003"/>
    <s v="Pass"/>
  </r>
  <r>
    <s v="T10313"/>
    <d v="2024-12-30T00:00:00"/>
    <x v="6"/>
    <s v="P0048"/>
    <x v="23"/>
    <s v="Furniture"/>
    <x v="3"/>
    <n v="41"/>
    <n v="229.26"/>
    <x v="319"/>
    <s v=" john   "/>
    <s v="John"/>
    <m/>
    <n v="229.26"/>
    <n v="469.983"/>
    <s v="Pass"/>
  </r>
  <r>
    <s v="T10392"/>
    <d v="2024-10-14T00:00:00"/>
    <x v="0"/>
    <s v="P0049"/>
    <x v="26"/>
    <s v="Furniture"/>
    <x v="3"/>
    <n v="22"/>
    <n v="410.19"/>
    <x v="320"/>
    <s v=" sara   "/>
    <s v="Sara"/>
    <m/>
    <n v="410.19"/>
    <n v="451.20900000000006"/>
    <s v="Pass"/>
  </r>
  <r>
    <s v="T10452"/>
    <d v="2024-04-27T00:00:00"/>
    <x v="10"/>
    <s v="P0004"/>
    <x v="7"/>
    <s v="Furniture"/>
    <x v="3"/>
    <n v="38"/>
    <n v="227.62"/>
    <x v="321"/>
    <s v=" tom   "/>
    <s v="Tom"/>
    <m/>
    <n v="227.62"/>
    <n v="432.47800000000001"/>
    <s v="Pass"/>
  </r>
  <r>
    <s v="T10449"/>
    <d v="2024-10-16T00:00:00"/>
    <x v="0"/>
    <s v="P0013"/>
    <x v="1"/>
    <s v="Furniture"/>
    <x v="1"/>
    <n v="45"/>
    <n v="191.49"/>
    <x v="322"/>
    <s v=" tom   "/>
    <s v="Tom"/>
    <m/>
    <n v="191.49"/>
    <n v="430.85250000000008"/>
    <s v="Pass"/>
  </r>
  <r>
    <s v="T10056"/>
    <d v="2024-04-01T00:00:00"/>
    <x v="10"/>
    <s v="P0049"/>
    <x v="2"/>
    <s v="Furniture"/>
    <x v="3"/>
    <n v="18"/>
    <n v="474.05"/>
    <x v="323"/>
    <s v=" tom   "/>
    <s v="Tom"/>
    <m/>
    <n v="474.05"/>
    <n v="426.64499999999998"/>
    <s v="Pass"/>
  </r>
  <r>
    <s v="T10207"/>
    <d v="2024-05-09T00:00:00"/>
    <x v="5"/>
    <s v="P0010"/>
    <x v="32"/>
    <s v="Furniture"/>
    <x v="1"/>
    <n v="22"/>
    <n v="382.03"/>
    <x v="324"/>
    <s v=" sara   "/>
    <s v="Sara"/>
    <m/>
    <n v="382.03"/>
    <n v="420.233"/>
    <s v="Pass"/>
  </r>
  <r>
    <s v="T10333"/>
    <d v="2024-06-06T00:00:00"/>
    <x v="7"/>
    <s v="P0038"/>
    <x v="6"/>
    <s v="Furniture"/>
    <x v="3"/>
    <n v="28"/>
    <n v="291.64"/>
    <x v="325"/>
    <s v=" maria   "/>
    <s v="Maria"/>
    <m/>
    <n v="291.64"/>
    <n v="408.29600000000005"/>
    <s v="Pass"/>
  </r>
  <r>
    <s v="T10179"/>
    <d v="2024-09-15T00:00:00"/>
    <x v="4"/>
    <s v="P0006"/>
    <x v="28"/>
    <s v="Furniture"/>
    <x v="2"/>
    <n v="18"/>
    <n v="453.63"/>
    <x v="326"/>
    <s v=" tom   "/>
    <s v="Tom"/>
    <m/>
    <n v="453.63"/>
    <n v="408.26700000000005"/>
    <s v="Pass"/>
  </r>
  <r>
    <s v="T10213"/>
    <d v="2024-05-05T00:00:00"/>
    <x v="5"/>
    <s v="P0024"/>
    <x v="0"/>
    <s v="Furniture"/>
    <x v="3"/>
    <n v="24"/>
    <n v="328.88"/>
    <x v="327"/>
    <s v=" tom   "/>
    <s v="Tom"/>
    <m/>
    <n v="328.88"/>
    <n v="394.65600000000001"/>
    <s v="Pass"/>
  </r>
  <r>
    <s v="T10154"/>
    <d v="2024-07-05T00:00:00"/>
    <x v="9"/>
    <s v="P0044"/>
    <x v="23"/>
    <s v="Furniture"/>
    <x v="3"/>
    <n v="21"/>
    <n v="346.56"/>
    <x v="328"/>
    <s v=" alex   "/>
    <s v="Alex"/>
    <m/>
    <n v="346.56"/>
    <n v="363.88800000000003"/>
    <s v="Pass"/>
  </r>
  <r>
    <s v="T10057"/>
    <d v="2024-09-20T00:00:00"/>
    <x v="4"/>
    <s v="P0035"/>
    <x v="4"/>
    <s v="Furniture"/>
    <x v="1"/>
    <n v="14"/>
    <n v="484"/>
    <x v="329"/>
    <s v=" alex   "/>
    <s v="Alex"/>
    <m/>
    <n v="484"/>
    <n v="338.8"/>
    <s v="Pass"/>
  </r>
  <r>
    <s v="T10102"/>
    <d v="2024-05-18T00:00:00"/>
    <x v="5"/>
    <s v="P0021"/>
    <x v="25"/>
    <s v="Furniture"/>
    <x v="2"/>
    <n v="23"/>
    <n v="283.41000000000003"/>
    <x v="330"/>
    <s v=" john   "/>
    <s v="John"/>
    <m/>
    <n v="283.41000000000003"/>
    <n v="325.92150000000004"/>
    <s v="Pass"/>
  </r>
  <r>
    <s v="T10217"/>
    <d v="2024-08-05T00:00:00"/>
    <x v="2"/>
    <s v="P0036"/>
    <x v="36"/>
    <s v="Furniture"/>
    <x v="3"/>
    <n v="32"/>
    <n v="200.98"/>
    <x v="331"/>
    <s v=" maria   "/>
    <s v="Maria"/>
    <m/>
    <n v="200.98"/>
    <n v="321.56799999999998"/>
    <s v="Pass"/>
  </r>
  <r>
    <s v="T10385"/>
    <d v="2024-11-16T00:00:00"/>
    <x v="1"/>
    <s v="P0001"/>
    <x v="47"/>
    <s v="Furniture"/>
    <x v="2"/>
    <n v="27"/>
    <n v="229.94"/>
    <x v="332"/>
    <s v=" maria   "/>
    <s v="Maria"/>
    <m/>
    <n v="229.94"/>
    <n v="310.41900000000004"/>
    <s v="Pass"/>
  </r>
  <r>
    <s v="T10018"/>
    <d v="2024-09-14T00:00:00"/>
    <x v="4"/>
    <s v="P0033"/>
    <x v="9"/>
    <s v="Furniture"/>
    <x v="0"/>
    <n v="23"/>
    <n v="241.31"/>
    <x v="333"/>
    <s v=" sara   "/>
    <s v="Sara"/>
    <m/>
    <n v="241.31"/>
    <n v="277.50650000000002"/>
    <s v="Pass"/>
  </r>
  <r>
    <s v="T10061"/>
    <d v="2024-02-19T00:00:00"/>
    <x v="8"/>
    <s v="P0049"/>
    <x v="45"/>
    <s v="Furniture"/>
    <x v="3"/>
    <n v="25"/>
    <n v="214.82"/>
    <x v="334"/>
    <s v=" maria   "/>
    <s v="Maria"/>
    <m/>
    <n v="214.82"/>
    <n v="268.52500000000003"/>
    <s v="Pass"/>
  </r>
  <r>
    <s v="T10298"/>
    <d v="2024-06-09T00:00:00"/>
    <x v="7"/>
    <s v="P0028"/>
    <x v="23"/>
    <s v="Furniture"/>
    <x v="3"/>
    <n v="22"/>
    <n v="241.72"/>
    <x v="335"/>
    <s v=" maria   "/>
    <s v="Maria"/>
    <m/>
    <n v="241.72"/>
    <n v="265.892"/>
    <s v="Pass"/>
  </r>
  <r>
    <s v="T10223"/>
    <d v="2024-07-02T00:00:00"/>
    <x v="9"/>
    <s v="P0037"/>
    <x v="29"/>
    <s v="Furniture"/>
    <x v="2"/>
    <n v="13"/>
    <n v="403.15"/>
    <x v="336"/>
    <s v=" john   "/>
    <s v="John"/>
    <m/>
    <n v="403.15"/>
    <n v="262.04750000000001"/>
    <s v="Pass"/>
  </r>
  <r>
    <s v="T10494"/>
    <d v="2024-04-05T00:00:00"/>
    <x v="10"/>
    <s v="P0037"/>
    <x v="39"/>
    <s v="Furniture"/>
    <x v="3"/>
    <n v="17"/>
    <n v="300.58"/>
    <x v="337"/>
    <s v=" sara   "/>
    <s v="Sara"/>
    <m/>
    <n v="300.58"/>
    <n v="255.49299999999999"/>
    <s v="Pass"/>
  </r>
  <r>
    <s v="T10466"/>
    <d v="2024-03-26T00:00:00"/>
    <x v="11"/>
    <s v="P0049"/>
    <x v="19"/>
    <s v="Furniture"/>
    <x v="2"/>
    <n v="11"/>
    <n v="420.89"/>
    <x v="338"/>
    <s v=" john   "/>
    <s v="John"/>
    <m/>
    <n v="420.89"/>
    <n v="231.48950000000002"/>
    <s v="Pass"/>
  </r>
  <r>
    <s v="T10248"/>
    <d v="2024-05-07T00:00:00"/>
    <x v="5"/>
    <s v="P0005"/>
    <x v="18"/>
    <s v="Furniture"/>
    <x v="1"/>
    <n v="30"/>
    <n v="149.08000000000001"/>
    <x v="339"/>
    <s v=" maria   "/>
    <s v="Maria"/>
    <m/>
    <n v="149.08000000000001"/>
    <n v="223.62000000000003"/>
    <s v="Pass"/>
  </r>
  <r>
    <s v="T10027"/>
    <d v="2024-08-23T00:00:00"/>
    <x v="2"/>
    <s v="P0046"/>
    <x v="37"/>
    <s v="Furniture"/>
    <x v="1"/>
    <n v="22"/>
    <n v="191.89"/>
    <x v="340"/>
    <s v=" john   "/>
    <s v="John"/>
    <m/>
    <n v="191.89"/>
    <n v="211.07900000000001"/>
    <s v="Pass"/>
  </r>
  <r>
    <s v="T10356"/>
    <d v="2024-02-23T00:00:00"/>
    <x v="8"/>
    <s v="P0048"/>
    <x v="37"/>
    <s v="Furniture"/>
    <x v="0"/>
    <n v="30"/>
    <n v="135.78"/>
    <x v="341"/>
    <s v=" john   "/>
    <s v="John"/>
    <m/>
    <n v="135.78"/>
    <n v="203.67000000000002"/>
    <s v="Pass"/>
  </r>
  <r>
    <s v="T10162"/>
    <d v="2024-05-13T00:00:00"/>
    <x v="5"/>
    <s v="P0045"/>
    <x v="1"/>
    <s v="Furniture"/>
    <x v="0"/>
    <n v="26"/>
    <n v="155.28"/>
    <x v="342"/>
    <s v=" sara   "/>
    <s v="Sara"/>
    <m/>
    <n v="155.28"/>
    <n v="201.86400000000003"/>
    <s v="Pass"/>
  </r>
  <r>
    <s v="T10431"/>
    <d v="2024-05-26T00:00:00"/>
    <x v="5"/>
    <s v="P0047"/>
    <x v="35"/>
    <s v="Furniture"/>
    <x v="3"/>
    <n v="14"/>
    <n v="284.25"/>
    <x v="343"/>
    <s v=" john   "/>
    <s v="John"/>
    <m/>
    <n v="284.25"/>
    <n v="198.97500000000002"/>
    <s v="Pass"/>
  </r>
  <r>
    <s v="T10042"/>
    <d v="2024-11-02T00:00:00"/>
    <x v="1"/>
    <s v="P0004"/>
    <x v="36"/>
    <s v="Furniture"/>
    <x v="2"/>
    <n v="14"/>
    <n v="278.68"/>
    <x v="344"/>
    <s v=" john   "/>
    <s v="John"/>
    <m/>
    <n v="278.68"/>
    <n v="195.07600000000002"/>
    <s v="Pass"/>
  </r>
  <r>
    <s v="T10049"/>
    <d v="2024-11-11T00:00:00"/>
    <x v="1"/>
    <s v="P0021"/>
    <x v="34"/>
    <s v="Furniture"/>
    <x v="0"/>
    <n v="15"/>
    <n v="252.3"/>
    <x v="345"/>
    <s v=" alex   "/>
    <s v="Alex"/>
    <m/>
    <n v="252.3"/>
    <n v="189.22500000000002"/>
    <s v="Pass"/>
  </r>
  <r>
    <s v="T10445"/>
    <d v="2024-02-27T00:00:00"/>
    <x v="8"/>
    <s v="P0026"/>
    <x v="0"/>
    <s v="Furniture"/>
    <x v="3"/>
    <n v="46"/>
    <n v="82.06"/>
    <x v="346"/>
    <s v=" alex   "/>
    <s v="Alex"/>
    <m/>
    <n v="82.06"/>
    <n v="188.73800000000003"/>
    <s v="Pass"/>
  </r>
  <r>
    <s v="T10181"/>
    <d v="2024-07-16T00:00:00"/>
    <x v="9"/>
    <s v="P0045"/>
    <x v="9"/>
    <s v="Furniture"/>
    <x v="0"/>
    <n v="35"/>
    <n v="103.72"/>
    <x v="347"/>
    <s v=" john   "/>
    <s v="John"/>
    <m/>
    <n v="103.72"/>
    <n v="181.51"/>
    <s v="Pass"/>
  </r>
  <r>
    <s v="T10208"/>
    <d v="2024-08-07T00:00:00"/>
    <x v="2"/>
    <s v="P0032"/>
    <x v="13"/>
    <s v="Furniture"/>
    <x v="3"/>
    <n v="8"/>
    <n v="452.77"/>
    <x v="348"/>
    <s v=" john   "/>
    <s v="John"/>
    <m/>
    <n v="452.77"/>
    <n v="181.108"/>
    <s v="Fail"/>
  </r>
  <r>
    <s v="T10496"/>
    <d v="2024-11-20T00:00:00"/>
    <x v="1"/>
    <s v="P0024"/>
    <x v="21"/>
    <s v="Furniture"/>
    <x v="1"/>
    <n v="19"/>
    <n v="183.2"/>
    <x v="349"/>
    <s v=" sara   "/>
    <s v="Sara"/>
    <m/>
    <n v="183.2"/>
    <n v="174.04000000000002"/>
    <s v="Pass"/>
  </r>
  <r>
    <s v="T10264"/>
    <d v="2024-10-30T00:00:00"/>
    <x v="0"/>
    <s v="P0034"/>
    <x v="27"/>
    <s v="Furniture"/>
    <x v="1"/>
    <n v="15"/>
    <n v="220.3"/>
    <x v="350"/>
    <s v=" john   "/>
    <s v="John"/>
    <m/>
    <n v="220.3"/>
    <n v="165.22500000000002"/>
    <s v="Pass"/>
  </r>
  <r>
    <s v="T10024"/>
    <d v="2024-11-09T00:00:00"/>
    <x v="1"/>
    <s v="P0013"/>
    <x v="18"/>
    <s v="Furniture"/>
    <x v="2"/>
    <n v="22"/>
    <n v="145.05000000000001"/>
    <x v="351"/>
    <s v=" john   "/>
    <s v="John"/>
    <m/>
    <n v="145.05000000000001"/>
    <n v="159.55500000000001"/>
    <s v="Pass"/>
  </r>
  <r>
    <s v="T10373"/>
    <d v="2024-02-08T00:00:00"/>
    <x v="8"/>
    <s v="P0029"/>
    <x v="21"/>
    <s v="Furniture"/>
    <x v="3"/>
    <n v="40"/>
    <n v="78.05"/>
    <x v="352"/>
    <s v=" alex   "/>
    <s v="Alex"/>
    <m/>
    <n v="78.05"/>
    <n v="156.10000000000002"/>
    <s v="Pass"/>
  </r>
  <r>
    <s v="T10119"/>
    <d v="2024-04-08T00:00:00"/>
    <x v="10"/>
    <s v="P0047"/>
    <x v="35"/>
    <s v="Furniture"/>
    <x v="3"/>
    <n v="21"/>
    <n v="145.46"/>
    <x v="353"/>
    <s v=" tom   "/>
    <s v="Tom"/>
    <m/>
    <n v="145.46"/>
    <n v="152.733"/>
    <s v="Pass"/>
  </r>
  <r>
    <s v="T10464"/>
    <d v="2024-06-02T00:00:00"/>
    <x v="7"/>
    <s v="P0008"/>
    <x v="8"/>
    <s v="Furniture"/>
    <x v="3"/>
    <n v="28"/>
    <n v="92.49"/>
    <x v="354"/>
    <s v=" maria   "/>
    <s v="Maria"/>
    <m/>
    <n v="92.49"/>
    <n v="129.48599999999999"/>
    <s v="Pass"/>
  </r>
  <r>
    <s v="T10414"/>
    <d v="2024-02-29T00:00:00"/>
    <x v="8"/>
    <s v="P0022"/>
    <x v="19"/>
    <s v="Furniture"/>
    <x v="2"/>
    <n v="26"/>
    <n v="91.16"/>
    <x v="355"/>
    <s v=" john   "/>
    <s v="John"/>
    <m/>
    <n v="91.16"/>
    <n v="118.508"/>
    <s v="Pass"/>
  </r>
  <r>
    <s v="T10144"/>
    <d v="2024-08-09T00:00:00"/>
    <x v="2"/>
    <s v="P0022"/>
    <x v="43"/>
    <s v="Furniture"/>
    <x v="0"/>
    <n v="14"/>
    <n v="166.64"/>
    <x v="356"/>
    <s v=" alex   "/>
    <s v="Alex"/>
    <m/>
    <n v="166.64"/>
    <n v="116.64800000000001"/>
    <s v="Pass"/>
  </r>
  <r>
    <s v="T10450"/>
    <d v="2024-04-05T00:00:00"/>
    <x v="10"/>
    <s v="P0020"/>
    <x v="18"/>
    <s v="Furniture"/>
    <x v="3"/>
    <n v="12"/>
    <n v="193.65"/>
    <x v="357"/>
    <s v=" maria   "/>
    <s v="Maria"/>
    <m/>
    <n v="193.65"/>
    <n v="116.19000000000001"/>
    <s v="Pass"/>
  </r>
  <r>
    <s v="T10016"/>
    <d v="2024-05-29T00:00:00"/>
    <x v="5"/>
    <s v="P0003"/>
    <x v="44"/>
    <s v="Furniture"/>
    <x v="1"/>
    <n v="11"/>
    <n v="205.43"/>
    <x v="358"/>
    <s v=" john   "/>
    <s v="John"/>
    <m/>
    <n v="205.43"/>
    <n v="112.98650000000001"/>
    <s v="Pass"/>
  </r>
  <r>
    <s v="T10406"/>
    <d v="2024-06-28T00:00:00"/>
    <x v="7"/>
    <s v="P0026"/>
    <x v="48"/>
    <s v="Furniture"/>
    <x v="1"/>
    <n v="37"/>
    <n v="58.45"/>
    <x v="359"/>
    <s v=" alex   "/>
    <s v="Alex"/>
    <m/>
    <n v="58.45"/>
    <n v="108.13250000000001"/>
    <s v="Pass"/>
  </r>
  <r>
    <s v="T10440"/>
    <d v="2024-04-26T00:00:00"/>
    <x v="10"/>
    <s v="P0010"/>
    <x v="28"/>
    <s v="Furniture"/>
    <x v="1"/>
    <n v="18"/>
    <n v="112.34"/>
    <x v="360"/>
    <s v=" tom   "/>
    <s v="Tom"/>
    <m/>
    <n v="112.34"/>
    <n v="101.10599999999999"/>
    <s v="Pass"/>
  </r>
  <r>
    <s v="T10296"/>
    <d v="2024-07-26T00:00:00"/>
    <x v="9"/>
    <s v="P0032"/>
    <x v="37"/>
    <s v="Furniture"/>
    <x v="1"/>
    <n v="14"/>
    <n v="138.71"/>
    <x v="361"/>
    <s v=" sara   "/>
    <s v="Sara"/>
    <m/>
    <n v="138.71"/>
    <n v="97.097000000000008"/>
    <s v="Pass"/>
  </r>
  <r>
    <s v="T10339"/>
    <d v="2024-10-06T00:00:00"/>
    <x v="0"/>
    <s v="P0017"/>
    <x v="22"/>
    <s v="Furniture"/>
    <x v="3"/>
    <n v="21"/>
    <n v="90.95"/>
    <x v="362"/>
    <s v=" sara   "/>
    <s v="Sara"/>
    <m/>
    <n v="90.95"/>
    <n v="95.497500000000002"/>
    <s v="Pass"/>
  </r>
  <r>
    <s v="T10393"/>
    <d v="2024-08-02T00:00:00"/>
    <x v="2"/>
    <s v="P0014"/>
    <x v="24"/>
    <s v="Furniture"/>
    <x v="2"/>
    <n v="42"/>
    <n v="43.02"/>
    <x v="363"/>
    <s v=" sara   "/>
    <s v="Sara"/>
    <m/>
    <n v="43.02"/>
    <n v="90.341999999999999"/>
    <s v="Pass"/>
  </r>
  <r>
    <s v="T10477"/>
    <d v="2024-02-08T00:00:00"/>
    <x v="8"/>
    <s v="P0037"/>
    <x v="37"/>
    <s v="Furniture"/>
    <x v="0"/>
    <n v="6"/>
    <n v="295.66000000000003"/>
    <x v="364"/>
    <s v=" alex   "/>
    <s v="Alex"/>
    <m/>
    <n v="295.66000000000003"/>
    <n v="88.698000000000008"/>
    <s v="Fail"/>
  </r>
  <r>
    <s v="T10112"/>
    <d v="2024-11-23T00:00:00"/>
    <x v="1"/>
    <s v="P0005"/>
    <x v="22"/>
    <s v="Furniture"/>
    <x v="2"/>
    <n v="31"/>
    <n v="55.77"/>
    <x v="365"/>
    <s v=" alex   "/>
    <s v="Alex"/>
    <m/>
    <n v="55.77"/>
    <n v="86.4435"/>
    <s v="Pass"/>
  </r>
  <r>
    <s v="T10175"/>
    <d v="2024-10-09T00:00:00"/>
    <x v="0"/>
    <s v="P0049"/>
    <x v="36"/>
    <s v="Furniture"/>
    <x v="2"/>
    <n v="26"/>
    <n v="65.34"/>
    <x v="366"/>
    <s v=" maria   "/>
    <s v="Maria"/>
    <m/>
    <n v="65.34"/>
    <n v="84.942000000000007"/>
    <s v="Pass"/>
  </r>
  <r>
    <s v="T10030"/>
    <d v="2024-02-28T00:00:00"/>
    <x v="8"/>
    <s v="P0035"/>
    <x v="25"/>
    <s v="Furniture"/>
    <x v="1"/>
    <n v="12"/>
    <n v="141.38999999999999"/>
    <x v="367"/>
    <s v=" maria   "/>
    <s v="Maria"/>
    <m/>
    <n v="141.38999999999999"/>
    <n v="84.834000000000003"/>
    <s v="Pass"/>
  </r>
  <r>
    <s v="T10369"/>
    <d v="2024-04-13T00:00:00"/>
    <x v="10"/>
    <s v="P0003"/>
    <x v="25"/>
    <s v="Furniture"/>
    <x v="3"/>
    <n v="5"/>
    <n v="326.76"/>
    <x v="368"/>
    <s v=" maria   "/>
    <s v="Maria"/>
    <m/>
    <n v="326.76"/>
    <n v="81.69"/>
    <s v="Fail"/>
  </r>
  <r>
    <s v="T10447"/>
    <d v="2024-01-01T00:00:00"/>
    <x v="3"/>
    <s v="P0025"/>
    <x v="7"/>
    <s v="Furniture"/>
    <x v="3"/>
    <n v="22"/>
    <n v="73.72"/>
    <x v="369"/>
    <s v=" john   "/>
    <s v="John"/>
    <m/>
    <n v="73.72"/>
    <n v="81.091999999999999"/>
    <s v="Pass"/>
  </r>
  <r>
    <s v="T10131"/>
    <d v="2024-12-24T00:00:00"/>
    <x v="6"/>
    <s v="P0009"/>
    <x v="25"/>
    <s v="Furniture"/>
    <x v="3"/>
    <n v="17"/>
    <n v="92.74"/>
    <x v="370"/>
    <s v=" sara   "/>
    <s v="Sara"/>
    <m/>
    <n v="92.74"/>
    <n v="78.829000000000008"/>
    <s v="Pass"/>
  </r>
  <r>
    <s v="T10008"/>
    <d v="2024-05-01T00:00:00"/>
    <x v="5"/>
    <s v="P0012"/>
    <x v="25"/>
    <s v="Furniture"/>
    <x v="3"/>
    <n v="45"/>
    <n v="34.42"/>
    <x v="371"/>
    <s v=" tom   "/>
    <s v="Tom"/>
    <m/>
    <n v="34.42"/>
    <n v="77.445000000000007"/>
    <s v="Pass"/>
  </r>
  <r>
    <s v="T10304"/>
    <d v="2024-07-13T00:00:00"/>
    <x v="9"/>
    <s v="P0003"/>
    <x v="39"/>
    <s v="Furniture"/>
    <x v="0"/>
    <n v="46"/>
    <n v="29.49"/>
    <x v="372"/>
    <s v=" maria   "/>
    <s v="Maria"/>
    <m/>
    <n v="29.49"/>
    <n v="67.826999999999998"/>
    <s v="Pass"/>
  </r>
  <r>
    <s v="T10370"/>
    <d v="2024-10-25T00:00:00"/>
    <x v="0"/>
    <s v="P0032"/>
    <x v="20"/>
    <s v="Furniture"/>
    <x v="0"/>
    <n v="3"/>
    <n v="445.14"/>
    <x v="373"/>
    <s v=" tom   "/>
    <s v="Tom"/>
    <m/>
    <n v="445.14"/>
    <n v="66.771000000000001"/>
    <s v="Fail"/>
  </r>
  <r>
    <s v="T10244"/>
    <d v="2024-05-27T00:00:00"/>
    <x v="5"/>
    <s v="P0010"/>
    <x v="35"/>
    <s v="Furniture"/>
    <x v="1"/>
    <n v="28"/>
    <n v="43.49"/>
    <x v="374"/>
    <s v=" sara   "/>
    <s v="Sara"/>
    <m/>
    <n v="43.49"/>
    <n v="60.886000000000003"/>
    <s v="Pass"/>
  </r>
  <r>
    <s v="T10116"/>
    <d v="2024-03-02T00:00:00"/>
    <x v="11"/>
    <s v="P0043"/>
    <x v="48"/>
    <s v="Furniture"/>
    <x v="2"/>
    <n v="19"/>
    <n v="56.08"/>
    <x v="375"/>
    <s v=" tom   "/>
    <s v="Tom"/>
    <m/>
    <n v="56.08"/>
    <n v="53.276000000000003"/>
    <s v="Pass"/>
  </r>
  <r>
    <s v="T10372"/>
    <d v="2024-06-24T00:00:00"/>
    <x v="7"/>
    <s v="P0027"/>
    <x v="3"/>
    <s v="Furniture"/>
    <x v="0"/>
    <n v="4"/>
    <n v="256.06"/>
    <x v="376"/>
    <s v=" tom   "/>
    <s v="Tom"/>
    <m/>
    <n v="256.06"/>
    <n v="51.212000000000003"/>
    <s v="Fail"/>
  </r>
  <r>
    <s v="T10455"/>
    <d v="2024-08-24T00:00:00"/>
    <x v="2"/>
    <s v="P0041"/>
    <x v="10"/>
    <s v="Furniture"/>
    <x v="0"/>
    <n v="19"/>
    <n v="53.22"/>
    <x v="377"/>
    <s v=" john   "/>
    <s v="John"/>
    <m/>
    <n v="53.22"/>
    <n v="50.558999999999997"/>
    <s v="Pass"/>
  </r>
  <r>
    <s v="T10114"/>
    <d v="2024-02-02T00:00:00"/>
    <x v="8"/>
    <s v="P0023"/>
    <x v="7"/>
    <s v="Furniture"/>
    <x v="0"/>
    <n v="9"/>
    <n v="105.85"/>
    <x v="378"/>
    <s v=" sara   "/>
    <s v="Sara"/>
    <m/>
    <n v="105.85"/>
    <n v="47.6325"/>
    <s v="Fail"/>
  </r>
  <r>
    <s v="T10134"/>
    <d v="2024-01-15T00:00:00"/>
    <x v="3"/>
    <s v="P0002"/>
    <x v="11"/>
    <s v="Furniture"/>
    <x v="3"/>
    <n v="29"/>
    <n v="26.36"/>
    <x v="379"/>
    <s v=" john   "/>
    <s v="John"/>
    <m/>
    <n v="26.36"/>
    <n v="38.222000000000001"/>
    <s v="Pass"/>
  </r>
  <r>
    <s v="T10052"/>
    <d v="2024-09-21T00:00:00"/>
    <x v="4"/>
    <s v="P0037"/>
    <x v="29"/>
    <s v="Furniture"/>
    <x v="1"/>
    <n v="2"/>
    <n v="365.33"/>
    <x v="380"/>
    <s v=" john   "/>
    <s v="John"/>
    <m/>
    <n v="365.33"/>
    <n v="36.533000000000001"/>
    <s v="Fail"/>
  </r>
  <r>
    <s v="T10397"/>
    <d v="2024-07-04T00:00:00"/>
    <x v="9"/>
    <s v="P0009"/>
    <x v="6"/>
    <s v="Furniture"/>
    <x v="3"/>
    <n v="14"/>
    <n v="48.03"/>
    <x v="381"/>
    <s v=" tom   "/>
    <s v="Tom"/>
    <m/>
    <n v="48.03"/>
    <n v="33.621000000000002"/>
    <s v="Pass"/>
  </r>
  <r>
    <s v="T10211"/>
    <d v="2024-08-11T00:00:00"/>
    <x v="2"/>
    <s v="P0038"/>
    <x v="6"/>
    <s v="Furniture"/>
    <x v="0"/>
    <n v="17"/>
    <n v="38.96"/>
    <x v="382"/>
    <s v=" maria   "/>
    <s v="Maria"/>
    <m/>
    <n v="38.96"/>
    <n v="33.116000000000007"/>
    <s v="Pass"/>
  </r>
  <r>
    <s v="T10020"/>
    <d v="2024-10-20T00:00:00"/>
    <x v="0"/>
    <s v="P0010"/>
    <x v="39"/>
    <s v="Furniture"/>
    <x v="1"/>
    <n v="4"/>
    <n v="148.55000000000001"/>
    <x v="383"/>
    <s v=" tom   "/>
    <s v="Tom"/>
    <m/>
    <n v="148.55000000000001"/>
    <n v="29.710000000000004"/>
    <s v="Fail"/>
  </r>
  <r>
    <s v="T10156"/>
    <d v="2024-03-26T00:00:00"/>
    <x v="11"/>
    <s v="P0027"/>
    <x v="42"/>
    <s v="Furniture"/>
    <x v="1"/>
    <n v="23"/>
    <n v="24.39"/>
    <x v="384"/>
    <s v=" john   "/>
    <s v="John"/>
    <m/>
    <n v="24.39"/>
    <n v="28.048500000000004"/>
    <s v="Pass"/>
  </r>
  <r>
    <s v="T10422"/>
    <d v="2024-02-16T00:00:00"/>
    <x v="8"/>
    <s v="P0045"/>
    <x v="0"/>
    <s v="Furniture"/>
    <x v="1"/>
    <n v="38"/>
    <n v="13.29"/>
    <x v="385"/>
    <s v=" alex   "/>
    <s v="Alex"/>
    <m/>
    <n v="13.29"/>
    <n v="25.251000000000001"/>
    <s v="Pass"/>
  </r>
  <r>
    <s v="T10204"/>
    <d v="2024-07-05T00:00:00"/>
    <x v="9"/>
    <s v="P0023"/>
    <x v="22"/>
    <s v="Furniture"/>
    <x v="0"/>
    <n v="11"/>
    <n v="43.57"/>
    <x v="386"/>
    <s v=" tom   "/>
    <s v="Tom"/>
    <m/>
    <n v="43.57"/>
    <n v="23.9635"/>
    <s v="Pass"/>
  </r>
  <r>
    <s v="T10265"/>
    <d v="2024-09-10T00:00:00"/>
    <x v="4"/>
    <s v="P0041"/>
    <x v="7"/>
    <s v="Furniture"/>
    <x v="2"/>
    <n v="3"/>
    <n v="141.21"/>
    <x v="387"/>
    <s v=" tom   "/>
    <s v="Tom"/>
    <m/>
    <n v="141.21"/>
    <n v="21.1815"/>
    <s v="Fail"/>
  </r>
  <r>
    <s v="T10094"/>
    <d v="2024-03-05T00:00:00"/>
    <x v="11"/>
    <s v="P0031"/>
    <x v="26"/>
    <s v="Furniture"/>
    <x v="3"/>
    <n v="20"/>
    <n v="18.79"/>
    <x v="388"/>
    <s v=" tom   "/>
    <s v="Tom"/>
    <m/>
    <n v="18.79"/>
    <n v="18.790000000000003"/>
    <s v="Pass"/>
  </r>
  <r>
    <s v="T10127"/>
    <d v="2024-09-13T00:00:00"/>
    <x v="4"/>
    <s v="P0046"/>
    <x v="24"/>
    <s v="Furniture"/>
    <x v="0"/>
    <n v="4"/>
    <n v="91.36"/>
    <x v="389"/>
    <s v=" maria   "/>
    <s v="Maria"/>
    <m/>
    <n v="91.36"/>
    <n v="18.272000000000002"/>
    <s v="Fail"/>
  </r>
  <r>
    <s v="T10054"/>
    <d v="2024-02-22T00:00:00"/>
    <x v="8"/>
    <s v="P0024"/>
    <x v="29"/>
    <s v="Furniture"/>
    <x v="1"/>
    <n v="2"/>
    <n v="175.75"/>
    <x v="390"/>
    <s v=" tom   "/>
    <s v="Tom"/>
    <m/>
    <n v="175.75"/>
    <n v="17.574999999999999"/>
    <s v="Fail"/>
  </r>
  <r>
    <s v="T10371"/>
    <d v="2024-09-02T00:00:00"/>
    <x v="4"/>
    <s v="P0003"/>
    <x v="29"/>
    <s v="Furniture"/>
    <x v="0"/>
    <n v="1"/>
    <n v="303.36"/>
    <x v="391"/>
    <s v=" tom   "/>
    <s v="Tom"/>
    <m/>
    <n v="303.36"/>
    <n v="15.168000000000001"/>
    <s v="Fail"/>
  </r>
  <r>
    <s v="T10263"/>
    <d v="2024-01-02T00:00:00"/>
    <x v="3"/>
    <s v="P0033"/>
    <x v="32"/>
    <s v="Furniture"/>
    <x v="2"/>
    <n v="2"/>
    <n v="149.79"/>
    <x v="392"/>
    <s v=" maria   "/>
    <s v="Maria"/>
    <m/>
    <n v="149.79"/>
    <n v="14.978999999999999"/>
    <s v="Fail"/>
  </r>
  <r>
    <s v="T10367"/>
    <d v="2024-06-03T00:00:00"/>
    <x v="7"/>
    <s v="P0004"/>
    <x v="44"/>
    <s v="Furniture"/>
    <x v="3"/>
    <n v="1"/>
    <n v="212.21"/>
    <x v="393"/>
    <s v=" sara   "/>
    <s v="Sara"/>
    <m/>
    <n v="212.21"/>
    <n v="10.610500000000002"/>
    <s v="Fail"/>
  </r>
  <r>
    <s v="T10246"/>
    <d v="2024-07-17T00:00:00"/>
    <x v="9"/>
    <s v="P0050"/>
    <x v="4"/>
    <s v="Furniture"/>
    <x v="2"/>
    <n v="5"/>
    <n v="32.6"/>
    <x v="394"/>
    <s v=" sara   "/>
    <s v="Sara"/>
    <m/>
    <n v="32.6"/>
    <n v="8.15"/>
    <s v="Fail"/>
  </r>
  <r>
    <s v="T10015"/>
    <d v="2024-05-10T00:00:00"/>
    <x v="5"/>
    <s v="P0012"/>
    <x v="21"/>
    <s v="Furniture"/>
    <x v="0"/>
    <n v="1"/>
    <n v="74.36"/>
    <x v="395"/>
    <s v=" john   "/>
    <s v="John"/>
    <m/>
    <n v="74.36"/>
    <n v="3.718"/>
    <s v="Fail"/>
  </r>
  <r>
    <s v="T10012"/>
    <d v="2024-04-09T00:00:00"/>
    <x v="10"/>
    <s v="P0033"/>
    <x v="14"/>
    <s v="Furniture"/>
    <x v="2"/>
    <n v="2"/>
    <n v="13.44"/>
    <x v="396"/>
    <s v=" john   "/>
    <s v="John"/>
    <m/>
    <n v="13.44"/>
    <n v="1.3440000000000001"/>
    <s v="Fail"/>
  </r>
  <r>
    <s v="T10172"/>
    <d v="2024-08-18T00:00:00"/>
    <x v="2"/>
    <s v="P0003"/>
    <x v="25"/>
    <s v="Toys"/>
    <x v="2"/>
    <n v="49"/>
    <n v="441.11"/>
    <x v="397"/>
    <s v=" maria   "/>
    <s v="Maria"/>
    <m/>
    <n v="441.11"/>
    <n v="1080.7194999999999"/>
    <s v="Pass"/>
  </r>
  <r>
    <s v="T10490"/>
    <d v="2024-06-28T00:00:00"/>
    <x v="7"/>
    <s v="P0009"/>
    <x v="20"/>
    <s v="Toys"/>
    <x v="3"/>
    <n v="49"/>
    <n v="427.75"/>
    <x v="398"/>
    <s v=" maria   "/>
    <s v="Maria"/>
    <m/>
    <n v="427.75"/>
    <n v="1047.9875"/>
    <s v="Pass"/>
  </r>
  <r>
    <s v="T10214"/>
    <d v="2024-05-09T00:00:00"/>
    <x v="5"/>
    <s v="P0028"/>
    <x v="9"/>
    <s v="Toys"/>
    <x v="0"/>
    <n v="45"/>
    <n v="438.37"/>
    <x v="399"/>
    <s v=" sara   "/>
    <s v="Sara"/>
    <m/>
    <n v="438.37"/>
    <n v="986.3325000000001"/>
    <s v="Pass"/>
  </r>
  <r>
    <s v="T10474"/>
    <d v="2024-07-22T00:00:00"/>
    <x v="9"/>
    <s v="P0034"/>
    <x v="29"/>
    <s v="Toys"/>
    <x v="2"/>
    <n v="47"/>
    <n v="417.04"/>
    <x v="400"/>
    <s v=" tom   "/>
    <s v="Tom"/>
    <m/>
    <n v="417.04"/>
    <n v="980.0440000000001"/>
    <s v="Pass"/>
  </r>
  <r>
    <s v="T10434"/>
    <d v="2024-11-14T00:00:00"/>
    <x v="1"/>
    <s v="P0038"/>
    <x v="19"/>
    <s v="Toys"/>
    <x v="3"/>
    <n v="37"/>
    <n v="486.29"/>
    <x v="401"/>
    <s v=" alex   "/>
    <s v="Alex"/>
    <m/>
    <n v="486.29"/>
    <n v="899.63650000000007"/>
    <s v="Pass"/>
  </r>
  <r>
    <s v="T10065"/>
    <d v="2024-04-15T00:00:00"/>
    <x v="10"/>
    <s v="P0023"/>
    <x v="47"/>
    <s v="Toys"/>
    <x v="0"/>
    <n v="36"/>
    <n v="490.45"/>
    <x v="402"/>
    <s v=" alex   "/>
    <s v="Alex"/>
    <m/>
    <n v="490.45"/>
    <n v="882.81000000000006"/>
    <s v="Pass"/>
  </r>
  <r>
    <s v="T10201"/>
    <d v="2024-04-10T00:00:00"/>
    <x v="10"/>
    <s v="P0001"/>
    <x v="45"/>
    <s v="Toys"/>
    <x v="3"/>
    <n v="40"/>
    <n v="434.53"/>
    <x v="403"/>
    <s v=" alex   "/>
    <s v="Alex"/>
    <m/>
    <n v="434.53"/>
    <n v="869.06000000000006"/>
    <s v="Pass"/>
  </r>
  <r>
    <s v="T10461"/>
    <d v="2024-12-14T00:00:00"/>
    <x v="6"/>
    <s v="P0022"/>
    <x v="10"/>
    <s v="Toys"/>
    <x v="1"/>
    <n v="33"/>
    <n v="490.25"/>
    <x v="404"/>
    <s v=" tom   "/>
    <s v="Tom"/>
    <m/>
    <n v="490.25"/>
    <n v="808.91250000000002"/>
    <s v="Pass"/>
  </r>
  <r>
    <s v="T10311"/>
    <d v="2024-02-07T00:00:00"/>
    <x v="8"/>
    <s v="P0030"/>
    <x v="47"/>
    <s v="Toys"/>
    <x v="3"/>
    <n v="49"/>
    <n v="315.02999999999997"/>
    <x v="405"/>
    <s v=" tom   "/>
    <s v="Tom"/>
    <m/>
    <n v="315.02999999999997"/>
    <n v="771.82349999999997"/>
    <s v="Pass"/>
  </r>
  <r>
    <s v="T10299"/>
    <d v="2024-03-08T00:00:00"/>
    <x v="11"/>
    <s v="P0031"/>
    <x v="24"/>
    <s v="Toys"/>
    <x v="2"/>
    <n v="30"/>
    <n v="492.08"/>
    <x v="406"/>
    <s v=" john   "/>
    <s v="John"/>
    <m/>
    <n v="492.08"/>
    <n v="738.12"/>
    <s v="Pass"/>
  </r>
  <r>
    <s v="T10456"/>
    <d v="2024-09-28T00:00:00"/>
    <x v="4"/>
    <s v="P0045"/>
    <x v="4"/>
    <s v="Toys"/>
    <x v="0"/>
    <n v="48"/>
    <n v="307.37"/>
    <x v="407"/>
    <s v=" sara   "/>
    <s v="Sara"/>
    <m/>
    <n v="307.37"/>
    <n v="737.6880000000001"/>
    <s v="Pass"/>
  </r>
  <r>
    <s v="T10459"/>
    <d v="2024-03-09T00:00:00"/>
    <x v="11"/>
    <s v="P0036"/>
    <x v="31"/>
    <s v="Toys"/>
    <x v="0"/>
    <n v="30"/>
    <n v="485.66"/>
    <x v="408"/>
    <s v=" alex   "/>
    <s v="Alex"/>
    <m/>
    <n v="485.66"/>
    <n v="728.49"/>
    <s v="Pass"/>
  </r>
  <r>
    <s v="T10194"/>
    <d v="2024-06-28T00:00:00"/>
    <x v="7"/>
    <s v="P0018"/>
    <x v="42"/>
    <s v="Toys"/>
    <x v="2"/>
    <n v="41"/>
    <n v="344.02"/>
    <x v="409"/>
    <s v=" alex   "/>
    <s v="Alex"/>
    <m/>
    <n v="344.02"/>
    <n v="705.24099999999999"/>
    <s v="Pass"/>
  </r>
  <r>
    <s v="T10139"/>
    <d v="2024-12-17T00:00:00"/>
    <x v="6"/>
    <s v="P0019"/>
    <x v="33"/>
    <s v="Toys"/>
    <x v="0"/>
    <n v="35"/>
    <n v="401.31"/>
    <x v="410"/>
    <s v=" maria   "/>
    <s v="Maria"/>
    <m/>
    <n v="401.31"/>
    <n v="702.29250000000002"/>
    <s v="Pass"/>
  </r>
  <r>
    <s v="T10495"/>
    <d v="2024-09-13T00:00:00"/>
    <x v="4"/>
    <s v="P0036"/>
    <x v="16"/>
    <s v="Toys"/>
    <x v="3"/>
    <n v="45"/>
    <n v="303.57"/>
    <x v="411"/>
    <s v=" john   "/>
    <s v="John"/>
    <m/>
    <n v="303.57"/>
    <n v="683.03250000000003"/>
    <s v="Pass"/>
  </r>
  <r>
    <s v="T10425"/>
    <d v="2024-11-03T00:00:00"/>
    <x v="1"/>
    <s v="P0007"/>
    <x v="48"/>
    <s v="Toys"/>
    <x v="0"/>
    <n v="45"/>
    <n v="302.02999999999997"/>
    <x v="412"/>
    <s v=" sara   "/>
    <s v="Sara"/>
    <m/>
    <n v="302.02999999999997"/>
    <n v="679.56750000000011"/>
    <s v="Pass"/>
  </r>
  <r>
    <s v="T10150"/>
    <d v="2024-02-05T00:00:00"/>
    <x v="8"/>
    <s v="P0036"/>
    <x v="2"/>
    <s v="Toys"/>
    <x v="2"/>
    <n v="27"/>
    <n v="498.57"/>
    <x v="413"/>
    <s v=" tom   "/>
    <s v="Tom"/>
    <m/>
    <n v="498.57"/>
    <n v="673.06950000000006"/>
    <s v="Pass"/>
  </r>
  <r>
    <s v="T10177"/>
    <d v="2024-04-25T00:00:00"/>
    <x v="10"/>
    <s v="P0033"/>
    <x v="9"/>
    <s v="Toys"/>
    <x v="1"/>
    <n v="34"/>
    <n v="362.35"/>
    <x v="414"/>
    <s v=" alex   "/>
    <s v="Alex"/>
    <m/>
    <n v="362.35"/>
    <n v="615.995"/>
    <s v="Pass"/>
  </r>
  <r>
    <s v="T10256"/>
    <d v="2024-04-08T00:00:00"/>
    <x v="10"/>
    <s v="P0021"/>
    <x v="18"/>
    <s v="Toys"/>
    <x v="1"/>
    <n v="28"/>
    <n v="439.86"/>
    <x v="415"/>
    <s v=" maria   "/>
    <s v="Maria"/>
    <m/>
    <n v="439.86"/>
    <n v="615.80400000000009"/>
    <s v="Pass"/>
  </r>
  <r>
    <s v="T10006"/>
    <d v="2024-01-21T00:00:00"/>
    <x v="3"/>
    <s v="P0020"/>
    <x v="18"/>
    <s v="Toys"/>
    <x v="0"/>
    <n v="33"/>
    <n v="355.95"/>
    <x v="416"/>
    <s v=" sara   "/>
    <s v="Sara"/>
    <m/>
    <n v="355.95"/>
    <n v="587.3175"/>
    <s v="Pass"/>
  </r>
  <r>
    <s v="T10377"/>
    <d v="2024-12-20T00:00:00"/>
    <x v="6"/>
    <s v="P0021"/>
    <x v="4"/>
    <s v="Toys"/>
    <x v="2"/>
    <n v="34"/>
    <n v="322.56"/>
    <x v="417"/>
    <s v=" alex   "/>
    <s v="Alex"/>
    <m/>
    <n v="322.56"/>
    <n v="548.35200000000009"/>
    <s v="Pass"/>
  </r>
  <r>
    <s v="T10168"/>
    <d v="2024-10-12T00:00:00"/>
    <x v="0"/>
    <s v="P0008"/>
    <x v="34"/>
    <s v="Toys"/>
    <x v="0"/>
    <n v="32"/>
    <n v="329.32"/>
    <x v="418"/>
    <s v=" tom   "/>
    <s v="Tom"/>
    <m/>
    <n v="329.32"/>
    <n v="526.91200000000003"/>
    <s v="Pass"/>
  </r>
  <r>
    <s v="T10267"/>
    <d v="2024-02-06T00:00:00"/>
    <x v="8"/>
    <s v="P0001"/>
    <x v="35"/>
    <s v="Toys"/>
    <x v="1"/>
    <n v="36"/>
    <n v="290.94"/>
    <x v="419"/>
    <s v=" tom   "/>
    <s v="Tom"/>
    <m/>
    <n v="290.94"/>
    <n v="523.69200000000001"/>
    <s v="Pass"/>
  </r>
  <r>
    <s v="T10271"/>
    <d v="2024-04-08T00:00:00"/>
    <x v="10"/>
    <s v="P0028"/>
    <x v="20"/>
    <s v="Toys"/>
    <x v="3"/>
    <n v="41"/>
    <n v="249.3"/>
    <x v="420"/>
    <s v=" tom   "/>
    <s v="Tom"/>
    <m/>
    <n v="249.3"/>
    <n v="511.065"/>
    <s v="Pass"/>
  </r>
  <r>
    <s v="T10341"/>
    <d v="2024-10-28T00:00:00"/>
    <x v="0"/>
    <s v="P0029"/>
    <x v="5"/>
    <s v="Toys"/>
    <x v="3"/>
    <n v="27"/>
    <n v="367.63"/>
    <x v="421"/>
    <s v=" sara   "/>
    <s v="Sara"/>
    <m/>
    <n v="367.63"/>
    <n v="496.30050000000006"/>
    <s v="Pass"/>
  </r>
  <r>
    <s v="T10332"/>
    <d v="2024-08-07T00:00:00"/>
    <x v="2"/>
    <s v="P0034"/>
    <x v="49"/>
    <s v="Toys"/>
    <x v="1"/>
    <n v="22"/>
    <n v="441.13"/>
    <x v="422"/>
    <s v=" tom   "/>
    <s v="Tom"/>
    <m/>
    <n v="441.13"/>
    <n v="485.24300000000005"/>
    <s v="Pass"/>
  </r>
  <r>
    <s v="T10096"/>
    <d v="2024-11-22T00:00:00"/>
    <x v="1"/>
    <s v="P0047"/>
    <x v="7"/>
    <s v="Toys"/>
    <x v="2"/>
    <n v="29"/>
    <n v="333.22"/>
    <x v="423"/>
    <s v=" john   "/>
    <s v="John"/>
    <m/>
    <n v="333.22"/>
    <n v="483.1690000000001"/>
    <s v="Pass"/>
  </r>
  <r>
    <s v="T10310"/>
    <d v="2024-06-06T00:00:00"/>
    <x v="7"/>
    <s v="P0030"/>
    <x v="49"/>
    <s v="Toys"/>
    <x v="3"/>
    <n v="39"/>
    <n v="241.76"/>
    <x v="424"/>
    <s v=" alex   "/>
    <s v="Alex"/>
    <m/>
    <n v="241.76"/>
    <n v="471.43200000000002"/>
    <s v="Pass"/>
  </r>
  <r>
    <s v="T10121"/>
    <d v="2024-12-25T00:00:00"/>
    <x v="6"/>
    <s v="P0009"/>
    <x v="38"/>
    <s v="Toys"/>
    <x v="0"/>
    <n v="28"/>
    <n v="324.91000000000003"/>
    <x v="425"/>
    <s v=" maria   "/>
    <s v="Maria"/>
    <m/>
    <n v="324.91000000000003"/>
    <n v="454.87400000000008"/>
    <s v="Pass"/>
  </r>
  <r>
    <s v="T10218"/>
    <d v="2024-06-08T00:00:00"/>
    <x v="7"/>
    <s v="P0026"/>
    <x v="37"/>
    <s v="Toys"/>
    <x v="1"/>
    <n v="44"/>
    <n v="195.96"/>
    <x v="426"/>
    <s v=" maria   "/>
    <s v="Maria"/>
    <m/>
    <n v="195.96"/>
    <n v="431.11200000000002"/>
    <s v="Pass"/>
  </r>
  <r>
    <s v="T10430"/>
    <d v="2024-06-06T00:00:00"/>
    <x v="7"/>
    <s v="P0043"/>
    <x v="12"/>
    <s v="Toys"/>
    <x v="2"/>
    <n v="29"/>
    <n v="294.31"/>
    <x v="427"/>
    <s v=" tom   "/>
    <s v="Tom"/>
    <m/>
    <n v="294.31"/>
    <n v="426.74950000000001"/>
    <s v="Pass"/>
  </r>
  <r>
    <s v="T10184"/>
    <d v="2024-06-13T00:00:00"/>
    <x v="7"/>
    <s v="P0047"/>
    <x v="17"/>
    <s v="Toys"/>
    <x v="0"/>
    <n v="29"/>
    <n v="292.85000000000002"/>
    <x v="428"/>
    <s v=" tom   "/>
    <s v="Tom"/>
    <m/>
    <n v="292.85000000000002"/>
    <n v="424.63250000000011"/>
    <s v="Pass"/>
  </r>
  <r>
    <s v="T10234"/>
    <d v="2024-07-19T00:00:00"/>
    <x v="9"/>
    <s v="P0029"/>
    <x v="35"/>
    <s v="Toys"/>
    <x v="0"/>
    <n v="20"/>
    <n v="421.34"/>
    <x v="429"/>
    <s v=" tom   "/>
    <s v="Tom"/>
    <m/>
    <n v="421.34"/>
    <n v="421.34"/>
    <s v="Pass"/>
  </r>
  <r>
    <s v="T10076"/>
    <d v="2024-09-27T00:00:00"/>
    <x v="4"/>
    <s v="P0017"/>
    <x v="23"/>
    <s v="Toys"/>
    <x v="2"/>
    <n v="25"/>
    <n v="335.45"/>
    <x v="430"/>
    <s v=" tom   "/>
    <s v="Tom"/>
    <m/>
    <n v="335.45"/>
    <n v="419.3125"/>
    <s v="Pass"/>
  </r>
  <r>
    <s v="T10143"/>
    <d v="2024-04-05T00:00:00"/>
    <x v="10"/>
    <s v="P0001"/>
    <x v="25"/>
    <s v="Toys"/>
    <x v="1"/>
    <n v="22"/>
    <n v="372.47"/>
    <x v="431"/>
    <s v=" alex   "/>
    <s v="Alex"/>
    <m/>
    <n v="372.47"/>
    <n v="409.71700000000004"/>
    <s v="Pass"/>
  </r>
  <r>
    <s v="T10417"/>
    <d v="2024-04-12T00:00:00"/>
    <x v="10"/>
    <s v="P0028"/>
    <x v="25"/>
    <s v="Toys"/>
    <x v="0"/>
    <n v="21"/>
    <n v="383.33"/>
    <x v="432"/>
    <s v=" sara   "/>
    <s v="Sara"/>
    <m/>
    <n v="383.33"/>
    <n v="402.49649999999997"/>
    <s v="Pass"/>
  </r>
  <r>
    <s v="T10129"/>
    <d v="2024-08-05T00:00:00"/>
    <x v="2"/>
    <s v="P0040"/>
    <x v="1"/>
    <s v="Toys"/>
    <x v="0"/>
    <n v="39"/>
    <n v="187.92"/>
    <x v="433"/>
    <s v=" sara   "/>
    <s v="Sara"/>
    <m/>
    <n v="187.92"/>
    <n v="366.44399999999996"/>
    <s v="Pass"/>
  </r>
  <r>
    <s v="T10026"/>
    <d v="2024-09-09T00:00:00"/>
    <x v="4"/>
    <s v="P0031"/>
    <x v="10"/>
    <s v="Toys"/>
    <x v="3"/>
    <n v="15"/>
    <n v="487.67"/>
    <x v="434"/>
    <s v=" tom   "/>
    <s v="Tom"/>
    <m/>
    <n v="487.67"/>
    <n v="365.75250000000005"/>
    <s v="Pass"/>
  </r>
  <r>
    <s v="T10165"/>
    <d v="2024-04-17T00:00:00"/>
    <x v="10"/>
    <s v="P0028"/>
    <x v="28"/>
    <s v="Toys"/>
    <x v="2"/>
    <n v="18"/>
    <n v="382.2"/>
    <x v="435"/>
    <s v=" maria   "/>
    <s v="Maria"/>
    <m/>
    <n v="382.2"/>
    <n v="343.98"/>
    <s v="Pass"/>
  </r>
  <r>
    <s v="T10331"/>
    <d v="2024-06-20T00:00:00"/>
    <x v="7"/>
    <s v="P0027"/>
    <x v="22"/>
    <s v="Toys"/>
    <x v="0"/>
    <n v="25"/>
    <n v="270.48"/>
    <x v="436"/>
    <s v=" john   "/>
    <s v="John"/>
    <m/>
    <n v="270.48"/>
    <n v="338.1"/>
    <s v="Pass"/>
  </r>
  <r>
    <s v="T10183"/>
    <d v="2024-11-13T00:00:00"/>
    <x v="1"/>
    <s v="P0045"/>
    <x v="7"/>
    <s v="Toys"/>
    <x v="1"/>
    <n v="29"/>
    <n v="223.4"/>
    <x v="437"/>
    <s v=" sara   "/>
    <s v="Sara"/>
    <m/>
    <n v="223.4"/>
    <n v="323.93000000000006"/>
    <s v="Pass"/>
  </r>
  <r>
    <s v="T10210"/>
    <d v="2024-12-08T00:00:00"/>
    <x v="6"/>
    <s v="P0008"/>
    <x v="37"/>
    <s v="Toys"/>
    <x v="1"/>
    <n v="15"/>
    <n v="405.62"/>
    <x v="438"/>
    <s v=" maria   "/>
    <s v="Maria"/>
    <m/>
    <n v="405.62"/>
    <n v="304.21500000000003"/>
    <s v="Pass"/>
  </r>
  <r>
    <s v="T10469"/>
    <d v="2024-08-07T00:00:00"/>
    <x v="2"/>
    <s v="P0042"/>
    <x v="3"/>
    <s v="Toys"/>
    <x v="0"/>
    <n v="17"/>
    <n v="357.42"/>
    <x v="439"/>
    <s v=" alex   "/>
    <s v="Alex"/>
    <m/>
    <n v="357.42"/>
    <n v="303.80700000000002"/>
    <s v="Pass"/>
  </r>
  <r>
    <s v="T10138"/>
    <d v="2024-03-03T00:00:00"/>
    <x v="11"/>
    <s v="P0038"/>
    <x v="30"/>
    <s v="Toys"/>
    <x v="2"/>
    <n v="37"/>
    <n v="163.44999999999999"/>
    <x v="440"/>
    <s v=" tom   "/>
    <s v="Tom"/>
    <m/>
    <n v="163.44999999999999"/>
    <n v="302.38249999999999"/>
    <s v="Pass"/>
  </r>
  <r>
    <s v="T10037"/>
    <d v="2024-12-29T00:00:00"/>
    <x v="6"/>
    <s v="P0010"/>
    <x v="31"/>
    <s v="Toys"/>
    <x v="1"/>
    <n v="35"/>
    <n v="164.44"/>
    <x v="441"/>
    <s v=" alex   "/>
    <s v="Alex"/>
    <m/>
    <n v="164.44"/>
    <n v="287.77"/>
    <s v="Pass"/>
  </r>
  <r>
    <s v="T10316"/>
    <d v="2024-10-09T00:00:00"/>
    <x v="0"/>
    <s v="P0015"/>
    <x v="15"/>
    <s v="Toys"/>
    <x v="3"/>
    <n v="21"/>
    <n v="273.13"/>
    <x v="442"/>
    <s v=" tom   "/>
    <s v="Tom"/>
    <m/>
    <n v="273.13"/>
    <n v="286.78649999999999"/>
    <s v="Pass"/>
  </r>
  <r>
    <s v="T10258"/>
    <d v="2024-09-08T00:00:00"/>
    <x v="4"/>
    <s v="P0025"/>
    <x v="19"/>
    <s v="Toys"/>
    <x v="0"/>
    <n v="31"/>
    <n v="176.8"/>
    <x v="443"/>
    <s v=" john   "/>
    <s v="John"/>
    <m/>
    <n v="176.8"/>
    <n v="274.04000000000002"/>
    <s v="Pass"/>
  </r>
  <r>
    <s v="T10040"/>
    <d v="2024-11-15T00:00:00"/>
    <x v="1"/>
    <s v="P0041"/>
    <x v="33"/>
    <s v="Toys"/>
    <x v="0"/>
    <n v="42"/>
    <n v="126.02"/>
    <x v="444"/>
    <s v=" sara   "/>
    <s v="Sara"/>
    <m/>
    <n v="126.02"/>
    <n v="264.642"/>
    <s v="Pass"/>
  </r>
  <r>
    <s v="T10203"/>
    <d v="2024-03-21T00:00:00"/>
    <x v="11"/>
    <s v="P0016"/>
    <x v="23"/>
    <s v="Toys"/>
    <x v="2"/>
    <n v="28"/>
    <n v="186.59"/>
    <x v="445"/>
    <s v=" maria   "/>
    <s v="Maria"/>
    <m/>
    <n v="186.59"/>
    <n v="261.22600000000006"/>
    <s v="Pass"/>
  </r>
  <r>
    <s v="T10287"/>
    <d v="2024-04-21T00:00:00"/>
    <x v="10"/>
    <s v="P0009"/>
    <x v="10"/>
    <s v="Toys"/>
    <x v="2"/>
    <n v="11"/>
    <n v="474.57"/>
    <x v="446"/>
    <s v=" maria   "/>
    <s v="Maria"/>
    <m/>
    <n v="474.57"/>
    <n v="261.01350000000002"/>
    <s v="Pass"/>
  </r>
  <r>
    <s v="T10080"/>
    <d v="2024-10-22T00:00:00"/>
    <x v="0"/>
    <s v="P0025"/>
    <x v="16"/>
    <s v="Toys"/>
    <x v="1"/>
    <n v="21"/>
    <n v="235.48"/>
    <x v="447"/>
    <s v=" john   "/>
    <s v="John"/>
    <m/>
    <n v="235.48"/>
    <n v="247.25400000000002"/>
    <s v="Pass"/>
  </r>
  <r>
    <s v="T10122"/>
    <d v="2024-08-01T00:00:00"/>
    <x v="2"/>
    <s v="P0010"/>
    <x v="2"/>
    <s v="Toys"/>
    <x v="0"/>
    <n v="46"/>
    <n v="105.96"/>
    <x v="448"/>
    <s v=" alex   "/>
    <s v="Alex"/>
    <m/>
    <n v="105.96"/>
    <n v="243.708"/>
    <s v="Pass"/>
  </r>
  <r>
    <s v="T10109"/>
    <d v="2024-01-28T00:00:00"/>
    <x v="3"/>
    <s v="P0039"/>
    <x v="31"/>
    <s v="Toys"/>
    <x v="0"/>
    <n v="25"/>
    <n v="192.25"/>
    <x v="449"/>
    <s v=" maria   "/>
    <s v="Maria"/>
    <m/>
    <n v="192.25"/>
    <n v="240.3125"/>
    <s v="Pass"/>
  </r>
  <r>
    <s v="T10087"/>
    <d v="2024-08-04T00:00:00"/>
    <x v="2"/>
    <s v="P0041"/>
    <x v="39"/>
    <s v="Toys"/>
    <x v="3"/>
    <n v="12"/>
    <n v="399.05"/>
    <x v="450"/>
    <s v=" sara   "/>
    <s v="Sara"/>
    <m/>
    <n v="399.05"/>
    <n v="239.43000000000004"/>
    <s v="Pass"/>
  </r>
  <r>
    <s v="T10446"/>
    <d v="2024-05-01T00:00:00"/>
    <x v="5"/>
    <s v="P0044"/>
    <x v="13"/>
    <s v="Toys"/>
    <x v="2"/>
    <n v="19"/>
    <n v="249.05"/>
    <x v="451"/>
    <s v=" maria   "/>
    <s v="Maria"/>
    <m/>
    <n v="249.05"/>
    <n v="236.5975"/>
    <s v="Pass"/>
  </r>
  <r>
    <s v="T10335"/>
    <d v="2024-01-06T00:00:00"/>
    <x v="3"/>
    <s v="P0024"/>
    <x v="41"/>
    <s v="Toys"/>
    <x v="2"/>
    <n v="13"/>
    <n v="340.96"/>
    <x v="452"/>
    <s v=" john   "/>
    <s v="John"/>
    <m/>
    <n v="340.96"/>
    <n v="221.624"/>
    <s v="Pass"/>
  </r>
  <r>
    <s v="T10108"/>
    <d v="2024-02-10T00:00:00"/>
    <x v="8"/>
    <s v="P0042"/>
    <x v="19"/>
    <s v="Toys"/>
    <x v="3"/>
    <n v="10"/>
    <n v="401.19"/>
    <x v="453"/>
    <s v=" john   "/>
    <s v="John"/>
    <m/>
    <n v="401.19"/>
    <n v="200.59500000000003"/>
    <s v="Fail"/>
  </r>
  <r>
    <s v="T10486"/>
    <d v="2024-09-02T00:00:00"/>
    <x v="4"/>
    <s v="P0011"/>
    <x v="47"/>
    <s v="Toys"/>
    <x v="1"/>
    <n v="10"/>
    <n v="398.34"/>
    <x v="454"/>
    <s v=" alex   "/>
    <s v="Alex"/>
    <m/>
    <n v="398.34"/>
    <n v="199.17000000000002"/>
    <s v="Fail"/>
  </r>
  <r>
    <s v="T10060"/>
    <d v="2024-03-21T00:00:00"/>
    <x v="11"/>
    <s v="P0018"/>
    <x v="20"/>
    <s v="Toys"/>
    <x v="3"/>
    <n v="10"/>
    <n v="362.8"/>
    <x v="455"/>
    <s v=" sara   "/>
    <s v="Sara"/>
    <m/>
    <n v="362.8"/>
    <n v="181.4"/>
    <s v="Fail"/>
  </r>
  <r>
    <s v="T10363"/>
    <d v="2024-10-14T00:00:00"/>
    <x v="0"/>
    <s v="P0016"/>
    <x v="15"/>
    <s v="Toys"/>
    <x v="1"/>
    <n v="8"/>
    <n v="451.16"/>
    <x v="456"/>
    <s v=" sara   "/>
    <s v="Sara"/>
    <m/>
    <n v="451.16"/>
    <n v="180.46400000000003"/>
    <s v="Fail"/>
  </r>
  <r>
    <s v="T10286"/>
    <d v="2024-08-14T00:00:00"/>
    <x v="2"/>
    <s v="P0014"/>
    <x v="22"/>
    <s v="Toys"/>
    <x v="2"/>
    <n v="34"/>
    <n v="93.59"/>
    <x v="457"/>
    <s v=" sara   "/>
    <s v="Sara"/>
    <m/>
    <n v="93.59"/>
    <n v="159.10300000000001"/>
    <s v="Pass"/>
  </r>
  <r>
    <s v="T10402"/>
    <d v="2024-11-09T00:00:00"/>
    <x v="1"/>
    <s v="P0030"/>
    <x v="3"/>
    <s v="Toys"/>
    <x v="1"/>
    <n v="16"/>
    <n v="198.28"/>
    <x v="458"/>
    <s v=" maria   "/>
    <s v="Maria"/>
    <m/>
    <n v="198.28"/>
    <n v="158.62400000000002"/>
    <s v="Pass"/>
  </r>
  <r>
    <s v="T10004"/>
    <d v="2024-03-12T00:00:00"/>
    <x v="11"/>
    <s v="P0032"/>
    <x v="2"/>
    <s v="Toys"/>
    <x v="1"/>
    <n v="14"/>
    <n v="223.24"/>
    <x v="459"/>
    <s v=" sara   "/>
    <s v="Sara"/>
    <m/>
    <n v="223.24"/>
    <n v="156.26800000000003"/>
    <s v="Pass"/>
  </r>
  <r>
    <s v="T10173"/>
    <d v="2024-07-08T00:00:00"/>
    <x v="9"/>
    <s v="P0013"/>
    <x v="48"/>
    <s v="Toys"/>
    <x v="0"/>
    <n v="11"/>
    <n v="267.45999999999998"/>
    <x v="460"/>
    <s v=" john   "/>
    <s v="John"/>
    <m/>
    <n v="267.45999999999998"/>
    <n v="147.10300000000001"/>
    <s v="Pass"/>
  </r>
  <r>
    <s v="T10067"/>
    <d v="2024-11-05T00:00:00"/>
    <x v="1"/>
    <s v="P0037"/>
    <x v="13"/>
    <s v="Toys"/>
    <x v="2"/>
    <n v="14"/>
    <n v="207.95"/>
    <x v="461"/>
    <s v=" alex   "/>
    <s v="Alex"/>
    <m/>
    <n v="207.95"/>
    <n v="145.56500000000003"/>
    <s v="Pass"/>
  </r>
  <r>
    <s v="T10046"/>
    <d v="2024-06-15T00:00:00"/>
    <x v="7"/>
    <s v="P0029"/>
    <x v="43"/>
    <s v="Toys"/>
    <x v="2"/>
    <n v="7"/>
    <n v="415.66"/>
    <x v="462"/>
    <s v=" alex   "/>
    <s v="Alex"/>
    <m/>
    <n v="415.66"/>
    <n v="145.48099999999999"/>
    <s v="Fail"/>
  </r>
  <r>
    <s v="T10285"/>
    <d v="2024-09-10T00:00:00"/>
    <x v="4"/>
    <s v="P0021"/>
    <x v="37"/>
    <s v="Toys"/>
    <x v="0"/>
    <n v="32"/>
    <n v="90.76"/>
    <x v="463"/>
    <s v=" sara   "/>
    <s v="Sara"/>
    <m/>
    <n v="90.76"/>
    <n v="145.21600000000001"/>
    <s v="Pass"/>
  </r>
  <r>
    <s v="T10048"/>
    <d v="2024-03-29T00:00:00"/>
    <x v="11"/>
    <s v="P0025"/>
    <x v="30"/>
    <s v="Toys"/>
    <x v="0"/>
    <n v="9"/>
    <n v="315.97000000000003"/>
    <x v="464"/>
    <s v=" maria   "/>
    <s v="Maria"/>
    <m/>
    <n v="315.97000000000003"/>
    <n v="142.1865"/>
    <s v="Fail"/>
  </r>
  <r>
    <s v="T10051"/>
    <d v="2024-08-29T00:00:00"/>
    <x v="2"/>
    <s v="P0010"/>
    <x v="16"/>
    <s v="Toys"/>
    <x v="3"/>
    <n v="35"/>
    <n v="81.03"/>
    <x v="465"/>
    <s v=" maria   "/>
    <s v="Maria"/>
    <m/>
    <n v="81.03"/>
    <n v="141.80250000000001"/>
    <s v="Pass"/>
  </r>
  <r>
    <s v="T10192"/>
    <d v="2024-04-05T00:00:00"/>
    <x v="10"/>
    <s v="P0019"/>
    <x v="1"/>
    <s v="Toys"/>
    <x v="3"/>
    <n v="17"/>
    <n v="164.31"/>
    <x v="466"/>
    <s v=" john   "/>
    <s v="John"/>
    <m/>
    <n v="164.31"/>
    <n v="139.6635"/>
    <s v="Pass"/>
  </r>
  <r>
    <s v="T10365"/>
    <d v="2024-05-30T00:00:00"/>
    <x v="5"/>
    <s v="P0004"/>
    <x v="40"/>
    <s v="Toys"/>
    <x v="1"/>
    <n v="16"/>
    <n v="167.33"/>
    <x v="467"/>
    <s v=" tom   "/>
    <s v="Tom"/>
    <m/>
    <n v="167.33"/>
    <n v="133.864"/>
    <s v="Pass"/>
  </r>
  <r>
    <s v="T10273"/>
    <d v="2024-10-30T00:00:00"/>
    <x v="0"/>
    <s v="P0005"/>
    <x v="39"/>
    <s v="Toys"/>
    <x v="0"/>
    <n v="10"/>
    <n v="267.37"/>
    <x v="468"/>
    <s v=" sara   "/>
    <s v="Sara"/>
    <m/>
    <n v="267.37"/>
    <n v="133.685"/>
    <s v="Fail"/>
  </r>
  <r>
    <s v="T10170"/>
    <d v="2024-05-07T00:00:00"/>
    <x v="5"/>
    <s v="P0039"/>
    <x v="33"/>
    <s v="Toys"/>
    <x v="3"/>
    <n v="17"/>
    <n v="134.62"/>
    <x v="469"/>
    <s v=" sara   "/>
    <s v="Sara"/>
    <m/>
    <n v="134.62"/>
    <n v="114.42700000000001"/>
    <s v="Pass"/>
  </r>
  <r>
    <s v="T10111"/>
    <d v="2024-07-19T00:00:00"/>
    <x v="9"/>
    <s v="P0031"/>
    <x v="30"/>
    <s v="Toys"/>
    <x v="1"/>
    <n v="11"/>
    <n v="204.72"/>
    <x v="470"/>
    <s v=" sara   "/>
    <s v="Sara"/>
    <m/>
    <n v="204.72"/>
    <n v="112.596"/>
    <s v="Pass"/>
  </r>
  <r>
    <s v="T10411"/>
    <d v="2024-04-10T00:00:00"/>
    <x v="10"/>
    <s v="P0035"/>
    <x v="46"/>
    <s v="Toys"/>
    <x v="2"/>
    <n v="10"/>
    <n v="202.56"/>
    <x v="471"/>
    <s v=" tom   "/>
    <s v="Tom"/>
    <m/>
    <n v="202.56"/>
    <n v="101.28"/>
    <s v="Fail"/>
  </r>
  <r>
    <s v="T10233"/>
    <d v="2024-04-06T00:00:00"/>
    <x v="10"/>
    <s v="P0048"/>
    <x v="30"/>
    <s v="Toys"/>
    <x v="0"/>
    <n v="5"/>
    <n v="352.66"/>
    <x v="472"/>
    <s v=" sara   "/>
    <s v="Sara"/>
    <m/>
    <n v="352.66"/>
    <n v="88.165000000000006"/>
    <s v="Fail"/>
  </r>
  <r>
    <s v="T10404"/>
    <d v="2024-12-07T00:00:00"/>
    <x v="6"/>
    <s v="P0048"/>
    <x v="16"/>
    <s v="Toys"/>
    <x v="0"/>
    <n v="6"/>
    <n v="293.83999999999997"/>
    <x v="473"/>
    <s v=" tom   "/>
    <s v="Tom"/>
    <m/>
    <n v="293.83999999999997"/>
    <n v="88.152000000000001"/>
    <s v="Fail"/>
  </r>
  <r>
    <s v="T10292"/>
    <d v="2024-12-03T00:00:00"/>
    <x v="6"/>
    <s v="P0004"/>
    <x v="47"/>
    <s v="Toys"/>
    <x v="0"/>
    <n v="18"/>
    <n v="74.53"/>
    <x v="474"/>
    <s v=" tom   "/>
    <s v="Tom"/>
    <m/>
    <n v="74.53"/>
    <n v="67.076999999999998"/>
    <s v="Pass"/>
  </r>
  <r>
    <s v="T10095"/>
    <d v="2024-12-10T00:00:00"/>
    <x v="6"/>
    <s v="P0019"/>
    <x v="17"/>
    <s v="Toys"/>
    <x v="0"/>
    <n v="18"/>
    <n v="71.86"/>
    <x v="475"/>
    <s v=" john   "/>
    <s v="John"/>
    <m/>
    <n v="71.86"/>
    <n v="64.674000000000007"/>
    <s v="Pass"/>
  </r>
  <r>
    <s v="T10426"/>
    <d v="2024-05-23T00:00:00"/>
    <x v="5"/>
    <s v="P0003"/>
    <x v="11"/>
    <s v="Toys"/>
    <x v="1"/>
    <n v="20"/>
    <n v="59.62"/>
    <x v="476"/>
    <s v=" sara   "/>
    <s v="Sara"/>
    <m/>
    <n v="59.62"/>
    <n v="59.620000000000005"/>
    <s v="Pass"/>
  </r>
  <r>
    <s v="T10014"/>
    <d v="2024-05-31T00:00:00"/>
    <x v="5"/>
    <s v="P0037"/>
    <x v="12"/>
    <s v="Toys"/>
    <x v="2"/>
    <n v="9"/>
    <n v="120.36"/>
    <x v="477"/>
    <s v=" alex   "/>
    <s v="Alex"/>
    <m/>
    <n v="120.36"/>
    <n v="54.162000000000006"/>
    <s v="Fail"/>
  </r>
  <r>
    <s v="T10471"/>
    <d v="2024-02-16T00:00:00"/>
    <x v="8"/>
    <s v="P0037"/>
    <x v="9"/>
    <s v="Toys"/>
    <x v="1"/>
    <n v="4"/>
    <n v="258.64999999999998"/>
    <x v="478"/>
    <s v=" tom   "/>
    <s v="Tom"/>
    <m/>
    <n v="258.64999999999998"/>
    <n v="51.73"/>
    <s v="Fail"/>
  </r>
  <r>
    <s v="T10084"/>
    <d v="2024-12-03T00:00:00"/>
    <x v="6"/>
    <s v="P0049"/>
    <x v="0"/>
    <s v="Toys"/>
    <x v="1"/>
    <n v="15"/>
    <n v="64.849999999999994"/>
    <x v="479"/>
    <s v=" john   "/>
    <s v="John"/>
    <m/>
    <n v="64.849999999999994"/>
    <n v="48.637499999999996"/>
    <s v="Pass"/>
  </r>
  <r>
    <s v="T10485"/>
    <d v="2024-01-10T00:00:00"/>
    <x v="3"/>
    <s v="P0030"/>
    <x v="15"/>
    <s v="Toys"/>
    <x v="1"/>
    <n v="5"/>
    <n v="169.65"/>
    <x v="480"/>
    <s v=" maria   "/>
    <s v="Maria"/>
    <m/>
    <n v="169.65"/>
    <n v="42.412500000000001"/>
    <s v="Fail"/>
  </r>
  <r>
    <s v="T10409"/>
    <d v="2024-09-27T00:00:00"/>
    <x v="4"/>
    <s v="P0008"/>
    <x v="38"/>
    <s v="Toys"/>
    <x v="1"/>
    <n v="4"/>
    <n v="191.33"/>
    <x v="481"/>
    <s v=" maria   "/>
    <s v="Maria"/>
    <m/>
    <n v="191.33"/>
    <n v="38.266000000000005"/>
    <s v="Fail"/>
  </r>
  <r>
    <s v="T10101"/>
    <d v="2024-03-03T00:00:00"/>
    <x v="11"/>
    <s v="P0025"/>
    <x v="49"/>
    <s v="Toys"/>
    <x v="2"/>
    <n v="2"/>
    <n v="377.86"/>
    <x v="482"/>
    <s v=" sara   "/>
    <s v="Sara"/>
    <m/>
    <n v="377.86"/>
    <n v="37.786000000000001"/>
    <s v="Fail"/>
  </r>
  <r>
    <s v="T10318"/>
    <d v="2024-08-13T00:00:00"/>
    <x v="2"/>
    <s v="P0021"/>
    <x v="36"/>
    <s v="Toys"/>
    <x v="2"/>
    <n v="21"/>
    <n v="34.25"/>
    <x v="483"/>
    <s v=" tom   "/>
    <s v="Tom"/>
    <m/>
    <n v="34.25"/>
    <n v="35.962499999999999"/>
    <s v="Pass"/>
  </r>
  <r>
    <s v="T10196"/>
    <d v="2024-11-13T00:00:00"/>
    <x v="1"/>
    <s v="P0041"/>
    <x v="16"/>
    <s v="Toys"/>
    <x v="1"/>
    <n v="2"/>
    <n v="331.09"/>
    <x v="484"/>
    <s v=" alex   "/>
    <s v="Alex"/>
    <m/>
    <n v="331.09"/>
    <n v="33.109000000000002"/>
    <s v="Fail"/>
  </r>
  <r>
    <s v="T10470"/>
    <d v="2024-03-09T00:00:00"/>
    <x v="11"/>
    <s v="P0041"/>
    <x v="29"/>
    <s v="Toys"/>
    <x v="1"/>
    <n v="6"/>
    <n v="96.81"/>
    <x v="485"/>
    <s v=" john   "/>
    <s v="John"/>
    <m/>
    <n v="96.81"/>
    <n v="29.043000000000003"/>
    <s v="Fail"/>
  </r>
  <r>
    <s v="T10021"/>
    <d v="2024-07-10T00:00:00"/>
    <x v="9"/>
    <s v="P0043"/>
    <x v="34"/>
    <s v="Toys"/>
    <x v="1"/>
    <n v="18"/>
    <n v="31.85"/>
    <x v="486"/>
    <s v=" alex   "/>
    <s v="Alex"/>
    <m/>
    <n v="31.85"/>
    <n v="28.665000000000006"/>
    <s v="Pass"/>
  </r>
  <r>
    <s v="T10274"/>
    <d v="2024-07-26T00:00:00"/>
    <x v="9"/>
    <s v="P0031"/>
    <x v="49"/>
    <s v="Toys"/>
    <x v="0"/>
    <n v="21"/>
    <n v="26"/>
    <x v="487"/>
    <s v=" sara   "/>
    <s v="Sara"/>
    <m/>
    <n v="26"/>
    <n v="27.3"/>
    <s v="Pass"/>
  </r>
  <r>
    <s v="T10097"/>
    <d v="2024-01-09T00:00:00"/>
    <x v="3"/>
    <s v="P0016"/>
    <x v="14"/>
    <s v="Toys"/>
    <x v="3"/>
    <n v="6"/>
    <n v="89.19"/>
    <x v="488"/>
    <s v=" tom   "/>
    <s v="Tom"/>
    <m/>
    <n v="89.19"/>
    <n v="26.757000000000001"/>
    <s v="Fail"/>
  </r>
  <r>
    <s v="T10410"/>
    <d v="2024-02-23T00:00:00"/>
    <x v="8"/>
    <s v="P0049"/>
    <x v="1"/>
    <s v="Toys"/>
    <x v="0"/>
    <n v="20"/>
    <n v="23.44"/>
    <x v="489"/>
    <s v=" sara   "/>
    <s v="Sara"/>
    <m/>
    <n v="23.44"/>
    <n v="23.44"/>
    <s v="Pass"/>
  </r>
  <r>
    <s v="T10337"/>
    <d v="2024-08-20T00:00:00"/>
    <x v="2"/>
    <s v="P0030"/>
    <x v="16"/>
    <s v="Toys"/>
    <x v="1"/>
    <n v="2"/>
    <n v="230.79"/>
    <x v="490"/>
    <s v=" sara   "/>
    <s v="Sara"/>
    <m/>
    <n v="230.79"/>
    <n v="23.079000000000001"/>
    <s v="Fail"/>
  </r>
  <r>
    <s v="T10225"/>
    <d v="2024-09-11T00:00:00"/>
    <x v="4"/>
    <s v="P0036"/>
    <x v="33"/>
    <s v="Toys"/>
    <x v="1"/>
    <n v="23"/>
    <n v="18.82"/>
    <x v="491"/>
    <s v=" alex   "/>
    <s v="Alex"/>
    <m/>
    <n v="18.82"/>
    <n v="21.643000000000001"/>
    <s v="Pass"/>
  </r>
  <r>
    <s v="T10019"/>
    <d v="2024-12-09T00:00:00"/>
    <x v="6"/>
    <s v="P0040"/>
    <x v="42"/>
    <s v="Toys"/>
    <x v="0"/>
    <n v="26"/>
    <n v="16.57"/>
    <x v="492"/>
    <s v=" alex   "/>
    <s v="Alex"/>
    <m/>
    <n v="16.57"/>
    <n v="21.541"/>
    <s v="Pass"/>
  </r>
  <r>
    <s v="T10059"/>
    <d v="2024-07-24T00:00:00"/>
    <x v="9"/>
    <s v="P0036"/>
    <x v="8"/>
    <s v="Toys"/>
    <x v="2"/>
    <n v="18"/>
    <n v="20.8"/>
    <x v="493"/>
    <s v=" tom   "/>
    <s v="Tom"/>
    <m/>
    <n v="20.8"/>
    <n v="18.72"/>
    <s v="Pass"/>
  </r>
  <r>
    <s v="T10250"/>
    <d v="2024-12-03T00:00:00"/>
    <x v="6"/>
    <s v="P0001"/>
    <x v="28"/>
    <s v="Toys"/>
    <x v="0"/>
    <n v="8"/>
    <n v="46.38"/>
    <x v="494"/>
    <s v=" alex   "/>
    <s v="Alex"/>
    <m/>
    <n v="46.38"/>
    <n v="18.552000000000003"/>
    <s v="Fail"/>
  </r>
  <r>
    <s v="T10068"/>
    <d v="2024-07-09T00:00:00"/>
    <x v="9"/>
    <s v="P0012"/>
    <x v="29"/>
    <s v="Toys"/>
    <x v="1"/>
    <n v="1"/>
    <n v="275.85000000000002"/>
    <x v="495"/>
    <s v=" maria   "/>
    <s v="Maria"/>
    <m/>
    <n v="275.85000000000002"/>
    <n v="13.792500000000002"/>
    <s v="Fail"/>
  </r>
  <r>
    <s v="T10176"/>
    <d v="2024-04-30T00:00:00"/>
    <x v="10"/>
    <s v="P0025"/>
    <x v="10"/>
    <s v="Toys"/>
    <x v="0"/>
    <n v="4"/>
    <n v="52.72"/>
    <x v="496"/>
    <s v=" alex   "/>
    <s v="Alex"/>
    <m/>
    <n v="52.72"/>
    <n v="10.544"/>
    <s v="Fail"/>
  </r>
  <r>
    <s v="T10159"/>
    <d v="2024-06-18T00:00:00"/>
    <x v="7"/>
    <s v="P0019"/>
    <x v="30"/>
    <s v="Toys"/>
    <x v="3"/>
    <n v="1"/>
    <n v="195.72"/>
    <x v="497"/>
    <s v=" sara   "/>
    <s v="Sara"/>
    <m/>
    <n v="195.72"/>
    <n v="9.7860000000000014"/>
    <s v="Fail"/>
  </r>
  <r>
    <s v="T10215"/>
    <d v="2024-02-22T00:00:00"/>
    <x v="8"/>
    <s v="P0008"/>
    <x v="6"/>
    <s v="Toys"/>
    <x v="1"/>
    <n v="19"/>
    <n v="10.09"/>
    <x v="498"/>
    <s v=" john   "/>
    <s v="John"/>
    <m/>
    <n v="10.09"/>
    <n v="9.5855000000000015"/>
    <s v="Pass"/>
  </r>
  <r>
    <s v="T10432"/>
    <d v="2024-05-24T00:00:00"/>
    <x v="5"/>
    <s v="P0045"/>
    <x v="33"/>
    <s v="Toys"/>
    <x v="1"/>
    <n v="3"/>
    <n v="61.58"/>
    <x v="499"/>
    <s v=" maria   "/>
    <s v="Maria"/>
    <m/>
    <n v="61.58"/>
    <n v="9.2370000000000001"/>
    <s v="Fail"/>
  </r>
  <r>
    <m/>
    <m/>
    <x v="12"/>
    <m/>
    <x v="50"/>
    <m/>
    <x v="4"/>
    <m/>
    <m/>
    <x v="50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225386-4187-49CF-816C-708E833EFFF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55" firstHeaderRow="1" firstDataRow="2" firstDataCol="1"/>
  <pivotFields count="12">
    <pivotField axis="axisRow" showAll="0" sortType="ascending">
      <items count="52">
        <item x="37"/>
        <item x="33"/>
        <item x="13"/>
        <item x="40"/>
        <item x="43"/>
        <item x="22"/>
        <item x="2"/>
        <item x="41"/>
        <item x="19"/>
        <item x="17"/>
        <item x="39"/>
        <item x="30"/>
        <item x="34"/>
        <item x="0"/>
        <item x="32"/>
        <item x="36"/>
        <item x="4"/>
        <item x="26"/>
        <item x="9"/>
        <item x="11"/>
        <item x="27"/>
        <item x="23"/>
        <item x="15"/>
        <item x="20"/>
        <item x="45"/>
        <item x="49"/>
        <item x="31"/>
        <item x="3"/>
        <item x="8"/>
        <item x="1"/>
        <item x="16"/>
        <item x="25"/>
        <item x="24"/>
        <item x="42"/>
        <item x="7"/>
        <item x="46"/>
        <item x="38"/>
        <item x="28"/>
        <item x="21"/>
        <item x="12"/>
        <item x="6"/>
        <item x="10"/>
        <item x="5"/>
        <item x="18"/>
        <item x="44"/>
        <item x="47"/>
        <item x="48"/>
        <item x="35"/>
        <item x="14"/>
        <item x="29"/>
        <item h="1" x="50"/>
        <item t="default"/>
      </items>
    </pivotField>
    <pivotField showAll="0"/>
    <pivotField axis="axisCol" showAll="0">
      <items count="6">
        <item x="2"/>
        <item x="0"/>
        <item x="3"/>
        <item x="1"/>
        <item h="1" x="4"/>
        <item t="default"/>
      </items>
    </pivotField>
    <pivotField showAll="0"/>
    <pivotField showAll="0"/>
    <pivotField dataField="1" showAll="0"/>
    <pivotField showAll="0"/>
    <pivotField showAll="0"/>
    <pivotField showAll="0"/>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5">
    <i>
      <x/>
    </i>
    <i>
      <x v="1"/>
    </i>
    <i>
      <x v="2"/>
    </i>
    <i>
      <x v="3"/>
    </i>
    <i t="grand">
      <x/>
    </i>
  </colItems>
  <dataFields count="1">
    <dataField name="Sum of Total Sales" fld="5"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CB6DB5-3690-46AD-BAE2-8FAFFEDE67F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7" firstHeaderRow="1" firstDataRow="1" firstDataCol="1"/>
  <pivotFields count="16">
    <pivotField showAll="0"/>
    <pivotField showAll="0"/>
    <pivotField axis="axisRow" showAll="0">
      <items count="14">
        <item x="10"/>
        <item x="2"/>
        <item x="6"/>
        <item x="8"/>
        <item x="3"/>
        <item x="9"/>
        <item x="7"/>
        <item x="11"/>
        <item x="5"/>
        <item x="1"/>
        <item x="0"/>
        <item x="4"/>
        <item x="1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Sum of Total Sales" fld="9" baseField="0" baseItem="0"/>
  </dataField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C5B843-20FC-435F-B3F3-3FB80DBE758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4" firstHeaderRow="1" firstDataRow="1" firstDataCol="1"/>
  <pivotFields count="16">
    <pivotField showAll="0"/>
    <pivotField showAll="0"/>
    <pivotField showAll="0"/>
    <pivotField showAll="0"/>
    <pivotField axis="axisRow" showAll="0" sortType="descending">
      <items count="52">
        <item h="1" x="50"/>
        <item x="29"/>
        <item x="14"/>
        <item x="35"/>
        <item x="48"/>
        <item x="47"/>
        <item x="44"/>
        <item x="18"/>
        <item x="5"/>
        <item x="10"/>
        <item x="6"/>
        <item x="12"/>
        <item x="21"/>
        <item x="28"/>
        <item x="38"/>
        <item x="46"/>
        <item x="7"/>
        <item x="42"/>
        <item x="24"/>
        <item x="25"/>
        <item x="16"/>
        <item x="1"/>
        <item x="8"/>
        <item x="3"/>
        <item x="31"/>
        <item x="49"/>
        <item x="45"/>
        <item x="20"/>
        <item x="15"/>
        <item x="23"/>
        <item x="27"/>
        <item x="11"/>
        <item x="9"/>
        <item x="26"/>
        <item x="4"/>
        <item x="36"/>
        <item x="32"/>
        <item x="0"/>
        <item x="34"/>
        <item x="30"/>
        <item x="39"/>
        <item x="17"/>
        <item x="19"/>
        <item x="41"/>
        <item x="2"/>
        <item x="22"/>
        <item x="43"/>
        <item x="40"/>
        <item x="13"/>
        <item x="33"/>
        <item x="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s>
  <rowFields count="1">
    <field x="4"/>
  </rowFields>
  <rowItems count="51">
    <i>
      <x v="16"/>
    </i>
    <i>
      <x v="32"/>
    </i>
    <i>
      <x v="29"/>
    </i>
    <i>
      <x v="7"/>
    </i>
    <i>
      <x v="9"/>
    </i>
    <i>
      <x v="47"/>
    </i>
    <i>
      <x v="48"/>
    </i>
    <i>
      <x v="23"/>
    </i>
    <i>
      <x v="6"/>
    </i>
    <i>
      <x v="19"/>
    </i>
    <i>
      <x v="24"/>
    </i>
    <i>
      <x v="20"/>
    </i>
    <i>
      <x v="35"/>
    </i>
    <i>
      <x v="49"/>
    </i>
    <i>
      <x v="22"/>
    </i>
    <i>
      <x v="45"/>
    </i>
    <i>
      <x v="27"/>
    </i>
    <i>
      <x v="21"/>
    </i>
    <i>
      <x v="17"/>
    </i>
    <i>
      <x v="42"/>
    </i>
    <i>
      <x v="50"/>
    </i>
    <i>
      <x v="1"/>
    </i>
    <i>
      <x v="33"/>
    </i>
    <i>
      <x v="31"/>
    </i>
    <i>
      <x v="37"/>
    </i>
    <i>
      <x v="2"/>
    </i>
    <i>
      <x v="39"/>
    </i>
    <i>
      <x v="34"/>
    </i>
    <i>
      <x v="4"/>
    </i>
    <i>
      <x v="44"/>
    </i>
    <i>
      <x v="38"/>
    </i>
    <i>
      <x v="13"/>
    </i>
    <i>
      <x v="5"/>
    </i>
    <i>
      <x v="10"/>
    </i>
    <i>
      <x v="3"/>
    </i>
    <i>
      <x v="28"/>
    </i>
    <i>
      <x v="11"/>
    </i>
    <i>
      <x v="40"/>
    </i>
    <i>
      <x v="25"/>
    </i>
    <i>
      <x v="30"/>
    </i>
    <i>
      <x v="41"/>
    </i>
    <i>
      <x v="18"/>
    </i>
    <i>
      <x v="36"/>
    </i>
    <i>
      <x v="14"/>
    </i>
    <i>
      <x v="12"/>
    </i>
    <i>
      <x v="46"/>
    </i>
    <i>
      <x v="26"/>
    </i>
    <i>
      <x v="8"/>
    </i>
    <i>
      <x v="15"/>
    </i>
    <i>
      <x v="43"/>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8939E3-4936-49B0-80B7-8896FF783AF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11" firstHeaderRow="1" firstDataRow="1" firstDataCol="1"/>
  <pivotFields count="16">
    <pivotField showAll="0"/>
    <pivotField showAll="0"/>
    <pivotField showAll="0"/>
    <pivotField showAll="0"/>
    <pivotField showAll="0">
      <items count="52">
        <item x="37"/>
        <item x="33"/>
        <item x="13"/>
        <item x="40"/>
        <item x="43"/>
        <item x="22"/>
        <item x="2"/>
        <item x="41"/>
        <item x="19"/>
        <item x="17"/>
        <item x="39"/>
        <item x="30"/>
        <item x="34"/>
        <item x="0"/>
        <item x="32"/>
        <item x="36"/>
        <item x="4"/>
        <item x="26"/>
        <item x="9"/>
        <item x="11"/>
        <item x="27"/>
        <item x="23"/>
        <item x="15"/>
        <item x="20"/>
        <item x="45"/>
        <item x="49"/>
        <item x="31"/>
        <item x="3"/>
        <item x="8"/>
        <item x="1"/>
        <item x="16"/>
        <item x="25"/>
        <item x="24"/>
        <item x="42"/>
        <item x="7"/>
        <item x="46"/>
        <item x="38"/>
        <item x="28"/>
        <item x="21"/>
        <item x="12"/>
        <item x="6"/>
        <item x="10"/>
        <item x="5"/>
        <item x="18"/>
        <item x="44"/>
        <item x="47"/>
        <item x="48"/>
        <item x="35"/>
        <item x="14"/>
        <item x="29"/>
        <item x="50"/>
        <item t="default"/>
      </items>
    </pivotField>
    <pivotField showAll="0"/>
    <pivotField axis="axisRow" showAll="0" sortType="descending">
      <items count="6">
        <item x="2"/>
        <item x="0"/>
        <item x="3"/>
        <item x="1"/>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502">
        <item x="193"/>
        <item x="396"/>
        <item x="395"/>
        <item x="291"/>
        <item x="97"/>
        <item x="192"/>
        <item x="191"/>
        <item x="190"/>
        <item x="394"/>
        <item x="290"/>
        <item x="499"/>
        <item x="498"/>
        <item x="497"/>
        <item x="496"/>
        <item x="393"/>
        <item x="495"/>
        <item x="392"/>
        <item x="391"/>
        <item x="189"/>
        <item x="96"/>
        <item x="390"/>
        <item x="289"/>
        <item x="288"/>
        <item x="389"/>
        <item x="95"/>
        <item x="494"/>
        <item x="493"/>
        <item x="388"/>
        <item x="387"/>
        <item x="492"/>
        <item x="491"/>
        <item x="94"/>
        <item x="188"/>
        <item x="490"/>
        <item x="187"/>
        <item x="93"/>
        <item x="489"/>
        <item x="92"/>
        <item x="386"/>
        <item x="287"/>
        <item x="91"/>
        <item x="385"/>
        <item x="488"/>
        <item x="487"/>
        <item x="90"/>
        <item x="384"/>
        <item x="286"/>
        <item x="486"/>
        <item x="285"/>
        <item x="485"/>
        <item x="383"/>
        <item x="89"/>
        <item x="186"/>
        <item x="484"/>
        <item x="382"/>
        <item x="381"/>
        <item x="284"/>
        <item x="185"/>
        <item x="283"/>
        <item x="184"/>
        <item x="483"/>
        <item x="380"/>
        <item x="282"/>
        <item x="88"/>
        <item x="482"/>
        <item x="379"/>
        <item x="481"/>
        <item x="480"/>
        <item x="87"/>
        <item x="86"/>
        <item x="183"/>
        <item x="281"/>
        <item x="378"/>
        <item x="479"/>
        <item x="280"/>
        <item x="377"/>
        <item x="85"/>
        <item x="376"/>
        <item x="279"/>
        <item x="478"/>
        <item x="84"/>
        <item x="375"/>
        <item x="477"/>
        <item x="83"/>
        <item x="278"/>
        <item x="182"/>
        <item x="181"/>
        <item x="476"/>
        <item x="82"/>
        <item x="180"/>
        <item x="374"/>
        <item x="81"/>
        <item x="277"/>
        <item x="179"/>
        <item x="475"/>
        <item x="80"/>
        <item x="276"/>
        <item x="79"/>
        <item x="178"/>
        <item x="78"/>
        <item x="373"/>
        <item x="474"/>
        <item x="177"/>
        <item x="372"/>
        <item x="77"/>
        <item x="275"/>
        <item x="274"/>
        <item x="273"/>
        <item x="176"/>
        <item x="175"/>
        <item x="272"/>
        <item x="174"/>
        <item x="371"/>
        <item x="271"/>
        <item x="173"/>
        <item x="370"/>
        <item x="172"/>
        <item x="76"/>
        <item x="369"/>
        <item x="368"/>
        <item x="270"/>
        <item x="171"/>
        <item x="269"/>
        <item x="367"/>
        <item x="268"/>
        <item x="366"/>
        <item x="365"/>
        <item x="267"/>
        <item x="75"/>
        <item x="74"/>
        <item x="473"/>
        <item x="472"/>
        <item x="73"/>
        <item x="364"/>
        <item x="170"/>
        <item x="363"/>
        <item x="169"/>
        <item x="266"/>
        <item x="72"/>
        <item x="71"/>
        <item x="362"/>
        <item x="265"/>
        <item x="361"/>
        <item x="70"/>
        <item x="69"/>
        <item x="68"/>
        <item x="67"/>
        <item x="264"/>
        <item x="168"/>
        <item x="360"/>
        <item x="471"/>
        <item x="359"/>
        <item x="66"/>
        <item x="65"/>
        <item x="470"/>
        <item x="358"/>
        <item x="167"/>
        <item x="469"/>
        <item x="357"/>
        <item x="356"/>
        <item x="263"/>
        <item x="64"/>
        <item x="262"/>
        <item x="355"/>
        <item x="166"/>
        <item x="165"/>
        <item x="261"/>
        <item x="354"/>
        <item x="63"/>
        <item x="468"/>
        <item x="467"/>
        <item x="260"/>
        <item x="259"/>
        <item x="258"/>
        <item x="257"/>
        <item x="466"/>
        <item x="62"/>
        <item x="164"/>
        <item x="163"/>
        <item x="465"/>
        <item x="464"/>
        <item x="162"/>
        <item x="463"/>
        <item x="462"/>
        <item x="461"/>
        <item x="61"/>
        <item x="460"/>
        <item x="161"/>
        <item x="60"/>
        <item x="353"/>
        <item x="352"/>
        <item x="459"/>
        <item x="59"/>
        <item x="256"/>
        <item x="458"/>
        <item x="457"/>
        <item x="351"/>
        <item x="58"/>
        <item x="255"/>
        <item x="350"/>
        <item x="57"/>
        <item x="254"/>
        <item x="160"/>
        <item x="253"/>
        <item x="159"/>
        <item x="158"/>
        <item x="349"/>
        <item x="157"/>
        <item x="56"/>
        <item x="55"/>
        <item x="54"/>
        <item x="53"/>
        <item x="52"/>
        <item x="456"/>
        <item x="348"/>
        <item x="455"/>
        <item x="347"/>
        <item x="156"/>
        <item x="155"/>
        <item x="252"/>
        <item x="346"/>
        <item x="345"/>
        <item x="154"/>
        <item x="51"/>
        <item x="153"/>
        <item x="251"/>
        <item x="344"/>
        <item x="152"/>
        <item x="151"/>
        <item x="343"/>
        <item x="454"/>
        <item x="453"/>
        <item x="342"/>
        <item x="150"/>
        <item x="341"/>
        <item x="250"/>
        <item x="340"/>
        <item x="249"/>
        <item x="149"/>
        <item x="248"/>
        <item x="247"/>
        <item x="246"/>
        <item x="452"/>
        <item x="50"/>
        <item x="245"/>
        <item x="339"/>
        <item x="244"/>
        <item x="243"/>
        <item x="338"/>
        <item x="148"/>
        <item x="451"/>
        <item x="49"/>
        <item x="450"/>
        <item x="449"/>
        <item x="147"/>
        <item x="448"/>
        <item x="447"/>
        <item x="146"/>
        <item x="242"/>
        <item x="337"/>
        <item x="241"/>
        <item x="48"/>
        <item x="145"/>
        <item x="446"/>
        <item x="445"/>
        <item x="336"/>
        <item x="144"/>
        <item x="444"/>
        <item x="143"/>
        <item x="335"/>
        <item x="240"/>
        <item x="334"/>
        <item x="142"/>
        <item x="443"/>
        <item x="141"/>
        <item x="140"/>
        <item x="239"/>
        <item x="333"/>
        <item x="47"/>
        <item x="139"/>
        <item x="238"/>
        <item x="237"/>
        <item x="46"/>
        <item x="442"/>
        <item x="441"/>
        <item x="45"/>
        <item x="44"/>
        <item x="236"/>
        <item x="138"/>
        <item x="43"/>
        <item x="42"/>
        <item x="440"/>
        <item x="439"/>
        <item x="137"/>
        <item x="438"/>
        <item x="41"/>
        <item x="332"/>
        <item x="136"/>
        <item x="135"/>
        <item x="331"/>
        <item x="437"/>
        <item x="40"/>
        <item x="330"/>
        <item x="134"/>
        <item x="133"/>
        <item x="132"/>
        <item x="436"/>
        <item x="235"/>
        <item x="329"/>
        <item x="131"/>
        <item x="234"/>
        <item x="39"/>
        <item x="435"/>
        <item x="130"/>
        <item x="233"/>
        <item x="38"/>
        <item x="232"/>
        <item x="231"/>
        <item x="129"/>
        <item x="37"/>
        <item x="328"/>
        <item x="36"/>
        <item x="434"/>
        <item x="433"/>
        <item x="230"/>
        <item x="229"/>
        <item x="228"/>
        <item x="227"/>
        <item x="327"/>
        <item x="35"/>
        <item x="34"/>
        <item x="432"/>
        <item x="33"/>
        <item x="226"/>
        <item x="32"/>
        <item x="326"/>
        <item x="325"/>
        <item x="225"/>
        <item x="431"/>
        <item x="128"/>
        <item x="31"/>
        <item x="127"/>
        <item x="430"/>
        <item x="324"/>
        <item x="429"/>
        <item x="30"/>
        <item x="428"/>
        <item x="323"/>
        <item x="427"/>
        <item x="29"/>
        <item x="322"/>
        <item x="426"/>
        <item x="126"/>
        <item x="321"/>
        <item x="224"/>
        <item x="28"/>
        <item x="223"/>
        <item x="27"/>
        <item x="26"/>
        <item x="25"/>
        <item x="222"/>
        <item x="221"/>
        <item x="320"/>
        <item x="425"/>
        <item x="24"/>
        <item x="23"/>
        <item x="125"/>
        <item x="220"/>
        <item x="219"/>
        <item x="124"/>
        <item x="22"/>
        <item x="319"/>
        <item x="424"/>
        <item x="123"/>
        <item x="122"/>
        <item x="318"/>
        <item x="423"/>
        <item x="422"/>
        <item x="21"/>
        <item x="20"/>
        <item x="121"/>
        <item x="317"/>
        <item x="421"/>
        <item x="120"/>
        <item x="19"/>
        <item x="420"/>
        <item x="218"/>
        <item x="217"/>
        <item x="18"/>
        <item x="17"/>
        <item x="119"/>
        <item x="216"/>
        <item x="419"/>
        <item x="215"/>
        <item x="418"/>
        <item x="118"/>
        <item x="16"/>
        <item x="417"/>
        <item x="117"/>
        <item x="214"/>
        <item x="15"/>
        <item x="213"/>
        <item x="316"/>
        <item x="14"/>
        <item x="416"/>
        <item x="315"/>
        <item x="13"/>
        <item x="116"/>
        <item x="314"/>
        <item x="115"/>
        <item x="212"/>
        <item x="415"/>
        <item x="414"/>
        <item x="313"/>
        <item x="12"/>
        <item x="114"/>
        <item x="211"/>
        <item x="312"/>
        <item x="113"/>
        <item x="311"/>
        <item x="310"/>
        <item x="210"/>
        <item x="11"/>
        <item x="209"/>
        <item x="309"/>
        <item x="112"/>
        <item x="208"/>
        <item x="413"/>
        <item x="308"/>
        <item x="412"/>
        <item x="207"/>
        <item x="411"/>
        <item x="307"/>
        <item x="306"/>
        <item x="206"/>
        <item x="10"/>
        <item x="9"/>
        <item x="111"/>
        <item x="410"/>
        <item x="409"/>
        <item x="205"/>
        <item x="110"/>
        <item x="8"/>
        <item x="305"/>
        <item x="7"/>
        <item x="408"/>
        <item x="109"/>
        <item x="304"/>
        <item x="303"/>
        <item x="407"/>
        <item x="406"/>
        <item x="302"/>
        <item x="108"/>
        <item x="6"/>
        <item x="107"/>
        <item x="405"/>
        <item x="204"/>
        <item x="106"/>
        <item x="301"/>
        <item x="5"/>
        <item x="105"/>
        <item x="104"/>
        <item x="203"/>
        <item x="404"/>
        <item x="202"/>
        <item x="103"/>
        <item x="102"/>
        <item x="201"/>
        <item x="403"/>
        <item x="402"/>
        <item x="4"/>
        <item x="200"/>
        <item x="101"/>
        <item x="100"/>
        <item x="401"/>
        <item x="99"/>
        <item x="300"/>
        <item x="3"/>
        <item x="2"/>
        <item x="199"/>
        <item x="198"/>
        <item x="299"/>
        <item x="197"/>
        <item x="298"/>
        <item x="297"/>
        <item x="400"/>
        <item x="196"/>
        <item x="399"/>
        <item x="296"/>
        <item x="295"/>
        <item x="1"/>
        <item x="398"/>
        <item x="294"/>
        <item x="0"/>
        <item x="397"/>
        <item x="293"/>
        <item x="98"/>
        <item x="195"/>
        <item x="194"/>
        <item x="292"/>
        <item x="500"/>
        <item t="default"/>
      </items>
    </pivotField>
    <pivotField showAll="0"/>
    <pivotField showAll="0"/>
    <pivotField showAll="0"/>
    <pivotField showAll="0"/>
    <pivotField showAll="0"/>
    <pivotField showAll="0"/>
  </pivotFields>
  <rowFields count="1">
    <field x="6"/>
  </rowFields>
  <rowItems count="6">
    <i>
      <x v="1"/>
    </i>
    <i>
      <x/>
    </i>
    <i>
      <x v="2"/>
    </i>
    <i>
      <x v="3"/>
    </i>
    <i>
      <x v="4"/>
    </i>
    <i t="grand">
      <x/>
    </i>
  </rowItems>
  <colItems count="1">
    <i/>
  </colItems>
  <dataFields count="1">
    <dataField name="Sum of Total Sales"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EC9EFD-4422-4561-A8D3-939E100681F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66" firstHeaderRow="1" firstDataRow="1" firstDataCol="1"/>
  <pivotFields count="16">
    <pivotField showAll="0"/>
    <pivotField showAll="0"/>
    <pivotField showAll="0"/>
    <pivotField showAll="0"/>
    <pivotField axis="axisRow" showAll="0" sortType="descending">
      <items count="52">
        <item x="37"/>
        <item x="33"/>
        <item x="13"/>
        <item x="40"/>
        <item x="43"/>
        <item x="22"/>
        <item x="2"/>
        <item x="41"/>
        <item x="19"/>
        <item x="17"/>
        <item x="39"/>
        <item x="30"/>
        <item x="34"/>
        <item x="0"/>
        <item x="32"/>
        <item x="36"/>
        <item x="4"/>
        <item x="26"/>
        <item x="9"/>
        <item x="11"/>
        <item x="27"/>
        <item x="23"/>
        <item x="15"/>
        <item x="20"/>
        <item x="45"/>
        <item x="49"/>
        <item x="31"/>
        <item x="3"/>
        <item x="8"/>
        <item x="1"/>
        <item x="16"/>
        <item x="25"/>
        <item x="24"/>
        <item x="42"/>
        <item x="7"/>
        <item x="46"/>
        <item x="38"/>
        <item x="28"/>
        <item x="21"/>
        <item x="12"/>
        <item x="6"/>
        <item x="10"/>
        <item x="5"/>
        <item x="18"/>
        <item x="44"/>
        <item x="47"/>
        <item x="48"/>
        <item x="35"/>
        <item x="14"/>
        <item x="29"/>
        <item x="50"/>
        <item t="default"/>
      </items>
      <autoSortScope>
        <pivotArea dataOnly="0" outline="0" fieldPosition="0">
          <references count="1">
            <reference field="4294967294" count="1" selected="0">
              <x v="0"/>
            </reference>
          </references>
        </pivotArea>
      </autoSortScope>
    </pivotField>
    <pivotField showAll="0"/>
    <pivotField showAll="0">
      <items count="6">
        <item x="2"/>
        <item x="0"/>
        <item x="3"/>
        <item x="1"/>
        <item x="4"/>
        <item t="default"/>
      </items>
    </pivotField>
    <pivotField dataField="1" showAll="0"/>
    <pivotField showAll="0"/>
    <pivotField showAll="0"/>
    <pivotField showAll="0"/>
    <pivotField showAll="0"/>
    <pivotField showAll="0"/>
    <pivotField showAll="0"/>
    <pivotField showAll="0"/>
    <pivotField showAll="0"/>
  </pivotFields>
  <rowFields count="1">
    <field x="4"/>
  </rowFields>
  <rowItems count="52">
    <i>
      <x v="18"/>
    </i>
    <i>
      <x v="34"/>
    </i>
    <i>
      <x v="15"/>
    </i>
    <i>
      <x v="26"/>
    </i>
    <i>
      <x v="30"/>
    </i>
    <i>
      <x v="21"/>
    </i>
    <i>
      <x v="2"/>
    </i>
    <i>
      <x v="5"/>
    </i>
    <i>
      <x v="29"/>
    </i>
    <i>
      <x v="43"/>
    </i>
    <i>
      <x v="1"/>
    </i>
    <i>
      <x v="31"/>
    </i>
    <i>
      <x v="13"/>
    </i>
    <i>
      <x v="8"/>
    </i>
    <i>
      <x v="41"/>
    </i>
    <i>
      <x v="27"/>
    </i>
    <i>
      <x v="28"/>
    </i>
    <i>
      <x v="33"/>
    </i>
    <i>
      <x/>
    </i>
    <i>
      <x v="44"/>
    </i>
    <i>
      <x v="3"/>
    </i>
    <i>
      <x v="17"/>
    </i>
    <i>
      <x v="38"/>
    </i>
    <i>
      <x v="48"/>
    </i>
    <i>
      <x v="37"/>
    </i>
    <i>
      <x v="19"/>
    </i>
    <i>
      <x v="39"/>
    </i>
    <i>
      <x v="46"/>
    </i>
    <i>
      <x v="23"/>
    </i>
    <i>
      <x v="11"/>
    </i>
    <i>
      <x v="10"/>
    </i>
    <i>
      <x v="40"/>
    </i>
    <i>
      <x v="49"/>
    </i>
    <i>
      <x v="12"/>
    </i>
    <i>
      <x v="45"/>
    </i>
    <i>
      <x v="47"/>
    </i>
    <i>
      <x v="32"/>
    </i>
    <i>
      <x v="22"/>
    </i>
    <i>
      <x v="25"/>
    </i>
    <i>
      <x v="16"/>
    </i>
    <i>
      <x v="14"/>
    </i>
    <i>
      <x v="20"/>
    </i>
    <i>
      <x v="6"/>
    </i>
    <i>
      <x v="36"/>
    </i>
    <i>
      <x v="9"/>
    </i>
    <i>
      <x v="4"/>
    </i>
    <i>
      <x v="24"/>
    </i>
    <i>
      <x v="42"/>
    </i>
    <i>
      <x v="35"/>
    </i>
    <i>
      <x v="7"/>
    </i>
    <i>
      <x v="50"/>
    </i>
    <i t="grand">
      <x/>
    </i>
  </rowItems>
  <colItems count="1">
    <i/>
  </colItems>
  <dataFields count="1">
    <dataField name="Sum of Quantity Sold" fld="7"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B95C80-0D54-4C71-919A-2B5EA9EBF445}" sourceName="Region">
  <pivotTables>
    <pivotTable tabId="8" name="PivotTable3"/>
    <pivotTable tabId="8" name="PivotTable4"/>
  </pivotTables>
  <data>
    <tabular pivotCacheId="254344653">
      <items count="5">
        <i x="2" s="1"/>
        <i x="0" s="1"/>
        <i x="3"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6FB006F-FE8B-449B-8353-10145B1D439E}" sourceName="Product Name">
  <pivotTables>
    <pivotTable tabId="8" name="PivotTable3"/>
    <pivotTable tabId="8" name="PivotTable4"/>
  </pivotTables>
  <data>
    <tabular pivotCacheId="254344653">
      <items count="51">
        <i x="37" s="1"/>
        <i x="33" s="1"/>
        <i x="13" s="1"/>
        <i x="40" s="1"/>
        <i x="43" s="1"/>
        <i x="22" s="1"/>
        <i x="2" s="1"/>
        <i x="41" s="1"/>
        <i x="19" s="1"/>
        <i x="17" s="1"/>
        <i x="39" s="1"/>
        <i x="30" s="1"/>
        <i x="34" s="1"/>
        <i x="0" s="1"/>
        <i x="32" s="1"/>
        <i x="36" s="1"/>
        <i x="4" s="1"/>
        <i x="26" s="1"/>
        <i x="9" s="1"/>
        <i x="11" s="1"/>
        <i x="27" s="1"/>
        <i x="23" s="1"/>
        <i x="15" s="1"/>
        <i x="20" s="1"/>
        <i x="45" s="1"/>
        <i x="49" s="1"/>
        <i x="31" s="1"/>
        <i x="3" s="1"/>
        <i x="8" s="1"/>
        <i x="1" s="1"/>
        <i x="16" s="1"/>
        <i x="25" s="1"/>
        <i x="24" s="1"/>
        <i x="42" s="1"/>
        <i x="7" s="1"/>
        <i x="46" s="1"/>
        <i x="38" s="1"/>
        <i x="28" s="1"/>
        <i x="21" s="1"/>
        <i x="12" s="1"/>
        <i x="6" s="1"/>
        <i x="10" s="1"/>
        <i x="5" s="1"/>
        <i x="18" s="1"/>
        <i x="44" s="1"/>
        <i x="47" s="1"/>
        <i x="48" s="1"/>
        <i x="35" s="1"/>
        <i x="14" s="1"/>
        <i x="29" s="1"/>
        <i x="5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06BCB8A-1F63-4069-A43A-915650ED1900}" cache="Slicer_Region" caption="Region" rowHeight="245835"/>
  <slicer name="Product Name" xr10:uid="{7947EE78-EC19-4BA3-9C51-30A126771D47}" cache="Slicer_Product_Name" caption="Product Name" rowHeight="245835"/>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D850-7D9B-4BAF-8420-216268705635}">
  <dimension ref="A3:F55"/>
  <sheetViews>
    <sheetView zoomScale="60" workbookViewId="0">
      <selection activeCell="L35" sqref="L35"/>
    </sheetView>
  </sheetViews>
  <sheetFormatPr defaultRowHeight="14.6" x14ac:dyDescent="0.4"/>
  <cols>
    <col min="1" max="1" width="16.23046875" bestFit="1" customWidth="1"/>
    <col min="2" max="2" width="15.765625" bestFit="1" customWidth="1"/>
    <col min="3" max="3" width="9.84375" bestFit="1" customWidth="1"/>
    <col min="4" max="4" width="8.84375" bestFit="1" customWidth="1"/>
    <col min="5" max="5" width="9.84375" bestFit="1" customWidth="1"/>
    <col min="6" max="6" width="10.84375" bestFit="1" customWidth="1"/>
    <col min="7" max="7" width="12.3046875" bestFit="1" customWidth="1"/>
    <col min="8" max="8" width="6.84375" bestFit="1" customWidth="1"/>
    <col min="9" max="9" width="8.84375" bestFit="1" customWidth="1"/>
    <col min="10" max="10" width="15.15234375" bestFit="1" customWidth="1"/>
    <col min="11" max="11" width="12.3046875" bestFit="1" customWidth="1"/>
    <col min="12" max="13" width="8.84375" bestFit="1" customWidth="1"/>
    <col min="14" max="14" width="7.84375" bestFit="1" customWidth="1"/>
    <col min="15" max="15" width="15.15234375" bestFit="1" customWidth="1"/>
    <col min="16" max="16" width="12.3046875" bestFit="1" customWidth="1"/>
    <col min="17" max="18" width="8.84375" bestFit="1" customWidth="1"/>
    <col min="19" max="19" width="15.15234375" bestFit="1" customWidth="1"/>
    <col min="20" max="20" width="12.3046875" bestFit="1" customWidth="1"/>
    <col min="21" max="21" width="8.84375" bestFit="1" customWidth="1"/>
    <col min="22" max="22" width="7.84375" bestFit="1" customWidth="1"/>
    <col min="23" max="23" width="15.15234375" bestFit="1" customWidth="1"/>
    <col min="24" max="24" width="12.3046875" bestFit="1" customWidth="1"/>
    <col min="25" max="25" width="8.84375" bestFit="1" customWidth="1"/>
    <col min="26" max="27" width="7.84375" bestFit="1" customWidth="1"/>
    <col min="28" max="28" width="15.15234375" bestFit="1" customWidth="1"/>
    <col min="29" max="29" width="12.3046875" bestFit="1" customWidth="1"/>
    <col min="30" max="31" width="7.84375" bestFit="1" customWidth="1"/>
    <col min="32" max="32" width="8.84375" bestFit="1" customWidth="1"/>
    <col min="33" max="33" width="15.15234375" bestFit="1" customWidth="1"/>
    <col min="34" max="34" width="12.3046875" bestFit="1" customWidth="1"/>
    <col min="35" max="35" width="15.15234375" bestFit="1" customWidth="1"/>
    <col min="36" max="36" width="12.3046875" bestFit="1" customWidth="1"/>
    <col min="37" max="38" width="8.84375" bestFit="1" customWidth="1"/>
    <col min="39" max="39" width="7.84375" bestFit="1" customWidth="1"/>
    <col min="40" max="40" width="15.15234375" bestFit="1" customWidth="1"/>
    <col min="41" max="41" width="12.3046875" bestFit="1" customWidth="1"/>
    <col min="42" max="42" width="8.84375" bestFit="1" customWidth="1"/>
    <col min="43" max="43" width="15.15234375" bestFit="1" customWidth="1"/>
    <col min="44" max="44" width="12.3046875" bestFit="1" customWidth="1"/>
    <col min="45" max="45" width="7.84375" bestFit="1" customWidth="1"/>
    <col min="46" max="46" width="8.84375" bestFit="1" customWidth="1"/>
    <col min="47" max="47" width="5.84375" bestFit="1" customWidth="1"/>
    <col min="48" max="48" width="15.15234375" bestFit="1" customWidth="1"/>
    <col min="49" max="49" width="11.3046875" bestFit="1" customWidth="1"/>
    <col min="50" max="50" width="7.84375" bestFit="1" customWidth="1"/>
    <col min="51" max="51" width="6.84375" bestFit="1" customWidth="1"/>
    <col min="52" max="52" width="8.84375" bestFit="1" customWidth="1"/>
    <col min="53" max="53" width="14.15234375" bestFit="1" customWidth="1"/>
    <col min="54" max="54" width="12.3046875" bestFit="1" customWidth="1"/>
    <col min="55" max="55" width="8.84375" bestFit="1" customWidth="1"/>
    <col min="56" max="56" width="7.84375" bestFit="1" customWidth="1"/>
    <col min="57" max="57" width="8.84375" bestFit="1" customWidth="1"/>
    <col min="58" max="58" width="15.15234375" bestFit="1" customWidth="1"/>
    <col min="59" max="59" width="12.3046875" bestFit="1" customWidth="1"/>
    <col min="60" max="61" width="8.84375" bestFit="1" customWidth="1"/>
    <col min="62" max="62" width="7.84375" bestFit="1" customWidth="1"/>
    <col min="63" max="63" width="15.15234375" bestFit="1" customWidth="1"/>
    <col min="64" max="64" width="12.3046875" bestFit="1" customWidth="1"/>
    <col min="65" max="65" width="6.84375" bestFit="1" customWidth="1"/>
    <col min="66" max="66" width="8.84375" bestFit="1" customWidth="1"/>
    <col min="67" max="67" width="7.84375" bestFit="1" customWidth="1"/>
    <col min="68" max="68" width="15.15234375" bestFit="1" customWidth="1"/>
    <col min="69" max="69" width="12.3046875" bestFit="1" customWidth="1"/>
    <col min="70" max="70" width="7.84375" bestFit="1" customWidth="1"/>
    <col min="71" max="71" width="8.84375" bestFit="1" customWidth="1"/>
    <col min="72" max="72" width="7.84375" bestFit="1" customWidth="1"/>
    <col min="73" max="73" width="15.15234375" bestFit="1" customWidth="1"/>
    <col min="74" max="74" width="12.3046875" bestFit="1" customWidth="1"/>
    <col min="75" max="75" width="8.84375" bestFit="1" customWidth="1"/>
    <col min="76" max="76" width="5.15234375" bestFit="1" customWidth="1"/>
    <col min="77" max="77" width="15.15234375" bestFit="1" customWidth="1"/>
    <col min="78" max="78" width="12.3046875" bestFit="1" customWidth="1"/>
    <col min="79" max="80" width="8.84375" bestFit="1" customWidth="1"/>
    <col min="81" max="81" width="7.84375" bestFit="1" customWidth="1"/>
    <col min="82" max="82" width="15.15234375" bestFit="1" customWidth="1"/>
    <col min="83" max="83" width="12.3046875" bestFit="1" customWidth="1"/>
    <col min="84" max="85" width="8.84375" bestFit="1" customWidth="1"/>
    <col min="86" max="86" width="15.15234375" bestFit="1" customWidth="1"/>
    <col min="87" max="87" width="12.3046875" bestFit="1" customWidth="1"/>
    <col min="88" max="88" width="8.84375" bestFit="1" customWidth="1"/>
    <col min="89" max="89" width="7.84375" bestFit="1" customWidth="1"/>
    <col min="90" max="90" width="8.84375" bestFit="1" customWidth="1"/>
    <col min="91" max="91" width="15.15234375" bestFit="1" customWidth="1"/>
    <col min="92" max="92" width="12.3046875" bestFit="1" customWidth="1"/>
    <col min="93" max="93" width="7.84375" bestFit="1" customWidth="1"/>
    <col min="94" max="94" width="8.84375" bestFit="1" customWidth="1"/>
    <col min="95" max="95" width="7.84375" bestFit="1" customWidth="1"/>
    <col min="96" max="96" width="15.15234375" bestFit="1" customWidth="1"/>
    <col min="97" max="97" width="12.3046875" bestFit="1" customWidth="1"/>
    <col min="98" max="100" width="8.84375" bestFit="1" customWidth="1"/>
    <col min="101" max="101" width="15.15234375" bestFit="1" customWidth="1"/>
    <col min="102" max="102" width="11.3046875" bestFit="1" customWidth="1"/>
    <col min="103" max="104" width="7.84375" bestFit="1" customWidth="1"/>
    <col min="105" max="105" width="14.15234375" bestFit="1" customWidth="1"/>
    <col min="106" max="106" width="12.3046875" bestFit="1" customWidth="1"/>
    <col min="107" max="107" width="7.84375" bestFit="1" customWidth="1"/>
    <col min="108" max="109" width="8.84375" bestFit="1" customWidth="1"/>
    <col min="110" max="110" width="15.15234375" bestFit="1" customWidth="1"/>
    <col min="111" max="111" width="12.3046875" bestFit="1" customWidth="1"/>
    <col min="112" max="112" width="8.84375" bestFit="1" customWidth="1"/>
    <col min="113" max="113" width="7.84375" bestFit="1" customWidth="1"/>
    <col min="114" max="114" width="15.15234375" bestFit="1" customWidth="1"/>
    <col min="115" max="115" width="12.3046875" bestFit="1" customWidth="1"/>
    <col min="116" max="116" width="7.84375" bestFit="1" customWidth="1"/>
    <col min="117" max="118" width="8.84375" bestFit="1" customWidth="1"/>
    <col min="119" max="119" width="15.15234375" bestFit="1" customWidth="1"/>
    <col min="120" max="120" width="12.3046875" bestFit="1" customWidth="1"/>
    <col min="121" max="122" width="8.84375" bestFit="1" customWidth="1"/>
    <col min="123" max="123" width="7.84375" bestFit="1" customWidth="1"/>
    <col min="124" max="124" width="15.15234375" bestFit="1" customWidth="1"/>
    <col min="125" max="125" width="12.3046875" bestFit="1" customWidth="1"/>
    <col min="126" max="127" width="8.84375" bestFit="1" customWidth="1"/>
    <col min="128" max="128" width="15.15234375" bestFit="1" customWidth="1"/>
    <col min="129" max="129" width="12.3046875" bestFit="1" customWidth="1"/>
    <col min="130" max="132" width="8.84375" bestFit="1" customWidth="1"/>
    <col min="133" max="133" width="15.15234375" bestFit="1" customWidth="1"/>
    <col min="134" max="134" width="12.3046875" bestFit="1" customWidth="1"/>
    <col min="135" max="136" width="8.84375" bestFit="1" customWidth="1"/>
    <col min="137" max="137" width="7.84375" bestFit="1" customWidth="1"/>
    <col min="138" max="138" width="15.15234375" bestFit="1" customWidth="1"/>
    <col min="139" max="139" width="12.3046875" bestFit="1" customWidth="1"/>
    <col min="140" max="142" width="8.84375" bestFit="1" customWidth="1"/>
    <col min="143" max="143" width="15.15234375" bestFit="1" customWidth="1"/>
    <col min="144" max="144" width="12.3046875" bestFit="1" customWidth="1"/>
    <col min="145" max="147" width="8.84375" bestFit="1" customWidth="1"/>
    <col min="148" max="148" width="15.15234375" bestFit="1" customWidth="1"/>
    <col min="149" max="149" width="12.3046875" bestFit="1" customWidth="1"/>
    <col min="150" max="151" width="7.84375" bestFit="1" customWidth="1"/>
    <col min="152" max="152" width="15.15234375" bestFit="1" customWidth="1"/>
    <col min="153" max="153" width="11.3046875" bestFit="1" customWidth="1"/>
    <col min="154" max="154" width="6.84375" bestFit="1" customWidth="1"/>
    <col min="155" max="155" width="8.84375" bestFit="1" customWidth="1"/>
    <col min="156" max="156" width="14.15234375" bestFit="1" customWidth="1"/>
    <col min="157" max="157" width="12.3046875" bestFit="1" customWidth="1"/>
    <col min="158" max="158" width="7.84375" bestFit="1" customWidth="1"/>
    <col min="159" max="160" width="8.84375" bestFit="1" customWidth="1"/>
    <col min="161" max="161" width="15.15234375" bestFit="1" customWidth="1"/>
    <col min="162" max="162" width="12.3046875" bestFit="1" customWidth="1"/>
    <col min="163" max="163" width="7.84375" bestFit="1" customWidth="1"/>
    <col min="164" max="164" width="8.84375" bestFit="1" customWidth="1"/>
    <col min="165" max="165" width="7.84375" bestFit="1" customWidth="1"/>
    <col min="166" max="166" width="15.15234375" bestFit="1" customWidth="1"/>
    <col min="167" max="167" width="12.3046875" bestFit="1" customWidth="1"/>
    <col min="168" max="169" width="7.84375" bestFit="1" customWidth="1"/>
    <col min="170" max="170" width="8.84375" bestFit="1" customWidth="1"/>
    <col min="171" max="171" width="15.15234375" bestFit="1" customWidth="1"/>
    <col min="172" max="172" width="12.3046875" bestFit="1" customWidth="1"/>
    <col min="173" max="173" width="8.84375" bestFit="1" customWidth="1"/>
    <col min="174" max="174" width="7.84375" bestFit="1" customWidth="1"/>
    <col min="175" max="175" width="8.84375" bestFit="1" customWidth="1"/>
    <col min="176" max="176" width="15.15234375" bestFit="1" customWidth="1"/>
    <col min="177" max="177" width="12.3046875" bestFit="1" customWidth="1"/>
    <col min="178" max="178" width="5.69140625" bestFit="1" customWidth="1"/>
    <col min="179" max="179" width="8.84375" bestFit="1" customWidth="1"/>
    <col min="180" max="180" width="15.15234375" bestFit="1" customWidth="1"/>
    <col min="181" max="181" width="12.3046875" bestFit="1" customWidth="1"/>
    <col min="182" max="182" width="8.84375" bestFit="1" customWidth="1"/>
    <col min="183" max="183" width="7.84375" bestFit="1" customWidth="1"/>
    <col min="184" max="184" width="8.84375" bestFit="1" customWidth="1"/>
    <col min="185" max="185" width="15.15234375" bestFit="1" customWidth="1"/>
    <col min="186" max="186" width="12.3046875" bestFit="1" customWidth="1"/>
    <col min="187" max="187" width="6.84375" bestFit="1" customWidth="1"/>
    <col min="188" max="188" width="8.84375" bestFit="1" customWidth="1"/>
    <col min="189" max="189" width="6.84375" bestFit="1" customWidth="1"/>
    <col min="190" max="190" width="15.15234375" bestFit="1" customWidth="1"/>
    <col min="191" max="191" width="12.3046875" bestFit="1" customWidth="1"/>
    <col min="192" max="192" width="8.84375" bestFit="1" customWidth="1"/>
    <col min="193" max="193" width="7.84375" bestFit="1" customWidth="1"/>
    <col min="194" max="194" width="8.84375" bestFit="1" customWidth="1"/>
    <col min="195" max="195" width="15.15234375" bestFit="1" customWidth="1"/>
    <col min="196" max="196" width="12.3046875" bestFit="1" customWidth="1"/>
    <col min="197" max="197" width="8.84375" bestFit="1" customWidth="1"/>
    <col min="198" max="198" width="15.15234375" bestFit="1" customWidth="1"/>
    <col min="199" max="199" width="12.3046875" bestFit="1" customWidth="1"/>
    <col min="200" max="202" width="8.84375" bestFit="1" customWidth="1"/>
    <col min="203" max="203" width="15.15234375" bestFit="1" customWidth="1"/>
    <col min="204" max="204" width="11.3046875" bestFit="1" customWidth="1"/>
    <col min="205" max="205" width="7.84375" bestFit="1" customWidth="1"/>
    <col min="206" max="207" width="8.84375" bestFit="1" customWidth="1"/>
    <col min="208" max="208" width="14.15234375" bestFit="1" customWidth="1"/>
    <col min="209" max="209" width="12.3046875" bestFit="1" customWidth="1"/>
    <col min="210" max="211" width="8.84375" bestFit="1" customWidth="1"/>
    <col min="212" max="212" width="6.84375" bestFit="1" customWidth="1"/>
    <col min="213" max="213" width="15.15234375" bestFit="1" customWidth="1"/>
    <col min="214" max="214" width="11.3046875" bestFit="1" customWidth="1"/>
    <col min="215" max="215" width="8.84375" bestFit="1" customWidth="1"/>
    <col min="216" max="217" width="7.84375" bestFit="1" customWidth="1"/>
    <col min="218" max="218" width="14.15234375" bestFit="1" customWidth="1"/>
    <col min="219" max="219" width="11.3046875" bestFit="1" customWidth="1"/>
    <col min="220" max="220" width="7.84375" bestFit="1" customWidth="1"/>
    <col min="221" max="221" width="8.84375" bestFit="1" customWidth="1"/>
    <col min="222" max="222" width="14.15234375" bestFit="1" customWidth="1"/>
    <col min="223" max="223" width="11.3046875" bestFit="1" customWidth="1"/>
    <col min="224" max="224" width="7.84375" bestFit="1" customWidth="1"/>
    <col min="225" max="226" width="8.84375" bestFit="1" customWidth="1"/>
    <col min="227" max="227" width="14.15234375" bestFit="1" customWidth="1"/>
    <col min="228" max="228" width="11.3046875" bestFit="1" customWidth="1"/>
    <col min="229" max="229" width="7.84375" bestFit="1" customWidth="1"/>
    <col min="230" max="230" width="8.84375" bestFit="1" customWidth="1"/>
    <col min="231" max="231" width="14.15234375" bestFit="1" customWidth="1"/>
    <col min="232" max="232" width="10.84375" bestFit="1" customWidth="1"/>
  </cols>
  <sheetData>
    <row r="3" spans="1:6" x14ac:dyDescent="0.4">
      <c r="A3" s="12" t="s">
        <v>644</v>
      </c>
      <c r="B3" s="12" t="s">
        <v>643</v>
      </c>
    </row>
    <row r="4" spans="1:6" x14ac:dyDescent="0.4">
      <c r="A4" s="12" t="s">
        <v>640</v>
      </c>
      <c r="B4" t="s">
        <v>617</v>
      </c>
      <c r="C4" t="s">
        <v>615</v>
      </c>
      <c r="D4" t="s">
        <v>618</v>
      </c>
      <c r="E4" t="s">
        <v>616</v>
      </c>
      <c r="F4" t="s">
        <v>642</v>
      </c>
    </row>
    <row r="5" spans="1:6" x14ac:dyDescent="0.4">
      <c r="A5" s="13" t="s">
        <v>579</v>
      </c>
      <c r="B5">
        <v>10289.58</v>
      </c>
      <c r="C5">
        <v>14143.219999999998</v>
      </c>
      <c r="D5">
        <v>10138.92</v>
      </c>
      <c r="E5">
        <v>35744.71</v>
      </c>
      <c r="F5">
        <v>70316.429999999993</v>
      </c>
    </row>
    <row r="6" spans="1:6" x14ac:dyDescent="0.4">
      <c r="A6" s="13" t="s">
        <v>587</v>
      </c>
      <c r="C6">
        <v>54959.3</v>
      </c>
      <c r="D6">
        <v>5864.3</v>
      </c>
      <c r="E6">
        <v>20643.88</v>
      </c>
      <c r="F6">
        <v>81467.48000000001</v>
      </c>
    </row>
    <row r="7" spans="1:6" x14ac:dyDescent="0.4">
      <c r="A7" s="13" t="s">
        <v>562</v>
      </c>
      <c r="B7">
        <v>19323.09</v>
      </c>
      <c r="C7">
        <v>22522.420000000002</v>
      </c>
      <c r="D7">
        <v>26560.190000000002</v>
      </c>
      <c r="E7">
        <v>24942.9</v>
      </c>
      <c r="F7">
        <v>93348.6</v>
      </c>
    </row>
    <row r="8" spans="1:6" x14ac:dyDescent="0.4">
      <c r="A8" s="13" t="s">
        <v>577</v>
      </c>
      <c r="B8">
        <v>54615.399999999994</v>
      </c>
      <c r="D8">
        <v>18255.669999999998</v>
      </c>
      <c r="E8">
        <v>21631.68</v>
      </c>
      <c r="F8">
        <v>94502.75</v>
      </c>
    </row>
    <row r="9" spans="1:6" x14ac:dyDescent="0.4">
      <c r="A9" s="13" t="s">
        <v>583</v>
      </c>
      <c r="B9">
        <v>15650.369999999999</v>
      </c>
      <c r="C9">
        <v>14251.66</v>
      </c>
      <c r="D9">
        <v>4834.3099999999986</v>
      </c>
      <c r="F9">
        <v>34736.339999999997</v>
      </c>
    </row>
    <row r="10" spans="1:6" x14ac:dyDescent="0.4">
      <c r="A10" s="13" t="s">
        <v>580</v>
      </c>
      <c r="B10">
        <v>8675.26</v>
      </c>
      <c r="C10">
        <v>53830.65</v>
      </c>
      <c r="D10">
        <v>1909.95</v>
      </c>
      <c r="E10">
        <v>12823.1</v>
      </c>
      <c r="F10">
        <v>77238.960000000006</v>
      </c>
    </row>
    <row r="11" spans="1:6" x14ac:dyDescent="0.4">
      <c r="A11" s="13" t="s">
        <v>564</v>
      </c>
      <c r="B11">
        <v>17992.16</v>
      </c>
      <c r="C11">
        <v>4874.16</v>
      </c>
      <c r="D11">
        <v>9424.85</v>
      </c>
      <c r="E11">
        <v>21804.959999999999</v>
      </c>
      <c r="F11">
        <v>54096.13</v>
      </c>
    </row>
    <row r="12" spans="1:6" x14ac:dyDescent="0.4">
      <c r="A12" s="13" t="s">
        <v>609</v>
      </c>
      <c r="B12">
        <v>19031.84</v>
      </c>
      <c r="F12">
        <v>19031.84</v>
      </c>
    </row>
    <row r="13" spans="1:6" x14ac:dyDescent="0.4">
      <c r="A13" s="13" t="s">
        <v>591</v>
      </c>
      <c r="B13">
        <v>32798.75</v>
      </c>
      <c r="C13">
        <v>12898.34</v>
      </c>
      <c r="D13">
        <v>26168.54</v>
      </c>
      <c r="E13">
        <v>1001.35</v>
      </c>
      <c r="F13">
        <v>72866.98000000001</v>
      </c>
    </row>
    <row r="14" spans="1:6" x14ac:dyDescent="0.4">
      <c r="A14" s="13" t="s">
        <v>602</v>
      </c>
      <c r="B14">
        <v>31472.010000000002</v>
      </c>
      <c r="C14">
        <v>10473.140000000001</v>
      </c>
      <c r="F14">
        <v>41945.15</v>
      </c>
    </row>
    <row r="15" spans="1:6" x14ac:dyDescent="0.4">
      <c r="A15" s="13" t="s">
        <v>575</v>
      </c>
      <c r="B15">
        <v>15993.63</v>
      </c>
      <c r="C15">
        <v>4030.24</v>
      </c>
      <c r="D15">
        <v>24406.39</v>
      </c>
      <c r="E15">
        <v>594.20000000000005</v>
      </c>
      <c r="F15">
        <v>45024.459999999992</v>
      </c>
    </row>
    <row r="16" spans="1:6" x14ac:dyDescent="0.4">
      <c r="A16" s="13" t="s">
        <v>569</v>
      </c>
      <c r="B16">
        <v>33609.870000000003</v>
      </c>
      <c r="C16">
        <v>7851.67</v>
      </c>
      <c r="D16">
        <v>195.72</v>
      </c>
      <c r="E16">
        <v>16986.64</v>
      </c>
      <c r="F16">
        <v>58643.9</v>
      </c>
    </row>
    <row r="17" spans="1:6" x14ac:dyDescent="0.4">
      <c r="A17" s="13" t="s">
        <v>560</v>
      </c>
      <c r="B17">
        <v>3019.44</v>
      </c>
      <c r="C17">
        <v>20037.269999999997</v>
      </c>
      <c r="D17">
        <v>4394.88</v>
      </c>
      <c r="E17">
        <v>25340.13</v>
      </c>
      <c r="F17">
        <v>52791.72</v>
      </c>
    </row>
    <row r="18" spans="1:6" x14ac:dyDescent="0.4">
      <c r="A18" s="13" t="s">
        <v>599</v>
      </c>
      <c r="B18">
        <v>13497.18</v>
      </c>
      <c r="C18">
        <v>32370.769999999997</v>
      </c>
      <c r="D18">
        <v>13623.68</v>
      </c>
      <c r="E18">
        <v>4183.95</v>
      </c>
      <c r="F18">
        <v>63675.579999999994</v>
      </c>
    </row>
    <row r="19" spans="1:6" x14ac:dyDescent="0.4">
      <c r="A19" s="13" t="s">
        <v>596</v>
      </c>
      <c r="B19">
        <v>4092.18</v>
      </c>
      <c r="C19">
        <v>1956.7</v>
      </c>
      <c r="D19">
        <v>25144.959999999999</v>
      </c>
      <c r="E19">
        <v>8879.08</v>
      </c>
      <c r="F19">
        <v>40072.92</v>
      </c>
    </row>
    <row r="20" spans="1:6" x14ac:dyDescent="0.4">
      <c r="A20" s="13" t="s">
        <v>588</v>
      </c>
      <c r="B20">
        <v>16799</v>
      </c>
      <c r="C20">
        <v>7683.84</v>
      </c>
      <c r="D20">
        <v>52327.82</v>
      </c>
      <c r="E20">
        <v>7147.36</v>
      </c>
      <c r="F20">
        <v>83958.02</v>
      </c>
    </row>
    <row r="21" spans="1:6" x14ac:dyDescent="0.4">
      <c r="A21" s="13" t="s">
        <v>592</v>
      </c>
      <c r="B21">
        <v>31023.360000000001</v>
      </c>
      <c r="C21">
        <v>20661.21</v>
      </c>
      <c r="E21">
        <v>6776</v>
      </c>
      <c r="F21">
        <v>58460.57</v>
      </c>
    </row>
    <row r="22" spans="1:6" x14ac:dyDescent="0.4">
      <c r="A22" s="13" t="s">
        <v>600</v>
      </c>
      <c r="B22">
        <v>23493.42</v>
      </c>
      <c r="C22">
        <v>15818.86</v>
      </c>
      <c r="D22">
        <v>21528.75</v>
      </c>
      <c r="E22">
        <v>3600.74</v>
      </c>
      <c r="F22">
        <v>64441.77</v>
      </c>
    </row>
    <row r="23" spans="1:6" x14ac:dyDescent="0.4">
      <c r="A23" s="13" t="s">
        <v>571</v>
      </c>
      <c r="B23">
        <v>49430.17</v>
      </c>
      <c r="C23">
        <v>39453.990000000005</v>
      </c>
      <c r="E23">
        <v>25841.449999999997</v>
      </c>
      <c r="F23">
        <v>114725.61</v>
      </c>
    </row>
    <row r="24" spans="1:6" x14ac:dyDescent="0.4">
      <c r="A24" s="13" t="s">
        <v>606</v>
      </c>
      <c r="B24">
        <v>21736.080000000002</v>
      </c>
      <c r="C24">
        <v>18283.55</v>
      </c>
      <c r="D24">
        <v>7095.3099999999995</v>
      </c>
      <c r="E24">
        <v>17055.439999999999</v>
      </c>
      <c r="F24">
        <v>64170.380000000005</v>
      </c>
    </row>
    <row r="25" spans="1:6" x14ac:dyDescent="0.4">
      <c r="A25" s="13" t="s">
        <v>561</v>
      </c>
      <c r="B25">
        <v>6921.9</v>
      </c>
      <c r="C25">
        <v>5497.97</v>
      </c>
      <c r="D25">
        <v>25216.61</v>
      </c>
      <c r="E25">
        <v>5640.7800000000007</v>
      </c>
      <c r="F25">
        <v>43277.259999999995</v>
      </c>
    </row>
    <row r="26" spans="1:6" x14ac:dyDescent="0.4">
      <c r="A26" s="13" t="s">
        <v>597</v>
      </c>
      <c r="B26">
        <v>26559.600000000002</v>
      </c>
      <c r="C26">
        <v>37218.239999999998</v>
      </c>
      <c r="D26">
        <v>30409.16</v>
      </c>
      <c r="E26">
        <v>10291.89</v>
      </c>
      <c r="F26">
        <v>104478.89</v>
      </c>
    </row>
    <row r="27" spans="1:6" x14ac:dyDescent="0.4">
      <c r="A27" s="13" t="s">
        <v>585</v>
      </c>
      <c r="C27">
        <v>32311.25</v>
      </c>
      <c r="D27">
        <v>8571.5299999999988</v>
      </c>
      <c r="E27">
        <v>4457.5300000000007</v>
      </c>
      <c r="F27">
        <v>45340.31</v>
      </c>
    </row>
    <row r="28" spans="1:6" x14ac:dyDescent="0.4">
      <c r="A28" s="13" t="s">
        <v>567</v>
      </c>
      <c r="B28">
        <v>653.64</v>
      </c>
      <c r="C28">
        <v>1335.42</v>
      </c>
      <c r="D28">
        <v>50053.45</v>
      </c>
      <c r="E28">
        <v>23024.449999999997</v>
      </c>
      <c r="F28">
        <v>75066.959999999992</v>
      </c>
    </row>
    <row r="29" spans="1:6" x14ac:dyDescent="0.4">
      <c r="A29" s="13" t="s">
        <v>594</v>
      </c>
      <c r="C29">
        <v>6475.84</v>
      </c>
      <c r="D29">
        <v>26427.75</v>
      </c>
      <c r="E29">
        <v>1591.76</v>
      </c>
      <c r="F29">
        <v>34495.35</v>
      </c>
    </row>
    <row r="30" spans="1:6" x14ac:dyDescent="0.4">
      <c r="A30" s="13" t="s">
        <v>604</v>
      </c>
      <c r="B30">
        <v>755.72</v>
      </c>
      <c r="C30">
        <v>4943.82</v>
      </c>
      <c r="D30">
        <v>26385.43</v>
      </c>
      <c r="E30">
        <v>11575.68</v>
      </c>
      <c r="F30">
        <v>43660.65</v>
      </c>
    </row>
    <row r="31" spans="1:6" x14ac:dyDescent="0.4">
      <c r="A31" s="13" t="s">
        <v>576</v>
      </c>
      <c r="B31">
        <v>12723.55</v>
      </c>
      <c r="C31">
        <v>39856.089999999997</v>
      </c>
      <c r="D31">
        <v>24491.86</v>
      </c>
      <c r="E31">
        <v>9591.36</v>
      </c>
      <c r="F31">
        <v>86662.86</v>
      </c>
    </row>
    <row r="32" spans="1:6" x14ac:dyDescent="0.4">
      <c r="A32" s="13" t="s">
        <v>595</v>
      </c>
      <c r="B32">
        <v>36655.800000000003</v>
      </c>
      <c r="C32">
        <v>26206.22</v>
      </c>
      <c r="E32">
        <v>27119.52</v>
      </c>
      <c r="F32">
        <v>89981.540000000008</v>
      </c>
    </row>
    <row r="33" spans="1:6" x14ac:dyDescent="0.4">
      <c r="A33" s="13" t="s">
        <v>593</v>
      </c>
      <c r="B33">
        <v>736.82999999999993</v>
      </c>
      <c r="C33">
        <v>11358.59</v>
      </c>
      <c r="D33">
        <v>48510.64</v>
      </c>
      <c r="E33">
        <v>17937.72</v>
      </c>
      <c r="F33">
        <v>78543.78</v>
      </c>
    </row>
    <row r="34" spans="1:6" x14ac:dyDescent="0.4">
      <c r="A34" s="13" t="s">
        <v>582</v>
      </c>
      <c r="B34">
        <v>19062.47</v>
      </c>
      <c r="C34">
        <v>34535.39</v>
      </c>
      <c r="D34">
        <v>10771.28</v>
      </c>
      <c r="E34">
        <v>9701.880000000001</v>
      </c>
      <c r="F34">
        <v>74071.02</v>
      </c>
    </row>
    <row r="35" spans="1:6" x14ac:dyDescent="0.4">
      <c r="A35" s="13" t="s">
        <v>581</v>
      </c>
      <c r="B35">
        <v>737.72</v>
      </c>
      <c r="C35">
        <v>26493.120000000003</v>
      </c>
      <c r="D35">
        <v>26552.31</v>
      </c>
      <c r="E35">
        <v>30674.460000000006</v>
      </c>
      <c r="F35">
        <v>84457.610000000015</v>
      </c>
    </row>
    <row r="36" spans="1:6" x14ac:dyDescent="0.4">
      <c r="A36" s="13" t="s">
        <v>568</v>
      </c>
      <c r="B36">
        <v>37177.339999999997</v>
      </c>
      <c r="C36">
        <v>18799.829999999998</v>
      </c>
      <c r="D36">
        <v>11182.88</v>
      </c>
      <c r="E36">
        <v>19778.77</v>
      </c>
      <c r="F36">
        <v>86938.82</v>
      </c>
    </row>
    <row r="37" spans="1:6" x14ac:dyDescent="0.4">
      <c r="A37" s="13" t="s">
        <v>603</v>
      </c>
      <c r="B37">
        <v>20895.32</v>
      </c>
      <c r="C37">
        <v>9983.880000000001</v>
      </c>
      <c r="E37">
        <v>9602.07</v>
      </c>
      <c r="F37">
        <v>40481.270000000004</v>
      </c>
    </row>
    <row r="38" spans="1:6" x14ac:dyDescent="0.4">
      <c r="A38" s="13" t="s">
        <v>563</v>
      </c>
      <c r="B38">
        <v>34702.379999999997</v>
      </c>
      <c r="C38">
        <v>430.82</v>
      </c>
      <c r="E38">
        <v>38447.19</v>
      </c>
      <c r="F38">
        <v>73580.39</v>
      </c>
    </row>
    <row r="39" spans="1:6" x14ac:dyDescent="0.4">
      <c r="A39" s="13" t="s">
        <v>589</v>
      </c>
      <c r="B39">
        <v>19876.409999999996</v>
      </c>
      <c r="C39">
        <v>6617.47</v>
      </c>
      <c r="D39">
        <v>67715.679999999993</v>
      </c>
      <c r="E39">
        <v>30360.309999999998</v>
      </c>
      <c r="F39">
        <v>124569.87</v>
      </c>
    </row>
    <row r="40" spans="1:6" x14ac:dyDescent="0.4">
      <c r="A40" s="13" t="s">
        <v>598</v>
      </c>
      <c r="B40">
        <v>2025.6</v>
      </c>
      <c r="C40">
        <v>3458.96</v>
      </c>
      <c r="D40">
        <v>12696.52</v>
      </c>
      <c r="E40">
        <v>1680.56</v>
      </c>
      <c r="F40">
        <v>19861.640000000003</v>
      </c>
    </row>
    <row r="41" spans="1:6" x14ac:dyDescent="0.4">
      <c r="A41" s="13" t="s">
        <v>601</v>
      </c>
      <c r="B41">
        <v>11181.4</v>
      </c>
      <c r="C41">
        <v>9097.4800000000014</v>
      </c>
      <c r="D41">
        <v>1322.69</v>
      </c>
      <c r="E41">
        <v>15962.529999999999</v>
      </c>
      <c r="F41">
        <v>37564.1</v>
      </c>
    </row>
    <row r="42" spans="1:6" x14ac:dyDescent="0.4">
      <c r="A42" s="13" t="s">
        <v>584</v>
      </c>
      <c r="B42">
        <v>20181.78</v>
      </c>
      <c r="C42">
        <v>10388.439999999999</v>
      </c>
      <c r="D42">
        <v>3534.47</v>
      </c>
      <c r="E42">
        <v>17606.04</v>
      </c>
      <c r="F42">
        <v>51710.729999999996</v>
      </c>
    </row>
    <row r="43" spans="1:6" x14ac:dyDescent="0.4">
      <c r="A43" s="13" t="s">
        <v>573</v>
      </c>
      <c r="C43">
        <v>18878.640000000003</v>
      </c>
      <c r="D43">
        <v>3122</v>
      </c>
      <c r="E43">
        <v>13440.43</v>
      </c>
      <c r="F43">
        <v>35441.070000000007</v>
      </c>
    </row>
    <row r="44" spans="1:6" x14ac:dyDescent="0.4">
      <c r="A44" s="13" t="s">
        <v>572</v>
      </c>
      <c r="B44">
        <v>12008.83</v>
      </c>
      <c r="C44">
        <v>14038.77</v>
      </c>
      <c r="D44">
        <v>2222.48</v>
      </c>
      <c r="E44">
        <v>16894.89</v>
      </c>
      <c r="F44">
        <v>45164.97</v>
      </c>
    </row>
    <row r="45" spans="1:6" x14ac:dyDescent="0.4">
      <c r="A45" s="13" t="s">
        <v>607</v>
      </c>
      <c r="B45">
        <v>10410.120000000001</v>
      </c>
      <c r="C45">
        <v>662.32</v>
      </c>
      <c r="D45">
        <v>36795.979999999996</v>
      </c>
      <c r="E45">
        <v>191.71</v>
      </c>
      <c r="F45">
        <v>48060.13</v>
      </c>
    </row>
    <row r="46" spans="1:6" x14ac:dyDescent="0.4">
      <c r="A46" s="13" t="s">
        <v>578</v>
      </c>
      <c r="B46">
        <v>8366.84</v>
      </c>
      <c r="C46">
        <v>32387.41</v>
      </c>
      <c r="D46">
        <v>8333.51</v>
      </c>
      <c r="E46">
        <v>46353.09</v>
      </c>
      <c r="F46">
        <v>95440.85</v>
      </c>
    </row>
    <row r="47" spans="1:6" x14ac:dyDescent="0.4">
      <c r="A47" s="13" t="s">
        <v>608</v>
      </c>
      <c r="C47">
        <v>16013.97</v>
      </c>
      <c r="D47">
        <v>10032.84</v>
      </c>
      <c r="F47">
        <v>26046.809999999998</v>
      </c>
    </row>
    <row r="48" spans="1:6" x14ac:dyDescent="0.4">
      <c r="A48" s="13" t="s">
        <v>566</v>
      </c>
      <c r="B48">
        <v>19805.150000000001</v>
      </c>
      <c r="C48">
        <v>24768.86</v>
      </c>
      <c r="D48">
        <v>17558.21</v>
      </c>
      <c r="E48">
        <v>36226.29</v>
      </c>
      <c r="F48">
        <v>98358.510000000009</v>
      </c>
    </row>
    <row r="49" spans="1:6" x14ac:dyDescent="0.4">
      <c r="A49" s="13" t="s">
        <v>574</v>
      </c>
      <c r="B49">
        <v>32388.449999999997</v>
      </c>
      <c r="C49">
        <v>4493.55</v>
      </c>
      <c r="D49">
        <v>26533.69</v>
      </c>
      <c r="E49">
        <v>24275.98</v>
      </c>
      <c r="F49">
        <v>87691.67</v>
      </c>
    </row>
    <row r="50" spans="1:6" x14ac:dyDescent="0.4">
      <c r="A50" s="13" t="s">
        <v>586</v>
      </c>
      <c r="B50">
        <v>8490.08</v>
      </c>
      <c r="C50">
        <v>20254.140000000003</v>
      </c>
      <c r="D50">
        <v>16767.669999999998</v>
      </c>
      <c r="E50">
        <v>3983.4</v>
      </c>
      <c r="F50">
        <v>49495.29</v>
      </c>
    </row>
    <row r="51" spans="1:6" x14ac:dyDescent="0.4">
      <c r="A51" s="13" t="s">
        <v>565</v>
      </c>
      <c r="B51">
        <v>7043.380000000001</v>
      </c>
      <c r="C51">
        <v>34814.479999999996</v>
      </c>
      <c r="D51">
        <v>11646.3</v>
      </c>
      <c r="E51">
        <v>3825.58</v>
      </c>
      <c r="F51">
        <v>57329.740000000005</v>
      </c>
    </row>
    <row r="52" spans="1:6" x14ac:dyDescent="0.4">
      <c r="A52" s="13" t="s">
        <v>605</v>
      </c>
      <c r="C52">
        <v>19482.28</v>
      </c>
      <c r="D52">
        <v>7034.16</v>
      </c>
      <c r="E52">
        <v>19695.260000000002</v>
      </c>
      <c r="F52">
        <v>46211.7</v>
      </c>
    </row>
    <row r="53" spans="1:6" x14ac:dyDescent="0.4">
      <c r="A53" s="13" t="s">
        <v>570</v>
      </c>
      <c r="B53">
        <v>26.88</v>
      </c>
      <c r="C53">
        <v>2724.33</v>
      </c>
      <c r="D53">
        <v>40284.759999999995</v>
      </c>
      <c r="E53">
        <v>18959.439999999999</v>
      </c>
      <c r="F53">
        <v>61995.409999999989</v>
      </c>
    </row>
    <row r="54" spans="1:6" x14ac:dyDescent="0.4">
      <c r="A54" s="13" t="s">
        <v>590</v>
      </c>
      <c r="B54">
        <v>48686.310000000005</v>
      </c>
      <c r="C54">
        <v>2731.17</v>
      </c>
      <c r="E54">
        <v>13142.35</v>
      </c>
      <c r="F54">
        <v>64559.83</v>
      </c>
    </row>
    <row r="55" spans="1:6" x14ac:dyDescent="0.4">
      <c r="A55" s="13" t="s">
        <v>642</v>
      </c>
      <c r="B55">
        <v>820616.2899999998</v>
      </c>
      <c r="C55">
        <v>832359.73999999976</v>
      </c>
      <c r="D55">
        <v>806048.1</v>
      </c>
      <c r="E55">
        <v>737030.49</v>
      </c>
      <c r="F55">
        <v>3196054.620000001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5"/>
  <sheetViews>
    <sheetView zoomScale="62" workbookViewId="0">
      <selection sqref="A1:AE5"/>
    </sheetView>
  </sheetViews>
  <sheetFormatPr defaultRowHeight="14.6" x14ac:dyDescent="0.4"/>
  <sheetData>
    <row r="1" spans="1:51" x14ac:dyDescent="0.4">
      <c r="B1" s="1" t="s">
        <v>525</v>
      </c>
      <c r="C1" s="1" t="s">
        <v>511</v>
      </c>
      <c r="D1" s="1" t="s">
        <v>524</v>
      </c>
      <c r="E1" s="1" t="s">
        <v>540</v>
      </c>
      <c r="F1" s="1" t="s">
        <v>555</v>
      </c>
      <c r="G1" s="1" t="s">
        <v>558</v>
      </c>
      <c r="H1" s="1" t="s">
        <v>539</v>
      </c>
      <c r="I1" s="1" t="s">
        <v>536</v>
      </c>
      <c r="J1" s="1" t="s">
        <v>546</v>
      </c>
      <c r="K1" s="1" t="s">
        <v>527</v>
      </c>
      <c r="L1" s="1" t="s">
        <v>542</v>
      </c>
      <c r="M1" s="1" t="s">
        <v>518</v>
      </c>
      <c r="N1" s="1" t="s">
        <v>530</v>
      </c>
      <c r="O1" s="1" t="s">
        <v>553</v>
      </c>
      <c r="P1" s="1" t="s">
        <v>559</v>
      </c>
      <c r="Q1" s="1" t="s">
        <v>510</v>
      </c>
      <c r="R1" s="1" t="s">
        <v>534</v>
      </c>
      <c r="S1" s="1" t="s">
        <v>548</v>
      </c>
      <c r="T1" s="1" t="s">
        <v>552</v>
      </c>
      <c r="U1" s="1" t="s">
        <v>516</v>
      </c>
      <c r="V1" s="1" t="s">
        <v>545</v>
      </c>
      <c r="W1" s="1" t="s">
        <v>551</v>
      </c>
      <c r="X1" s="1" t="s">
        <v>533</v>
      </c>
      <c r="Y1" s="1" t="s">
        <v>517</v>
      </c>
      <c r="Z1" s="1" t="s">
        <v>544</v>
      </c>
      <c r="AA1" s="1" t="s">
        <v>535</v>
      </c>
      <c r="AB1" s="1" t="s">
        <v>515</v>
      </c>
      <c r="AC1" s="1" t="s">
        <v>513</v>
      </c>
      <c r="AD1" s="1" t="s">
        <v>529</v>
      </c>
      <c r="AE1" s="1" t="s">
        <v>550</v>
      </c>
      <c r="AF1" s="1" t="s">
        <v>531</v>
      </c>
      <c r="AG1" s="1" t="s">
        <v>514</v>
      </c>
      <c r="AH1" s="1" t="s">
        <v>521</v>
      </c>
      <c r="AI1" s="1" t="s">
        <v>537</v>
      </c>
      <c r="AJ1" s="1" t="s">
        <v>520</v>
      </c>
      <c r="AK1" s="1" t="s">
        <v>543</v>
      </c>
      <c r="AL1" s="1" t="s">
        <v>523</v>
      </c>
      <c r="AM1" s="1" t="s">
        <v>557</v>
      </c>
      <c r="AN1" s="1" t="s">
        <v>549</v>
      </c>
      <c r="AO1" s="1" t="s">
        <v>526</v>
      </c>
      <c r="AP1" s="1" t="s">
        <v>538</v>
      </c>
      <c r="AQ1" s="1" t="s">
        <v>556</v>
      </c>
      <c r="AR1" s="1" t="s">
        <v>522</v>
      </c>
      <c r="AS1" s="1" t="s">
        <v>528</v>
      </c>
      <c r="AT1" s="1" t="s">
        <v>541</v>
      </c>
      <c r="AU1" s="1" t="s">
        <v>532</v>
      </c>
      <c r="AV1" s="1" t="s">
        <v>554</v>
      </c>
      <c r="AW1" s="1" t="s">
        <v>547</v>
      </c>
      <c r="AX1" s="1" t="s">
        <v>512</v>
      </c>
      <c r="AY1" s="1" t="s">
        <v>519</v>
      </c>
    </row>
    <row r="2" spans="1:51" x14ac:dyDescent="0.4">
      <c r="A2" s="1" t="s">
        <v>624</v>
      </c>
      <c r="B2">
        <v>17859</v>
      </c>
      <c r="C2">
        <v>8684</v>
      </c>
      <c r="D2">
        <v>2207</v>
      </c>
      <c r="E2">
        <v>14331</v>
      </c>
      <c r="F2">
        <v>2960</v>
      </c>
      <c r="G2">
        <v>1557</v>
      </c>
      <c r="H2">
        <v>16883</v>
      </c>
      <c r="I2">
        <v>14893</v>
      </c>
      <c r="J2">
        <v>1882</v>
      </c>
      <c r="K2">
        <v>5761</v>
      </c>
      <c r="L2">
        <v>6867</v>
      </c>
      <c r="M2">
        <v>13869</v>
      </c>
      <c r="N2">
        <v>8166</v>
      </c>
      <c r="O2">
        <v>13982</v>
      </c>
      <c r="P2">
        <v>8929</v>
      </c>
      <c r="Q2">
        <v>6347</v>
      </c>
      <c r="R2">
        <v>8269</v>
      </c>
      <c r="S2">
        <v>14527</v>
      </c>
      <c r="T2">
        <v>3454</v>
      </c>
      <c r="U2">
        <v>19330</v>
      </c>
      <c r="V2">
        <v>13991</v>
      </c>
      <c r="W2">
        <v>3808</v>
      </c>
      <c r="X2">
        <v>7642</v>
      </c>
      <c r="Y2">
        <v>4825</v>
      </c>
      <c r="Z2">
        <v>4536</v>
      </c>
      <c r="AA2">
        <v>16309</v>
      </c>
      <c r="AB2">
        <v>4802</v>
      </c>
      <c r="AC2">
        <v>19354</v>
      </c>
      <c r="AD2">
        <v>7142</v>
      </c>
      <c r="AE2">
        <v>10094</v>
      </c>
      <c r="AF2">
        <v>1364</v>
      </c>
      <c r="AG2">
        <v>16688</v>
      </c>
      <c r="AH2">
        <v>2863</v>
      </c>
      <c r="AI2">
        <v>17499</v>
      </c>
      <c r="AJ2">
        <v>8084</v>
      </c>
      <c r="AK2">
        <v>9016</v>
      </c>
      <c r="AL2">
        <v>3384</v>
      </c>
      <c r="AM2">
        <v>16072</v>
      </c>
      <c r="AN2">
        <v>4935</v>
      </c>
      <c r="AO2">
        <v>14127</v>
      </c>
      <c r="AP2">
        <v>15482</v>
      </c>
      <c r="AQ2">
        <v>8742</v>
      </c>
      <c r="AR2">
        <v>17165</v>
      </c>
      <c r="AS2">
        <v>3490</v>
      </c>
      <c r="AT2">
        <v>14324</v>
      </c>
      <c r="AU2">
        <v>19108</v>
      </c>
      <c r="AV2">
        <v>2137</v>
      </c>
      <c r="AW2">
        <v>4420</v>
      </c>
      <c r="AX2">
        <v>6845</v>
      </c>
      <c r="AY2">
        <v>4906</v>
      </c>
    </row>
    <row r="3" spans="1:51" x14ac:dyDescent="0.4">
      <c r="A3" s="1" t="s">
        <v>625</v>
      </c>
      <c r="B3">
        <v>13413</v>
      </c>
      <c r="C3">
        <v>1276</v>
      </c>
      <c r="D3">
        <v>19383</v>
      </c>
      <c r="E3">
        <v>18611</v>
      </c>
      <c r="F3">
        <v>7337</v>
      </c>
      <c r="G3">
        <v>12944</v>
      </c>
      <c r="H3">
        <v>16906</v>
      </c>
      <c r="I3">
        <v>18079</v>
      </c>
      <c r="J3">
        <v>13306</v>
      </c>
      <c r="K3">
        <v>11503</v>
      </c>
      <c r="L3">
        <v>5208</v>
      </c>
      <c r="M3">
        <v>12590</v>
      </c>
      <c r="N3">
        <v>11886</v>
      </c>
      <c r="O3">
        <v>13866</v>
      </c>
      <c r="P3">
        <v>2088</v>
      </c>
      <c r="Q3">
        <v>4363</v>
      </c>
      <c r="R3">
        <v>1024</v>
      </c>
      <c r="S3">
        <v>10764</v>
      </c>
      <c r="T3">
        <v>10959</v>
      </c>
      <c r="U3">
        <v>13935</v>
      </c>
      <c r="V3">
        <v>9068</v>
      </c>
      <c r="W3">
        <v>19619</v>
      </c>
      <c r="X3">
        <v>8295</v>
      </c>
      <c r="Y3">
        <v>9392</v>
      </c>
      <c r="Z3">
        <v>12390</v>
      </c>
      <c r="AA3">
        <v>9448</v>
      </c>
      <c r="AB3">
        <v>11433</v>
      </c>
      <c r="AC3">
        <v>16038</v>
      </c>
      <c r="AD3">
        <v>12528</v>
      </c>
      <c r="AE3">
        <v>16743</v>
      </c>
      <c r="AF3">
        <v>9605</v>
      </c>
      <c r="AG3">
        <v>3014</v>
      </c>
      <c r="AH3">
        <v>2381</v>
      </c>
      <c r="AI3">
        <v>2098</v>
      </c>
      <c r="AJ3">
        <v>10101</v>
      </c>
      <c r="AK3">
        <v>1187</v>
      </c>
      <c r="AL3">
        <v>12948</v>
      </c>
      <c r="AM3">
        <v>11207</v>
      </c>
      <c r="AN3">
        <v>3092</v>
      </c>
      <c r="AO3">
        <v>19514</v>
      </c>
      <c r="AP3">
        <v>6242</v>
      </c>
      <c r="AQ3">
        <v>9549</v>
      </c>
      <c r="AR3">
        <v>6185</v>
      </c>
      <c r="AS3">
        <v>16271</v>
      </c>
      <c r="AT3">
        <v>6776</v>
      </c>
      <c r="AU3">
        <v>13449</v>
      </c>
      <c r="AV3">
        <v>8823</v>
      </c>
      <c r="AW3">
        <v>16717</v>
      </c>
      <c r="AX3">
        <v>8355</v>
      </c>
      <c r="AY3">
        <v>7465</v>
      </c>
    </row>
    <row r="4" spans="1:51" x14ac:dyDescent="0.4">
      <c r="A4" s="1" t="s">
        <v>626</v>
      </c>
      <c r="B4">
        <v>13737</v>
      </c>
      <c r="C4">
        <v>18881</v>
      </c>
      <c r="D4">
        <v>14324</v>
      </c>
      <c r="E4">
        <v>11350</v>
      </c>
      <c r="F4">
        <v>3555</v>
      </c>
      <c r="G4">
        <v>3951</v>
      </c>
      <c r="H4">
        <v>18622</v>
      </c>
      <c r="I4">
        <v>5727</v>
      </c>
      <c r="J4">
        <v>6686</v>
      </c>
      <c r="K4">
        <v>4701</v>
      </c>
      <c r="L4">
        <v>3780</v>
      </c>
      <c r="M4">
        <v>18972</v>
      </c>
      <c r="N4">
        <v>3368</v>
      </c>
      <c r="O4">
        <v>16592</v>
      </c>
      <c r="P4">
        <v>1436</v>
      </c>
      <c r="Q4">
        <v>3828</v>
      </c>
      <c r="R4">
        <v>2556</v>
      </c>
      <c r="S4">
        <v>14364</v>
      </c>
      <c r="T4">
        <v>16061</v>
      </c>
      <c r="U4">
        <v>11576</v>
      </c>
      <c r="V4">
        <v>17566</v>
      </c>
      <c r="W4">
        <v>8190</v>
      </c>
      <c r="X4">
        <v>6565</v>
      </c>
      <c r="Y4">
        <v>16369</v>
      </c>
      <c r="Z4">
        <v>2589</v>
      </c>
      <c r="AA4">
        <v>1159</v>
      </c>
      <c r="AB4">
        <v>13145</v>
      </c>
      <c r="AC4">
        <v>16373</v>
      </c>
      <c r="AD4">
        <v>7555</v>
      </c>
      <c r="AE4">
        <v>17237</v>
      </c>
      <c r="AF4">
        <v>10203</v>
      </c>
      <c r="AG4">
        <v>9244</v>
      </c>
      <c r="AH4">
        <v>15743</v>
      </c>
      <c r="AI4">
        <v>14333</v>
      </c>
      <c r="AJ4">
        <v>14341</v>
      </c>
      <c r="AK4">
        <v>19691</v>
      </c>
      <c r="AL4">
        <v>2228</v>
      </c>
      <c r="AM4">
        <v>6590</v>
      </c>
      <c r="AN4">
        <v>6585</v>
      </c>
      <c r="AO4">
        <v>10227</v>
      </c>
      <c r="AP4">
        <v>7046</v>
      </c>
      <c r="AQ4">
        <v>13237</v>
      </c>
      <c r="AR4">
        <v>16649</v>
      </c>
      <c r="AS4">
        <v>5945</v>
      </c>
      <c r="AT4">
        <v>8927</v>
      </c>
      <c r="AU4">
        <v>13641</v>
      </c>
      <c r="AV4">
        <v>16998</v>
      </c>
      <c r="AW4">
        <v>14386</v>
      </c>
      <c r="AX4">
        <v>8016</v>
      </c>
      <c r="AY4">
        <v>15027</v>
      </c>
    </row>
    <row r="5" spans="1:51" x14ac:dyDescent="0.4">
      <c r="A5" s="1" t="s">
        <v>627</v>
      </c>
      <c r="B5">
        <v>16920</v>
      </c>
      <c r="C5">
        <v>14752</v>
      </c>
      <c r="D5">
        <v>19268</v>
      </c>
      <c r="E5">
        <v>19193</v>
      </c>
      <c r="F5">
        <v>4167</v>
      </c>
      <c r="G5">
        <v>12989</v>
      </c>
      <c r="H5">
        <v>15087</v>
      </c>
      <c r="I5">
        <v>3437</v>
      </c>
      <c r="J5">
        <v>16275</v>
      </c>
      <c r="K5">
        <v>6276</v>
      </c>
      <c r="L5">
        <v>9859</v>
      </c>
      <c r="M5">
        <v>8818</v>
      </c>
      <c r="N5">
        <v>5728</v>
      </c>
      <c r="O5">
        <v>6738</v>
      </c>
      <c r="P5">
        <v>6793</v>
      </c>
      <c r="Q5">
        <v>5523</v>
      </c>
      <c r="R5">
        <v>6571</v>
      </c>
      <c r="S5">
        <v>17209</v>
      </c>
      <c r="T5">
        <v>16246</v>
      </c>
      <c r="U5">
        <v>11380</v>
      </c>
      <c r="V5">
        <v>3224</v>
      </c>
      <c r="W5">
        <v>9389</v>
      </c>
      <c r="X5">
        <v>16927</v>
      </c>
      <c r="Y5">
        <v>12684</v>
      </c>
      <c r="Z5">
        <v>11640</v>
      </c>
      <c r="AA5">
        <v>9662</v>
      </c>
      <c r="AB5">
        <v>7361</v>
      </c>
      <c r="AC5">
        <v>2948</v>
      </c>
      <c r="AD5">
        <v>13091</v>
      </c>
      <c r="AE5">
        <v>12992</v>
      </c>
      <c r="AF5">
        <v>7318</v>
      </c>
      <c r="AG5">
        <v>13180</v>
      </c>
      <c r="AH5">
        <v>1234</v>
      </c>
      <c r="AI5">
        <v>16372</v>
      </c>
      <c r="AJ5">
        <v>1522</v>
      </c>
      <c r="AK5">
        <v>13718</v>
      </c>
      <c r="AL5">
        <v>10821</v>
      </c>
      <c r="AM5">
        <v>6832</v>
      </c>
      <c r="AN5">
        <v>13820</v>
      </c>
      <c r="AO5">
        <v>17211</v>
      </c>
      <c r="AP5">
        <v>8122</v>
      </c>
      <c r="AQ5">
        <v>6842</v>
      </c>
      <c r="AR5">
        <v>2316</v>
      </c>
      <c r="AS5">
        <v>14200</v>
      </c>
      <c r="AT5">
        <v>18508</v>
      </c>
      <c r="AU5">
        <v>16206</v>
      </c>
      <c r="AV5">
        <v>19971</v>
      </c>
      <c r="AW5">
        <v>2378</v>
      </c>
      <c r="AX5">
        <v>2519</v>
      </c>
      <c r="AY5">
        <v>8935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F683D-0A13-4678-80CF-2DBD9CB350EC}">
  <dimension ref="A3:B17"/>
  <sheetViews>
    <sheetView zoomScale="95" workbookViewId="0">
      <selection activeCell="K25" sqref="K25"/>
    </sheetView>
  </sheetViews>
  <sheetFormatPr defaultRowHeight="14.6" x14ac:dyDescent="0.4"/>
  <cols>
    <col min="1" max="1" width="12.3828125" bestFit="1" customWidth="1"/>
    <col min="2" max="2" width="16" bestFit="1" customWidth="1"/>
  </cols>
  <sheetData>
    <row r="3" spans="1:2" x14ac:dyDescent="0.4">
      <c r="A3" s="12" t="s">
        <v>640</v>
      </c>
      <c r="B3" t="s">
        <v>644</v>
      </c>
    </row>
    <row r="4" spans="1:2" x14ac:dyDescent="0.4">
      <c r="A4" s="13" t="s">
        <v>646</v>
      </c>
      <c r="B4">
        <v>289018.93999999994</v>
      </c>
    </row>
    <row r="5" spans="1:2" x14ac:dyDescent="0.4">
      <c r="A5" s="13" t="s">
        <v>647</v>
      </c>
      <c r="B5">
        <v>280444.50999999989</v>
      </c>
    </row>
    <row r="6" spans="1:2" x14ac:dyDescent="0.4">
      <c r="A6" s="13" t="s">
        <v>648</v>
      </c>
      <c r="B6">
        <v>288485.21999999991</v>
      </c>
    </row>
    <row r="7" spans="1:2" x14ac:dyDescent="0.4">
      <c r="A7" s="13" t="s">
        <v>649</v>
      </c>
      <c r="B7">
        <v>356438.01000000007</v>
      </c>
    </row>
    <row r="8" spans="1:2" x14ac:dyDescent="0.4">
      <c r="A8" s="13" t="s">
        <v>650</v>
      </c>
      <c r="B8">
        <v>170470.52000000002</v>
      </c>
    </row>
    <row r="9" spans="1:2" x14ac:dyDescent="0.4">
      <c r="A9" s="13" t="s">
        <v>651</v>
      </c>
      <c r="B9">
        <v>236825.01000000004</v>
      </c>
    </row>
    <row r="10" spans="1:2" x14ac:dyDescent="0.4">
      <c r="A10" s="13" t="s">
        <v>652</v>
      </c>
      <c r="B10">
        <v>261475.59999999998</v>
      </c>
    </row>
    <row r="11" spans="1:2" x14ac:dyDescent="0.4">
      <c r="A11" s="13" t="s">
        <v>653</v>
      </c>
      <c r="B11">
        <v>117693.69</v>
      </c>
    </row>
    <row r="12" spans="1:2" x14ac:dyDescent="0.4">
      <c r="A12" s="13" t="s">
        <v>654</v>
      </c>
      <c r="B12">
        <v>315436.66000000003</v>
      </c>
    </row>
    <row r="13" spans="1:2" x14ac:dyDescent="0.4">
      <c r="A13" s="13" t="s">
        <v>655</v>
      </c>
      <c r="B13">
        <v>262920.41000000003</v>
      </c>
    </row>
    <row r="14" spans="1:2" x14ac:dyDescent="0.4">
      <c r="A14" s="13" t="s">
        <v>656</v>
      </c>
      <c r="B14">
        <v>330256.71000000008</v>
      </c>
    </row>
    <row r="15" spans="1:2" x14ac:dyDescent="0.4">
      <c r="A15" s="13" t="s">
        <v>657</v>
      </c>
      <c r="B15">
        <v>286589.33999999997</v>
      </c>
    </row>
    <row r="16" spans="1:2" x14ac:dyDescent="0.4">
      <c r="A16" s="13" t="s">
        <v>641</v>
      </c>
    </row>
    <row r="17" spans="1:2" x14ac:dyDescent="0.4">
      <c r="A17" s="13" t="s">
        <v>642</v>
      </c>
      <c r="B17">
        <v>3196054.6199999996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05006-02BF-476D-8DA5-1F517E236869}">
  <dimension ref="A3:B54"/>
  <sheetViews>
    <sheetView zoomScale="73" workbookViewId="0">
      <selection activeCell="E6" sqref="E6"/>
    </sheetView>
  </sheetViews>
  <sheetFormatPr defaultRowHeight="14.6" x14ac:dyDescent="0.4"/>
  <cols>
    <col min="1" max="1" width="13.3828125" bestFit="1" customWidth="1"/>
    <col min="2" max="2" width="16.07421875" bestFit="1" customWidth="1"/>
  </cols>
  <sheetData>
    <row r="3" spans="1:2" x14ac:dyDescent="0.4">
      <c r="A3" s="12" t="s">
        <v>640</v>
      </c>
      <c r="B3" t="s">
        <v>644</v>
      </c>
    </row>
    <row r="4" spans="1:2" x14ac:dyDescent="0.4">
      <c r="A4" s="13" t="s">
        <v>589</v>
      </c>
      <c r="B4">
        <v>124569.86999999998</v>
      </c>
    </row>
    <row r="5" spans="1:2" x14ac:dyDescent="0.4">
      <c r="A5" s="13" t="s">
        <v>571</v>
      </c>
      <c r="B5">
        <v>114725.61000000002</v>
      </c>
    </row>
    <row r="6" spans="1:2" x14ac:dyDescent="0.4">
      <c r="A6" s="13" t="s">
        <v>597</v>
      </c>
      <c r="B6">
        <v>104478.88999999998</v>
      </c>
    </row>
    <row r="7" spans="1:2" x14ac:dyDescent="0.4">
      <c r="A7" s="13" t="s">
        <v>566</v>
      </c>
      <c r="B7">
        <v>98358.510000000009</v>
      </c>
    </row>
    <row r="8" spans="1:2" x14ac:dyDescent="0.4">
      <c r="A8" s="13" t="s">
        <v>578</v>
      </c>
      <c r="B8">
        <v>95440.85</v>
      </c>
    </row>
    <row r="9" spans="1:2" x14ac:dyDescent="0.4">
      <c r="A9" s="13" t="s">
        <v>577</v>
      </c>
      <c r="B9">
        <v>94502.75</v>
      </c>
    </row>
    <row r="10" spans="1:2" x14ac:dyDescent="0.4">
      <c r="A10" s="13" t="s">
        <v>562</v>
      </c>
      <c r="B10">
        <v>93348.6</v>
      </c>
    </row>
    <row r="11" spans="1:2" x14ac:dyDescent="0.4">
      <c r="A11" s="13" t="s">
        <v>595</v>
      </c>
      <c r="B11">
        <v>89981.54</v>
      </c>
    </row>
    <row r="12" spans="1:2" x14ac:dyDescent="0.4">
      <c r="A12" s="13" t="s">
        <v>574</v>
      </c>
      <c r="B12">
        <v>87691.67</v>
      </c>
    </row>
    <row r="13" spans="1:2" x14ac:dyDescent="0.4">
      <c r="A13" s="13" t="s">
        <v>568</v>
      </c>
      <c r="B13">
        <v>86938.819999999992</v>
      </c>
    </row>
    <row r="14" spans="1:2" x14ac:dyDescent="0.4">
      <c r="A14" s="13" t="s">
        <v>576</v>
      </c>
      <c r="B14">
        <v>86662.86</v>
      </c>
    </row>
    <row r="15" spans="1:2" x14ac:dyDescent="0.4">
      <c r="A15" s="13" t="s">
        <v>581</v>
      </c>
      <c r="B15">
        <v>84457.61</v>
      </c>
    </row>
    <row r="16" spans="1:2" x14ac:dyDescent="0.4">
      <c r="A16" s="13" t="s">
        <v>588</v>
      </c>
      <c r="B16">
        <v>83958.02</v>
      </c>
    </row>
    <row r="17" spans="1:2" x14ac:dyDescent="0.4">
      <c r="A17" s="13" t="s">
        <v>587</v>
      </c>
      <c r="B17">
        <v>81467.48</v>
      </c>
    </row>
    <row r="18" spans="1:2" x14ac:dyDescent="0.4">
      <c r="A18" s="13" t="s">
        <v>593</v>
      </c>
      <c r="B18">
        <v>78543.779999999984</v>
      </c>
    </row>
    <row r="19" spans="1:2" x14ac:dyDescent="0.4">
      <c r="A19" s="13" t="s">
        <v>580</v>
      </c>
      <c r="B19">
        <v>77238.960000000006</v>
      </c>
    </row>
    <row r="20" spans="1:2" x14ac:dyDescent="0.4">
      <c r="A20" s="13" t="s">
        <v>567</v>
      </c>
      <c r="B20">
        <v>75066.959999999992</v>
      </c>
    </row>
    <row r="21" spans="1:2" x14ac:dyDescent="0.4">
      <c r="A21" s="13" t="s">
        <v>582</v>
      </c>
      <c r="B21">
        <v>74071.020000000019</v>
      </c>
    </row>
    <row r="22" spans="1:2" x14ac:dyDescent="0.4">
      <c r="A22" s="13" t="s">
        <v>563</v>
      </c>
      <c r="B22">
        <v>73580.390000000014</v>
      </c>
    </row>
    <row r="23" spans="1:2" x14ac:dyDescent="0.4">
      <c r="A23" s="13" t="s">
        <v>591</v>
      </c>
      <c r="B23">
        <v>72866.98</v>
      </c>
    </row>
    <row r="24" spans="1:2" x14ac:dyDescent="0.4">
      <c r="A24" s="13" t="s">
        <v>579</v>
      </c>
      <c r="B24">
        <v>70316.430000000008</v>
      </c>
    </row>
    <row r="25" spans="1:2" x14ac:dyDescent="0.4">
      <c r="A25" s="13" t="s">
        <v>590</v>
      </c>
      <c r="B25">
        <v>64559.829999999994</v>
      </c>
    </row>
    <row r="26" spans="1:2" x14ac:dyDescent="0.4">
      <c r="A26" s="13" t="s">
        <v>600</v>
      </c>
      <c r="B26">
        <v>64441.770000000011</v>
      </c>
    </row>
    <row r="27" spans="1:2" x14ac:dyDescent="0.4">
      <c r="A27" s="13" t="s">
        <v>606</v>
      </c>
      <c r="B27">
        <v>64170.380000000005</v>
      </c>
    </row>
    <row r="28" spans="1:2" x14ac:dyDescent="0.4">
      <c r="A28" s="13" t="s">
        <v>599</v>
      </c>
      <c r="B28">
        <v>63675.58</v>
      </c>
    </row>
    <row r="29" spans="1:2" x14ac:dyDescent="0.4">
      <c r="A29" s="13" t="s">
        <v>570</v>
      </c>
      <c r="B29">
        <v>61995.409999999996</v>
      </c>
    </row>
    <row r="30" spans="1:2" x14ac:dyDescent="0.4">
      <c r="A30" s="13" t="s">
        <v>569</v>
      </c>
      <c r="B30">
        <v>58643.9</v>
      </c>
    </row>
    <row r="31" spans="1:2" x14ac:dyDescent="0.4">
      <c r="A31" s="13" t="s">
        <v>592</v>
      </c>
      <c r="B31">
        <v>58460.57</v>
      </c>
    </row>
    <row r="32" spans="1:2" x14ac:dyDescent="0.4">
      <c r="A32" s="13" t="s">
        <v>565</v>
      </c>
      <c r="B32">
        <v>57329.74</v>
      </c>
    </row>
    <row r="33" spans="1:2" x14ac:dyDescent="0.4">
      <c r="A33" s="13" t="s">
        <v>564</v>
      </c>
      <c r="B33">
        <v>54096.130000000005</v>
      </c>
    </row>
    <row r="34" spans="1:2" x14ac:dyDescent="0.4">
      <c r="A34" s="13" t="s">
        <v>560</v>
      </c>
      <c r="B34">
        <v>52791.72</v>
      </c>
    </row>
    <row r="35" spans="1:2" x14ac:dyDescent="0.4">
      <c r="A35" s="13" t="s">
        <v>584</v>
      </c>
      <c r="B35">
        <v>51710.73</v>
      </c>
    </row>
    <row r="36" spans="1:2" x14ac:dyDescent="0.4">
      <c r="A36" s="13" t="s">
        <v>586</v>
      </c>
      <c r="B36">
        <v>49495.29</v>
      </c>
    </row>
    <row r="37" spans="1:2" x14ac:dyDescent="0.4">
      <c r="A37" s="13" t="s">
        <v>607</v>
      </c>
      <c r="B37">
        <v>48060.13</v>
      </c>
    </row>
    <row r="38" spans="1:2" x14ac:dyDescent="0.4">
      <c r="A38" s="13" t="s">
        <v>605</v>
      </c>
      <c r="B38">
        <v>46211.7</v>
      </c>
    </row>
    <row r="39" spans="1:2" x14ac:dyDescent="0.4">
      <c r="A39" s="13" t="s">
        <v>585</v>
      </c>
      <c r="B39">
        <v>45340.31</v>
      </c>
    </row>
    <row r="40" spans="1:2" x14ac:dyDescent="0.4">
      <c r="A40" s="13" t="s">
        <v>572</v>
      </c>
      <c r="B40">
        <v>45164.969999999994</v>
      </c>
    </row>
    <row r="41" spans="1:2" x14ac:dyDescent="0.4">
      <c r="A41" s="13" t="s">
        <v>575</v>
      </c>
      <c r="B41">
        <v>45024.459999999992</v>
      </c>
    </row>
    <row r="42" spans="1:2" x14ac:dyDescent="0.4">
      <c r="A42" s="13" t="s">
        <v>604</v>
      </c>
      <c r="B42">
        <v>43660.65</v>
      </c>
    </row>
    <row r="43" spans="1:2" x14ac:dyDescent="0.4">
      <c r="A43" s="13" t="s">
        <v>561</v>
      </c>
      <c r="B43">
        <v>43277.26</v>
      </c>
    </row>
    <row r="44" spans="1:2" x14ac:dyDescent="0.4">
      <c r="A44" s="13" t="s">
        <v>602</v>
      </c>
      <c r="B44">
        <v>41945.15</v>
      </c>
    </row>
    <row r="45" spans="1:2" x14ac:dyDescent="0.4">
      <c r="A45" s="13" t="s">
        <v>603</v>
      </c>
      <c r="B45">
        <v>40481.269999999997</v>
      </c>
    </row>
    <row r="46" spans="1:2" x14ac:dyDescent="0.4">
      <c r="A46" s="13" t="s">
        <v>596</v>
      </c>
      <c r="B46">
        <v>40072.92</v>
      </c>
    </row>
    <row r="47" spans="1:2" x14ac:dyDescent="0.4">
      <c r="A47" s="13" t="s">
        <v>601</v>
      </c>
      <c r="B47">
        <v>37564.1</v>
      </c>
    </row>
    <row r="48" spans="1:2" x14ac:dyDescent="0.4">
      <c r="A48" s="13" t="s">
        <v>573</v>
      </c>
      <c r="B48">
        <v>35441.070000000007</v>
      </c>
    </row>
    <row r="49" spans="1:2" x14ac:dyDescent="0.4">
      <c r="A49" s="13" t="s">
        <v>583</v>
      </c>
      <c r="B49">
        <v>34736.339999999997</v>
      </c>
    </row>
    <row r="50" spans="1:2" x14ac:dyDescent="0.4">
      <c r="A50" s="13" t="s">
        <v>594</v>
      </c>
      <c r="B50">
        <v>34495.350000000006</v>
      </c>
    </row>
    <row r="51" spans="1:2" x14ac:dyDescent="0.4">
      <c r="A51" s="13" t="s">
        <v>608</v>
      </c>
      <c r="B51">
        <v>26046.809999999998</v>
      </c>
    </row>
    <row r="52" spans="1:2" x14ac:dyDescent="0.4">
      <c r="A52" s="13" t="s">
        <v>598</v>
      </c>
      <c r="B52">
        <v>19861.64</v>
      </c>
    </row>
    <row r="53" spans="1:2" x14ac:dyDescent="0.4">
      <c r="A53" s="13" t="s">
        <v>609</v>
      </c>
      <c r="B53">
        <v>19031.84</v>
      </c>
    </row>
    <row r="54" spans="1:2" x14ac:dyDescent="0.4">
      <c r="A54" s="13" t="s">
        <v>642</v>
      </c>
      <c r="B54">
        <v>3196054.6199999996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01"/>
  <sheetViews>
    <sheetView tabSelected="1" topLeftCell="D92" zoomScale="65" zoomScaleNormal="53" workbookViewId="0">
      <selection activeCell="S76" sqref="S76"/>
    </sheetView>
  </sheetViews>
  <sheetFormatPr defaultRowHeight="14.6" x14ac:dyDescent="0.4"/>
  <cols>
    <col min="1" max="1" width="12.765625" style="4" bestFit="1" customWidth="1"/>
    <col min="2" max="3" width="24.921875" style="4" customWidth="1"/>
    <col min="4" max="4" width="18.23046875" style="4" customWidth="1"/>
    <col min="5" max="5" width="13.3828125" style="4" customWidth="1"/>
    <col min="6" max="6" width="13.765625" style="4" customWidth="1"/>
    <col min="7" max="7" width="13.53515625" style="4" customWidth="1"/>
    <col min="8" max="8" width="13.84375" style="4" customWidth="1"/>
    <col min="9" max="9" width="12.15234375" style="7" customWidth="1"/>
    <col min="10" max="10" width="12.07421875" style="7" customWidth="1"/>
    <col min="11" max="11" width="17.4609375" style="4" customWidth="1"/>
    <col min="12" max="12" width="24.07421875" style="4" customWidth="1"/>
    <col min="13" max="13" width="10.3828125" style="4" customWidth="1"/>
    <col min="14" max="14" width="21.921875" style="4" customWidth="1"/>
    <col min="15" max="15" width="13.69140625" style="4" customWidth="1"/>
    <col min="16" max="20" width="9.23046875" style="4"/>
    <col min="21" max="21" width="12.15234375" style="4" customWidth="1"/>
    <col min="22" max="22" width="17.61328125" style="4" customWidth="1"/>
    <col min="23" max="16384" width="9.23046875" style="4"/>
  </cols>
  <sheetData>
    <row r="1" spans="1:22" ht="15" thickBot="1" x14ac:dyDescent="0.45">
      <c r="A1" s="1" t="s">
        <v>0</v>
      </c>
      <c r="B1" s="1" t="s">
        <v>1</v>
      </c>
      <c r="C1" s="1" t="s">
        <v>645</v>
      </c>
      <c r="D1" s="1" t="s">
        <v>2</v>
      </c>
      <c r="E1" s="1" t="s">
        <v>3</v>
      </c>
      <c r="F1" s="1" t="s">
        <v>4</v>
      </c>
      <c r="G1" s="1" t="s">
        <v>5</v>
      </c>
      <c r="H1" s="1" t="s">
        <v>6</v>
      </c>
      <c r="I1" s="6" t="s">
        <v>7</v>
      </c>
      <c r="J1" s="6" t="s">
        <v>8</v>
      </c>
      <c r="K1" s="2" t="s">
        <v>9</v>
      </c>
      <c r="L1" s="3" t="s">
        <v>628</v>
      </c>
      <c r="M1" s="10" t="s">
        <v>629</v>
      </c>
      <c r="N1" s="3" t="s">
        <v>630</v>
      </c>
      <c r="O1" s="3" t="s">
        <v>631</v>
      </c>
      <c r="P1" s="3" t="s">
        <v>632</v>
      </c>
    </row>
    <row r="2" spans="1:22" x14ac:dyDescent="0.4">
      <c r="A2" s="4" t="s">
        <v>265</v>
      </c>
      <c r="B2" s="5">
        <v>45589</v>
      </c>
      <c r="C2" s="5" t="str">
        <f>TEXT(B2, "mmm-yyyy")</f>
        <v>Oct-2024</v>
      </c>
      <c r="D2" s="4" t="s">
        <v>542</v>
      </c>
      <c r="E2" s="4" t="s">
        <v>599</v>
      </c>
      <c r="F2" s="4" t="s">
        <v>611</v>
      </c>
      <c r="G2" s="4" t="s">
        <v>615</v>
      </c>
      <c r="H2" s="4">
        <v>48</v>
      </c>
      <c r="I2" s="7">
        <v>439.85</v>
      </c>
      <c r="J2" s="7">
        <v>21112.799999999999</v>
      </c>
      <c r="K2" s="4" t="s">
        <v>622</v>
      </c>
      <c r="L2" s="4" t="str">
        <f t="shared" ref="L2:L65" si="0">PROPER(TRIM(K2))</f>
        <v>Tom</v>
      </c>
      <c r="N2" s="7">
        <f t="shared" ref="N2:N65" si="1">I2*(1 + $M$2 )</f>
        <v>439.85</v>
      </c>
      <c r="O2" s="7">
        <f t="shared" ref="O2:O65" si="2">J2*0.05</f>
        <v>1055.6400000000001</v>
      </c>
      <c r="P2" s="8" t="str">
        <f t="shared" ref="P2:P65" si="3">IF(H2 &gt; 10, "Pass", "Fail" )</f>
        <v>Pass</v>
      </c>
    </row>
    <row r="3" spans="1:22" x14ac:dyDescent="0.4">
      <c r="A3" s="4" t="s">
        <v>173</v>
      </c>
      <c r="B3" s="5">
        <v>45575</v>
      </c>
      <c r="C3" s="5" t="str">
        <f t="shared" ref="C3:C66" si="4">TEXT(B3, "mmm-yyyy")</f>
        <v>Oct-2024</v>
      </c>
      <c r="D3" s="4" t="s">
        <v>530</v>
      </c>
      <c r="E3" s="4" t="s">
        <v>582</v>
      </c>
      <c r="F3" s="4" t="s">
        <v>611</v>
      </c>
      <c r="G3" s="4" t="s">
        <v>615</v>
      </c>
      <c r="H3" s="4">
        <v>45</v>
      </c>
      <c r="I3" s="7">
        <v>459.92</v>
      </c>
      <c r="J3" s="7">
        <v>20696.400000000001</v>
      </c>
      <c r="K3" s="4" t="s">
        <v>620</v>
      </c>
      <c r="L3" s="4" t="str">
        <f t="shared" si="0"/>
        <v>Alex</v>
      </c>
      <c r="N3" s="7">
        <f t="shared" si="1"/>
        <v>459.92</v>
      </c>
      <c r="O3" s="7">
        <f t="shared" si="2"/>
        <v>1034.8200000000002</v>
      </c>
      <c r="P3" s="8" t="str">
        <f t="shared" si="3"/>
        <v>Pass</v>
      </c>
      <c r="U3" s="9" t="s">
        <v>4</v>
      </c>
      <c r="V3" s="9" t="s">
        <v>635</v>
      </c>
    </row>
    <row r="4" spans="1:22" x14ac:dyDescent="0.4">
      <c r="A4" s="4" t="s">
        <v>20</v>
      </c>
      <c r="B4" s="5">
        <v>45622</v>
      </c>
      <c r="C4" s="5" t="str">
        <f t="shared" si="4"/>
        <v>Nov-2024</v>
      </c>
      <c r="D4" s="4" t="s">
        <v>520</v>
      </c>
      <c r="E4" s="4" t="s">
        <v>564</v>
      </c>
      <c r="F4" s="4" t="s">
        <v>611</v>
      </c>
      <c r="G4" s="4" t="s">
        <v>616</v>
      </c>
      <c r="H4" s="4">
        <v>41</v>
      </c>
      <c r="I4" s="7">
        <v>455.6</v>
      </c>
      <c r="J4" s="7">
        <v>18679.599999999999</v>
      </c>
      <c r="K4" s="4" t="s">
        <v>620</v>
      </c>
      <c r="L4" s="4" t="str">
        <f t="shared" si="0"/>
        <v>Alex</v>
      </c>
      <c r="N4" s="7">
        <f t="shared" si="1"/>
        <v>455.6</v>
      </c>
      <c r="O4" s="7">
        <f t="shared" si="2"/>
        <v>933.98</v>
      </c>
      <c r="P4" s="8" t="str">
        <f t="shared" si="3"/>
        <v>Pass</v>
      </c>
      <c r="U4" s="4" t="s">
        <v>610</v>
      </c>
      <c r="V4" s="4">
        <f>SUMIF(F:F,"Electronics",H:H)</f>
        <v>2410</v>
      </c>
    </row>
    <row r="5" spans="1:22" x14ac:dyDescent="0.4">
      <c r="A5" s="4" t="s">
        <v>79</v>
      </c>
      <c r="B5" s="5">
        <v>45509</v>
      </c>
      <c r="C5" s="5" t="str">
        <f t="shared" si="4"/>
        <v>Aug-2024</v>
      </c>
      <c r="D5" s="4" t="s">
        <v>512</v>
      </c>
      <c r="E5" s="4" t="s">
        <v>595</v>
      </c>
      <c r="F5" s="4" t="s">
        <v>611</v>
      </c>
      <c r="G5" s="4" t="s">
        <v>617</v>
      </c>
      <c r="H5" s="4">
        <v>46</v>
      </c>
      <c r="I5" s="7">
        <v>397.93</v>
      </c>
      <c r="J5" s="7">
        <v>18304.78</v>
      </c>
      <c r="K5" s="4" t="s">
        <v>620</v>
      </c>
      <c r="L5" s="4" t="str">
        <f t="shared" si="0"/>
        <v>Alex</v>
      </c>
      <c r="N5" s="7">
        <f t="shared" si="1"/>
        <v>397.93</v>
      </c>
      <c r="O5" s="7">
        <f t="shared" si="2"/>
        <v>915.23900000000003</v>
      </c>
      <c r="P5" s="8" t="str">
        <f t="shared" si="3"/>
        <v>Pass</v>
      </c>
      <c r="U5" s="4" t="s">
        <v>614</v>
      </c>
      <c r="V5" s="4">
        <f>SUMIF(F:F,"Furniture",H:H)</f>
        <v>2569</v>
      </c>
    </row>
    <row r="6" spans="1:22" x14ac:dyDescent="0.4">
      <c r="A6" s="4" t="s">
        <v>340</v>
      </c>
      <c r="B6" s="5">
        <v>45308</v>
      </c>
      <c r="C6" s="5" t="str">
        <f t="shared" si="4"/>
        <v>Jan-2024</v>
      </c>
      <c r="D6" s="4" t="s">
        <v>559</v>
      </c>
      <c r="E6" s="4" t="s">
        <v>592</v>
      </c>
      <c r="F6" s="4" t="s">
        <v>611</v>
      </c>
      <c r="G6" s="4" t="s">
        <v>617</v>
      </c>
      <c r="H6" s="4">
        <v>43</v>
      </c>
      <c r="I6" s="7">
        <v>410.92</v>
      </c>
      <c r="J6" s="7">
        <v>17669.560000000001</v>
      </c>
      <c r="K6" s="4" t="s">
        <v>620</v>
      </c>
      <c r="L6" s="4" t="str">
        <f t="shared" si="0"/>
        <v>Alex</v>
      </c>
      <c r="N6" s="7">
        <f t="shared" si="1"/>
        <v>410.92</v>
      </c>
      <c r="O6" s="7">
        <f t="shared" si="2"/>
        <v>883.47800000000007</v>
      </c>
      <c r="P6" s="8" t="str">
        <f t="shared" si="3"/>
        <v>Pass</v>
      </c>
      <c r="U6" s="4" t="s">
        <v>611</v>
      </c>
      <c r="V6" s="4">
        <f>SUMIF(F:F,"Books",H:H)</f>
        <v>2564</v>
      </c>
    </row>
    <row r="7" spans="1:22" x14ac:dyDescent="0.4">
      <c r="A7" s="4" t="s">
        <v>360</v>
      </c>
      <c r="B7" s="5">
        <v>45547</v>
      </c>
      <c r="C7" s="5" t="str">
        <f t="shared" si="4"/>
        <v>Sep-2024</v>
      </c>
      <c r="D7" s="4" t="s">
        <v>537</v>
      </c>
      <c r="E7" s="4" t="s">
        <v>608</v>
      </c>
      <c r="F7" s="4" t="s">
        <v>611</v>
      </c>
      <c r="G7" s="4" t="s">
        <v>615</v>
      </c>
      <c r="H7" s="4">
        <v>37</v>
      </c>
      <c r="I7" s="7">
        <v>432.81</v>
      </c>
      <c r="J7" s="7">
        <v>16013.97</v>
      </c>
      <c r="K7" s="4" t="s">
        <v>619</v>
      </c>
      <c r="L7" s="4" t="str">
        <f t="shared" si="0"/>
        <v>John</v>
      </c>
      <c r="N7" s="7">
        <f t="shared" si="1"/>
        <v>432.81</v>
      </c>
      <c r="O7" s="7">
        <f t="shared" si="2"/>
        <v>800.69849999999997</v>
      </c>
      <c r="P7" s="8" t="str">
        <f t="shared" si="3"/>
        <v>Pass</v>
      </c>
      <c r="U7" s="4" t="s">
        <v>613</v>
      </c>
      <c r="V7" s="4">
        <f>SUMIF(F:F,"Toys",H:H)</f>
        <v>2354</v>
      </c>
    </row>
    <row r="8" spans="1:22" x14ac:dyDescent="0.4">
      <c r="A8" s="4" t="s">
        <v>315</v>
      </c>
      <c r="B8" s="5">
        <v>45419</v>
      </c>
      <c r="C8" s="5" t="str">
        <f t="shared" si="4"/>
        <v>May-2024</v>
      </c>
      <c r="D8" s="4" t="s">
        <v>519</v>
      </c>
      <c r="E8" s="4" t="s">
        <v>607</v>
      </c>
      <c r="F8" s="4" t="s">
        <v>611</v>
      </c>
      <c r="G8" s="4" t="s">
        <v>618</v>
      </c>
      <c r="H8" s="4">
        <v>49</v>
      </c>
      <c r="I8" s="7">
        <v>306</v>
      </c>
      <c r="J8" s="7">
        <v>14994</v>
      </c>
      <c r="K8" s="4" t="s">
        <v>619</v>
      </c>
      <c r="L8" s="4" t="str">
        <f t="shared" si="0"/>
        <v>John</v>
      </c>
      <c r="N8" s="7">
        <f t="shared" si="1"/>
        <v>306</v>
      </c>
      <c r="O8" s="7">
        <f t="shared" si="2"/>
        <v>749.7</v>
      </c>
      <c r="P8" s="8" t="str">
        <f t="shared" si="3"/>
        <v>Pass</v>
      </c>
      <c r="U8" s="4" t="s">
        <v>612</v>
      </c>
      <c r="V8" s="4">
        <f>SUMIF(F:F,"Clothing",H:H)</f>
        <v>2422</v>
      </c>
    </row>
    <row r="9" spans="1:22" x14ac:dyDescent="0.4">
      <c r="A9" s="4" t="s">
        <v>181</v>
      </c>
      <c r="B9" s="5">
        <v>45639</v>
      </c>
      <c r="C9" s="5" t="str">
        <f t="shared" si="4"/>
        <v>Dec-2024</v>
      </c>
      <c r="D9" s="4" t="s">
        <v>525</v>
      </c>
      <c r="E9" s="4" t="s">
        <v>589</v>
      </c>
      <c r="F9" s="4" t="s">
        <v>611</v>
      </c>
      <c r="G9" s="4" t="s">
        <v>618</v>
      </c>
      <c r="H9" s="4">
        <v>35</v>
      </c>
      <c r="I9" s="7">
        <v>411.44</v>
      </c>
      <c r="J9" s="7">
        <v>14400.4</v>
      </c>
      <c r="K9" s="4" t="s">
        <v>622</v>
      </c>
      <c r="L9" s="4" t="str">
        <f t="shared" si="0"/>
        <v>Tom</v>
      </c>
      <c r="N9" s="7">
        <f t="shared" si="1"/>
        <v>411.44</v>
      </c>
      <c r="O9" s="7">
        <f t="shared" si="2"/>
        <v>720.02</v>
      </c>
      <c r="P9" s="8" t="str">
        <f t="shared" si="3"/>
        <v>Pass</v>
      </c>
    </row>
    <row r="10" spans="1:22" x14ac:dyDescent="0.4">
      <c r="A10" s="4" t="s">
        <v>81</v>
      </c>
      <c r="B10" s="5">
        <v>45453</v>
      </c>
      <c r="C10" s="5" t="str">
        <f t="shared" si="4"/>
        <v>Jun-2024</v>
      </c>
      <c r="D10" s="4" t="s">
        <v>533</v>
      </c>
      <c r="E10" s="4" t="s">
        <v>593</v>
      </c>
      <c r="F10" s="4" t="s">
        <v>611</v>
      </c>
      <c r="G10" s="4" t="s">
        <v>618</v>
      </c>
      <c r="H10" s="4">
        <v>46</v>
      </c>
      <c r="I10" s="7">
        <v>310.32</v>
      </c>
      <c r="J10" s="7">
        <v>14274.72</v>
      </c>
      <c r="K10" s="4" t="s">
        <v>620</v>
      </c>
      <c r="L10" s="4" t="str">
        <f t="shared" si="0"/>
        <v>Alex</v>
      </c>
      <c r="N10" s="7">
        <f t="shared" si="1"/>
        <v>310.32</v>
      </c>
      <c r="O10" s="7">
        <f t="shared" si="2"/>
        <v>713.73599999999999</v>
      </c>
      <c r="P10" s="8" t="str">
        <f t="shared" si="3"/>
        <v>Pass</v>
      </c>
    </row>
    <row r="11" spans="1:22" x14ac:dyDescent="0.4">
      <c r="A11" s="4" t="s">
        <v>262</v>
      </c>
      <c r="B11" s="5">
        <v>45420</v>
      </c>
      <c r="C11" s="5" t="str">
        <f t="shared" si="4"/>
        <v>May-2024</v>
      </c>
      <c r="D11" s="4" t="s">
        <v>514</v>
      </c>
      <c r="E11" s="4" t="s">
        <v>571</v>
      </c>
      <c r="F11" s="4" t="s">
        <v>611</v>
      </c>
      <c r="G11" s="4" t="s">
        <v>617</v>
      </c>
      <c r="H11" s="4">
        <v>38</v>
      </c>
      <c r="I11" s="7">
        <v>367.82</v>
      </c>
      <c r="J11" s="7">
        <v>13977.16</v>
      </c>
      <c r="K11" s="4" t="s">
        <v>621</v>
      </c>
      <c r="L11" s="4" t="str">
        <f t="shared" si="0"/>
        <v>Sara</v>
      </c>
      <c r="N11" s="7">
        <f t="shared" si="1"/>
        <v>367.82</v>
      </c>
      <c r="O11" s="7">
        <f t="shared" si="2"/>
        <v>698.85800000000006</v>
      </c>
      <c r="P11" s="8" t="str">
        <f t="shared" si="3"/>
        <v>Pass</v>
      </c>
    </row>
    <row r="12" spans="1:22" x14ac:dyDescent="0.4">
      <c r="A12" s="4" t="s">
        <v>109</v>
      </c>
      <c r="B12" s="5">
        <v>45420</v>
      </c>
      <c r="C12" s="5" t="str">
        <f t="shared" si="4"/>
        <v>May-2024</v>
      </c>
      <c r="D12" s="4" t="s">
        <v>520</v>
      </c>
      <c r="E12" s="4" t="s">
        <v>589</v>
      </c>
      <c r="F12" s="4" t="s">
        <v>611</v>
      </c>
      <c r="G12" s="4" t="s">
        <v>618</v>
      </c>
      <c r="H12" s="4">
        <v>29</v>
      </c>
      <c r="I12" s="7">
        <v>473.85</v>
      </c>
      <c r="J12" s="7">
        <v>13741.65</v>
      </c>
      <c r="K12" s="4" t="s">
        <v>623</v>
      </c>
      <c r="L12" s="4" t="str">
        <f t="shared" si="0"/>
        <v>Maria</v>
      </c>
      <c r="N12" s="7">
        <f t="shared" si="1"/>
        <v>473.85</v>
      </c>
      <c r="O12" s="7">
        <f t="shared" si="2"/>
        <v>687.08249999999998</v>
      </c>
      <c r="P12" s="8" t="str">
        <f t="shared" si="3"/>
        <v>Pass</v>
      </c>
    </row>
    <row r="13" spans="1:22" x14ac:dyDescent="0.4">
      <c r="A13" s="4" t="s">
        <v>367</v>
      </c>
      <c r="B13" s="5">
        <v>45349</v>
      </c>
      <c r="C13" s="5" t="str">
        <f t="shared" si="4"/>
        <v>Feb-2024</v>
      </c>
      <c r="D13" s="4" t="s">
        <v>542</v>
      </c>
      <c r="E13" s="4" t="s">
        <v>578</v>
      </c>
      <c r="F13" s="4" t="s">
        <v>611</v>
      </c>
      <c r="G13" s="4" t="s">
        <v>615</v>
      </c>
      <c r="H13" s="4">
        <v>39</v>
      </c>
      <c r="I13" s="7">
        <v>335.99</v>
      </c>
      <c r="J13" s="7">
        <v>13103.61</v>
      </c>
      <c r="K13" s="4" t="s">
        <v>621</v>
      </c>
      <c r="L13" s="4" t="str">
        <f t="shared" si="0"/>
        <v>Sara</v>
      </c>
      <c r="N13" s="7">
        <f t="shared" si="1"/>
        <v>335.99</v>
      </c>
      <c r="O13" s="7">
        <f t="shared" si="2"/>
        <v>655.18050000000005</v>
      </c>
      <c r="P13" s="8" t="str">
        <f t="shared" si="3"/>
        <v>Pass</v>
      </c>
      <c r="U13" s="9" t="s">
        <v>5</v>
      </c>
      <c r="V13" s="9" t="s">
        <v>633</v>
      </c>
    </row>
    <row r="14" spans="1:22" x14ac:dyDescent="0.4">
      <c r="A14" s="4" t="s">
        <v>246</v>
      </c>
      <c r="B14" s="5">
        <v>45478</v>
      </c>
      <c r="C14" s="5" t="str">
        <f t="shared" si="4"/>
        <v>Jul-2024</v>
      </c>
      <c r="D14" s="4" t="s">
        <v>532</v>
      </c>
      <c r="E14" s="4" t="s">
        <v>606</v>
      </c>
      <c r="F14" s="4" t="s">
        <v>611</v>
      </c>
      <c r="G14" s="4" t="s">
        <v>617</v>
      </c>
      <c r="H14" s="4">
        <v>40</v>
      </c>
      <c r="I14" s="7">
        <v>314.45999999999998</v>
      </c>
      <c r="J14" s="7">
        <v>12578.4</v>
      </c>
      <c r="K14" s="4" t="s">
        <v>620</v>
      </c>
      <c r="L14" s="4" t="str">
        <f t="shared" si="0"/>
        <v>Alex</v>
      </c>
      <c r="N14" s="7">
        <f t="shared" si="1"/>
        <v>314.45999999999998</v>
      </c>
      <c r="O14" s="7">
        <f t="shared" si="2"/>
        <v>628.92000000000007</v>
      </c>
      <c r="P14" s="8" t="str">
        <f t="shared" si="3"/>
        <v>Pass</v>
      </c>
      <c r="U14" s="4" t="s">
        <v>615</v>
      </c>
      <c r="V14" s="4">
        <f>COUNTIFS(G:G,"North",P:P,"Fail")</f>
        <v>27</v>
      </c>
    </row>
    <row r="15" spans="1:22" x14ac:dyDescent="0.4">
      <c r="A15" s="4" t="s">
        <v>102</v>
      </c>
      <c r="B15" s="5">
        <v>45306</v>
      </c>
      <c r="C15" s="5" t="str">
        <f t="shared" si="4"/>
        <v>Jan-2024</v>
      </c>
      <c r="D15" s="4" t="s">
        <v>513</v>
      </c>
      <c r="E15" s="4" t="s">
        <v>572</v>
      </c>
      <c r="F15" s="4" t="s">
        <v>611</v>
      </c>
      <c r="G15" s="4" t="s">
        <v>615</v>
      </c>
      <c r="H15" s="4">
        <v>31</v>
      </c>
      <c r="I15" s="7">
        <v>381.63</v>
      </c>
      <c r="J15" s="7">
        <v>11830.53</v>
      </c>
      <c r="K15" s="4" t="s">
        <v>620</v>
      </c>
      <c r="L15" s="4" t="str">
        <f t="shared" si="0"/>
        <v>Alex</v>
      </c>
      <c r="N15" s="7">
        <f t="shared" si="1"/>
        <v>381.63</v>
      </c>
      <c r="O15" s="7">
        <f t="shared" si="2"/>
        <v>591.52650000000006</v>
      </c>
      <c r="P15" s="8" t="str">
        <f t="shared" si="3"/>
        <v>Pass</v>
      </c>
      <c r="U15" s="4" t="s">
        <v>618</v>
      </c>
      <c r="V15" s="4">
        <f>COUNTIFS(G:G,"South",P:P,"Fail")</f>
        <v>24</v>
      </c>
    </row>
    <row r="16" spans="1:22" x14ac:dyDescent="0.4">
      <c r="A16" s="4" t="s">
        <v>241</v>
      </c>
      <c r="B16" s="5">
        <v>45531</v>
      </c>
      <c r="C16" s="5" t="str">
        <f t="shared" si="4"/>
        <v>Aug-2024</v>
      </c>
      <c r="D16" s="4" t="s">
        <v>530</v>
      </c>
      <c r="E16" s="4" t="s">
        <v>562</v>
      </c>
      <c r="F16" s="4" t="s">
        <v>611</v>
      </c>
      <c r="G16" s="4" t="s">
        <v>617</v>
      </c>
      <c r="H16" s="4">
        <v>24</v>
      </c>
      <c r="I16" s="7">
        <v>486.66</v>
      </c>
      <c r="J16" s="7">
        <v>11679.84</v>
      </c>
      <c r="K16" s="4" t="s">
        <v>623</v>
      </c>
      <c r="L16" s="4" t="str">
        <f t="shared" si="0"/>
        <v>Maria</v>
      </c>
      <c r="N16" s="7">
        <f t="shared" si="1"/>
        <v>486.66</v>
      </c>
      <c r="O16" s="7">
        <f t="shared" si="2"/>
        <v>583.99200000000008</v>
      </c>
      <c r="P16" s="8" t="str">
        <f t="shared" si="3"/>
        <v>Pass</v>
      </c>
      <c r="U16" s="4" t="s">
        <v>617</v>
      </c>
      <c r="V16" s="4">
        <f>COUNTIFS(G:G,"East",P:P,"Fail")</f>
        <v>20</v>
      </c>
    </row>
    <row r="17" spans="1:22" x14ac:dyDescent="0.4">
      <c r="A17" s="4" t="s">
        <v>324</v>
      </c>
      <c r="B17" s="5">
        <v>45342</v>
      </c>
      <c r="C17" s="5" t="str">
        <f t="shared" si="4"/>
        <v>Feb-2024</v>
      </c>
      <c r="D17" s="4" t="s">
        <v>554</v>
      </c>
      <c r="E17" s="4" t="s">
        <v>570</v>
      </c>
      <c r="F17" s="4" t="s">
        <v>611</v>
      </c>
      <c r="G17" s="4" t="s">
        <v>616</v>
      </c>
      <c r="H17" s="4">
        <v>47</v>
      </c>
      <c r="I17" s="7">
        <v>242.4</v>
      </c>
      <c r="J17" s="7">
        <v>11392.8</v>
      </c>
      <c r="K17" s="4" t="s">
        <v>620</v>
      </c>
      <c r="L17" s="4" t="str">
        <f t="shared" si="0"/>
        <v>Alex</v>
      </c>
      <c r="N17" s="7">
        <f t="shared" si="1"/>
        <v>242.4</v>
      </c>
      <c r="O17" s="7">
        <f t="shared" si="2"/>
        <v>569.64</v>
      </c>
      <c r="P17" s="8" t="str">
        <f t="shared" si="3"/>
        <v>Pass</v>
      </c>
      <c r="U17" s="4" t="s">
        <v>616</v>
      </c>
      <c r="V17" s="4">
        <f>COUNTIFS(G:G,"West",P:P,"Fail")</f>
        <v>27</v>
      </c>
    </row>
    <row r="18" spans="1:22" x14ac:dyDescent="0.4">
      <c r="A18" s="4" t="s">
        <v>332</v>
      </c>
      <c r="B18" s="5">
        <v>45575</v>
      </c>
      <c r="C18" s="5" t="str">
        <f t="shared" si="4"/>
        <v>Oct-2024</v>
      </c>
      <c r="D18" s="4" t="s">
        <v>549</v>
      </c>
      <c r="E18" s="4" t="s">
        <v>585</v>
      </c>
      <c r="F18" s="4" t="s">
        <v>611</v>
      </c>
      <c r="G18" s="4" t="s">
        <v>615</v>
      </c>
      <c r="H18" s="4">
        <v>46</v>
      </c>
      <c r="I18" s="7">
        <v>236.8</v>
      </c>
      <c r="J18" s="7">
        <v>10892.8</v>
      </c>
      <c r="K18" s="4" t="s">
        <v>622</v>
      </c>
      <c r="L18" s="4" t="str">
        <f t="shared" si="0"/>
        <v>Tom</v>
      </c>
      <c r="N18" s="7">
        <f t="shared" si="1"/>
        <v>236.8</v>
      </c>
      <c r="O18" s="7">
        <f t="shared" si="2"/>
        <v>544.64</v>
      </c>
      <c r="P18" s="8" t="str">
        <f t="shared" si="3"/>
        <v>Pass</v>
      </c>
      <c r="U18" s="4" t="s">
        <v>634</v>
      </c>
      <c r="V18" s="4">
        <f>COUNTIF(P:P, "Fail")</f>
        <v>98</v>
      </c>
    </row>
    <row r="19" spans="1:22" x14ac:dyDescent="0.4">
      <c r="A19" s="4" t="s">
        <v>222</v>
      </c>
      <c r="B19" s="5">
        <v>45516</v>
      </c>
      <c r="C19" s="5" t="str">
        <f t="shared" si="4"/>
        <v>Aug-2024</v>
      </c>
      <c r="D19" s="4" t="s">
        <v>518</v>
      </c>
      <c r="E19" s="4" t="s">
        <v>581</v>
      </c>
      <c r="F19" s="4" t="s">
        <v>611</v>
      </c>
      <c r="G19" s="4" t="s">
        <v>615</v>
      </c>
      <c r="H19" s="4">
        <v>23</v>
      </c>
      <c r="I19" s="7">
        <v>450.44</v>
      </c>
      <c r="J19" s="7">
        <v>10360.120000000001</v>
      </c>
      <c r="K19" s="4" t="s">
        <v>621</v>
      </c>
      <c r="L19" s="4" t="str">
        <f t="shared" si="0"/>
        <v>Sara</v>
      </c>
      <c r="N19" s="7">
        <f t="shared" si="1"/>
        <v>450.44</v>
      </c>
      <c r="O19" s="7">
        <f t="shared" si="2"/>
        <v>518.00600000000009</v>
      </c>
      <c r="P19" s="8" t="str">
        <f t="shared" si="3"/>
        <v>Pass</v>
      </c>
    </row>
    <row r="20" spans="1:22" x14ac:dyDescent="0.4">
      <c r="A20" s="4" t="s">
        <v>245</v>
      </c>
      <c r="B20" s="5">
        <v>45415</v>
      </c>
      <c r="C20" s="5" t="str">
        <f t="shared" si="4"/>
        <v>May-2024</v>
      </c>
      <c r="D20" s="4" t="s">
        <v>530</v>
      </c>
      <c r="E20" s="4" t="s">
        <v>602</v>
      </c>
      <c r="F20" s="4" t="s">
        <v>611</v>
      </c>
      <c r="G20" s="4" t="s">
        <v>617</v>
      </c>
      <c r="H20" s="4">
        <v>21</v>
      </c>
      <c r="I20" s="7">
        <v>491.08</v>
      </c>
      <c r="J20" s="7">
        <v>10312.68</v>
      </c>
      <c r="K20" s="4" t="s">
        <v>621</v>
      </c>
      <c r="L20" s="4" t="str">
        <f t="shared" si="0"/>
        <v>Sara</v>
      </c>
      <c r="N20" s="7">
        <f t="shared" si="1"/>
        <v>491.08</v>
      </c>
      <c r="O20" s="7">
        <f t="shared" si="2"/>
        <v>515.63400000000001</v>
      </c>
      <c r="P20" s="8" t="str">
        <f t="shared" si="3"/>
        <v>Pass</v>
      </c>
    </row>
    <row r="21" spans="1:22" ht="15" thickBot="1" x14ac:dyDescent="0.45">
      <c r="A21" s="4" t="s">
        <v>458</v>
      </c>
      <c r="B21" s="5">
        <v>45530</v>
      </c>
      <c r="C21" s="5" t="str">
        <f t="shared" si="4"/>
        <v>Aug-2024</v>
      </c>
      <c r="D21" s="4" t="s">
        <v>534</v>
      </c>
      <c r="E21" s="4" t="s">
        <v>562</v>
      </c>
      <c r="F21" s="4" t="s">
        <v>611</v>
      </c>
      <c r="G21" s="4" t="s">
        <v>616</v>
      </c>
      <c r="H21" s="4">
        <v>24</v>
      </c>
      <c r="I21" s="7">
        <v>419.39</v>
      </c>
      <c r="J21" s="7">
        <v>10065.36</v>
      </c>
      <c r="K21" s="4" t="s">
        <v>623</v>
      </c>
      <c r="L21" s="4" t="str">
        <f t="shared" si="0"/>
        <v>Maria</v>
      </c>
      <c r="N21" s="7">
        <f t="shared" si="1"/>
        <v>419.39</v>
      </c>
      <c r="O21" s="7">
        <f t="shared" si="2"/>
        <v>503.26800000000003</v>
      </c>
      <c r="P21" s="8" t="str">
        <f t="shared" si="3"/>
        <v>Pass</v>
      </c>
    </row>
    <row r="22" spans="1:22" ht="15" thickBot="1" x14ac:dyDescent="0.45">
      <c r="A22" s="4" t="s">
        <v>507</v>
      </c>
      <c r="B22" s="5">
        <v>45295</v>
      </c>
      <c r="C22" s="5" t="str">
        <f t="shared" si="4"/>
        <v>Jan-2024</v>
      </c>
      <c r="D22" s="4" t="s">
        <v>531</v>
      </c>
      <c r="E22" s="4" t="s">
        <v>566</v>
      </c>
      <c r="F22" s="4" t="s">
        <v>611</v>
      </c>
      <c r="G22" s="4" t="s">
        <v>617</v>
      </c>
      <c r="H22" s="4">
        <v>42</v>
      </c>
      <c r="I22" s="7">
        <v>234.65</v>
      </c>
      <c r="J22" s="7">
        <v>9855.3000000000011</v>
      </c>
      <c r="K22" s="4" t="s">
        <v>621</v>
      </c>
      <c r="L22" s="4" t="str">
        <f t="shared" si="0"/>
        <v>Sara</v>
      </c>
      <c r="N22" s="7">
        <f t="shared" si="1"/>
        <v>234.65</v>
      </c>
      <c r="O22" s="7">
        <f t="shared" si="2"/>
        <v>492.7650000000001</v>
      </c>
      <c r="P22" s="8" t="str">
        <f t="shared" si="3"/>
        <v>Pass</v>
      </c>
      <c r="U22" s="20" t="s">
        <v>511</v>
      </c>
      <c r="V22" s="21"/>
    </row>
    <row r="23" spans="1:22" x14ac:dyDescent="0.4">
      <c r="A23" s="4" t="s">
        <v>249</v>
      </c>
      <c r="B23" s="5">
        <v>45550</v>
      </c>
      <c r="C23" s="5" t="str">
        <f t="shared" si="4"/>
        <v>Sep-2024</v>
      </c>
      <c r="D23" s="4" t="s">
        <v>548</v>
      </c>
      <c r="E23" s="4" t="s">
        <v>591</v>
      </c>
      <c r="F23" s="4" t="s">
        <v>611</v>
      </c>
      <c r="G23" s="4" t="s">
        <v>617</v>
      </c>
      <c r="H23" s="4">
        <v>36</v>
      </c>
      <c r="I23" s="7">
        <v>271.01</v>
      </c>
      <c r="J23" s="7">
        <v>9756.36</v>
      </c>
      <c r="K23" s="4" t="s">
        <v>619</v>
      </c>
      <c r="L23" s="4" t="str">
        <f t="shared" si="0"/>
        <v>John</v>
      </c>
      <c r="N23" s="7">
        <f t="shared" si="1"/>
        <v>271.01</v>
      </c>
      <c r="O23" s="7">
        <f t="shared" si="2"/>
        <v>487.81800000000004</v>
      </c>
      <c r="P23" s="8" t="str">
        <f t="shared" si="3"/>
        <v>Pass</v>
      </c>
      <c r="U23" s="9" t="s">
        <v>639</v>
      </c>
      <c r="V23" s="9" t="s">
        <v>638</v>
      </c>
    </row>
    <row r="24" spans="1:22" x14ac:dyDescent="0.4">
      <c r="A24" s="4" t="s">
        <v>136</v>
      </c>
      <c r="B24" s="5">
        <v>45422</v>
      </c>
      <c r="C24" s="5" t="str">
        <f t="shared" si="4"/>
        <v>May-2024</v>
      </c>
      <c r="D24" s="4" t="s">
        <v>539</v>
      </c>
      <c r="E24" s="4" t="s">
        <v>567</v>
      </c>
      <c r="F24" s="4" t="s">
        <v>611</v>
      </c>
      <c r="G24" s="4" t="s">
        <v>618</v>
      </c>
      <c r="H24" s="4">
        <v>33</v>
      </c>
      <c r="I24" s="7">
        <v>283.33</v>
      </c>
      <c r="J24" s="7">
        <v>9349.89</v>
      </c>
      <c r="K24" s="4" t="s">
        <v>621</v>
      </c>
      <c r="L24" s="4" t="str">
        <f t="shared" si="0"/>
        <v>Sara</v>
      </c>
      <c r="N24" s="7">
        <f t="shared" si="1"/>
        <v>283.33</v>
      </c>
      <c r="O24" s="7">
        <f t="shared" si="2"/>
        <v>467.49450000000002</v>
      </c>
      <c r="P24" s="8" t="str">
        <f t="shared" si="3"/>
        <v>Pass</v>
      </c>
      <c r="U24" s="4" t="s">
        <v>624</v>
      </c>
      <c r="V24" s="4">
        <f>HLOOKUP("P0002", QuarterlyRevenue!A1:AY5, 2, FALSE)</f>
        <v>8684</v>
      </c>
    </row>
    <row r="25" spans="1:22" x14ac:dyDescent="0.4">
      <c r="A25" s="4" t="s">
        <v>74</v>
      </c>
      <c r="B25" s="5">
        <v>45345</v>
      </c>
      <c r="C25" s="5" t="str">
        <f t="shared" si="4"/>
        <v>Feb-2024</v>
      </c>
      <c r="D25" s="4" t="s">
        <v>517</v>
      </c>
      <c r="E25" s="4" t="s">
        <v>573</v>
      </c>
      <c r="F25" s="4" t="s">
        <v>611</v>
      </c>
      <c r="G25" s="4" t="s">
        <v>615</v>
      </c>
      <c r="H25" s="4">
        <v>33</v>
      </c>
      <c r="I25" s="7">
        <v>277.10000000000002</v>
      </c>
      <c r="J25" s="7">
        <v>9144.3000000000011</v>
      </c>
      <c r="K25" s="4" t="s">
        <v>622</v>
      </c>
      <c r="L25" s="4" t="str">
        <f t="shared" si="0"/>
        <v>Tom</v>
      </c>
      <c r="N25" s="7">
        <f t="shared" si="1"/>
        <v>277.10000000000002</v>
      </c>
      <c r="O25" s="7">
        <f t="shared" si="2"/>
        <v>457.21500000000009</v>
      </c>
      <c r="P25" s="8" t="str">
        <f t="shared" si="3"/>
        <v>Pass</v>
      </c>
      <c r="U25" s="4" t="s">
        <v>625</v>
      </c>
      <c r="V25" s="4">
        <f>HLOOKUP("P0002", QuarterlyRevenue!A1:AY5, 3, FALSE)</f>
        <v>1276</v>
      </c>
    </row>
    <row r="26" spans="1:22" x14ac:dyDescent="0.4">
      <c r="A26" s="4" t="s">
        <v>423</v>
      </c>
      <c r="B26" s="5">
        <v>45344</v>
      </c>
      <c r="C26" s="5" t="str">
        <f t="shared" si="4"/>
        <v>Feb-2024</v>
      </c>
      <c r="D26" s="4" t="s">
        <v>554</v>
      </c>
      <c r="E26" s="4" t="s">
        <v>595</v>
      </c>
      <c r="F26" s="4" t="s">
        <v>611</v>
      </c>
      <c r="G26" s="4" t="s">
        <v>615</v>
      </c>
      <c r="H26" s="4">
        <v>35</v>
      </c>
      <c r="I26" s="7">
        <v>260.72000000000003</v>
      </c>
      <c r="J26" s="7">
        <v>9125.2000000000007</v>
      </c>
      <c r="K26" s="4" t="s">
        <v>620</v>
      </c>
      <c r="L26" s="4" t="str">
        <f t="shared" si="0"/>
        <v>Alex</v>
      </c>
      <c r="N26" s="7">
        <f t="shared" si="1"/>
        <v>260.72000000000003</v>
      </c>
      <c r="O26" s="7">
        <f t="shared" si="2"/>
        <v>456.26000000000005</v>
      </c>
      <c r="P26" s="8" t="str">
        <f t="shared" si="3"/>
        <v>Pass</v>
      </c>
      <c r="U26" s="4" t="s">
        <v>626</v>
      </c>
      <c r="V26" s="4">
        <f>HLOOKUP("P0002", QuarterlyRevenue!A1:AY5, 4, FALSE)</f>
        <v>18881</v>
      </c>
    </row>
    <row r="27" spans="1:22" x14ac:dyDescent="0.4">
      <c r="A27" s="4" t="s">
        <v>335</v>
      </c>
      <c r="B27" s="5">
        <v>45438</v>
      </c>
      <c r="C27" s="5" t="str">
        <f t="shared" si="4"/>
        <v>May-2024</v>
      </c>
      <c r="D27" s="4" t="s">
        <v>557</v>
      </c>
      <c r="E27" s="4" t="s">
        <v>578</v>
      </c>
      <c r="F27" s="4" t="s">
        <v>611</v>
      </c>
      <c r="G27" s="4" t="s">
        <v>616</v>
      </c>
      <c r="H27" s="4">
        <v>44</v>
      </c>
      <c r="I27" s="7">
        <v>204.43</v>
      </c>
      <c r="J27" s="7">
        <v>8994.92</v>
      </c>
      <c r="K27" s="4" t="s">
        <v>619</v>
      </c>
      <c r="L27" s="4" t="str">
        <f t="shared" si="0"/>
        <v>John</v>
      </c>
      <c r="N27" s="7">
        <f t="shared" si="1"/>
        <v>204.43</v>
      </c>
      <c r="O27" s="7">
        <f t="shared" si="2"/>
        <v>449.74600000000004</v>
      </c>
      <c r="P27" s="8" t="str">
        <f t="shared" si="3"/>
        <v>Pass</v>
      </c>
      <c r="U27" s="4" t="s">
        <v>627</v>
      </c>
      <c r="V27" s="4">
        <f>HLOOKUP("P0002", QuarterlyRevenue!A1:AY5, 5, FALSE)</f>
        <v>14752</v>
      </c>
    </row>
    <row r="28" spans="1:22" x14ac:dyDescent="0.4">
      <c r="A28" s="4" t="s">
        <v>12</v>
      </c>
      <c r="B28" s="5">
        <v>45562</v>
      </c>
      <c r="C28" s="5" t="str">
        <f t="shared" si="4"/>
        <v>Sep-2024</v>
      </c>
      <c r="D28" s="4" t="s">
        <v>512</v>
      </c>
      <c r="E28" s="4" t="s">
        <v>562</v>
      </c>
      <c r="F28" s="4" t="s">
        <v>611</v>
      </c>
      <c r="G28" s="4" t="s">
        <v>616</v>
      </c>
      <c r="H28" s="4">
        <v>38</v>
      </c>
      <c r="I28" s="7">
        <v>236.25</v>
      </c>
      <c r="J28" s="7">
        <v>8977.5</v>
      </c>
      <c r="K28" s="4" t="s">
        <v>621</v>
      </c>
      <c r="L28" s="4" t="str">
        <f t="shared" si="0"/>
        <v>Sara</v>
      </c>
      <c r="N28" s="7">
        <f t="shared" si="1"/>
        <v>236.25</v>
      </c>
      <c r="O28" s="7">
        <f t="shared" si="2"/>
        <v>448.875</v>
      </c>
      <c r="P28" s="8" t="str">
        <f t="shared" si="3"/>
        <v>Pass</v>
      </c>
    </row>
    <row r="29" spans="1:22" x14ac:dyDescent="0.4">
      <c r="A29" s="4" t="s">
        <v>197</v>
      </c>
      <c r="B29" s="5">
        <v>45525</v>
      </c>
      <c r="C29" s="5" t="str">
        <f t="shared" si="4"/>
        <v>Aug-2024</v>
      </c>
      <c r="D29" s="4" t="s">
        <v>545</v>
      </c>
      <c r="E29" s="4" t="s">
        <v>578</v>
      </c>
      <c r="F29" s="4" t="s">
        <v>611</v>
      </c>
      <c r="G29" s="4" t="s">
        <v>615</v>
      </c>
      <c r="H29" s="4">
        <v>21</v>
      </c>
      <c r="I29" s="7">
        <v>423.43</v>
      </c>
      <c r="J29" s="7">
        <v>8892.0300000000007</v>
      </c>
      <c r="K29" s="4" t="s">
        <v>622</v>
      </c>
      <c r="L29" s="4" t="str">
        <f t="shared" si="0"/>
        <v>Tom</v>
      </c>
      <c r="N29" s="7">
        <f t="shared" si="1"/>
        <v>423.43</v>
      </c>
      <c r="O29" s="7">
        <f t="shared" si="2"/>
        <v>444.60150000000004</v>
      </c>
      <c r="P29" s="8" t="str">
        <f t="shared" si="3"/>
        <v>Pass</v>
      </c>
    </row>
    <row r="30" spans="1:22" x14ac:dyDescent="0.4">
      <c r="A30" s="4" t="s">
        <v>247</v>
      </c>
      <c r="B30" s="5">
        <v>45617</v>
      </c>
      <c r="C30" s="5" t="str">
        <f t="shared" si="4"/>
        <v>Nov-2024</v>
      </c>
      <c r="D30" s="4" t="s">
        <v>520</v>
      </c>
      <c r="E30" s="4" t="s">
        <v>595</v>
      </c>
      <c r="F30" s="4" t="s">
        <v>611</v>
      </c>
      <c r="G30" s="4" t="s">
        <v>617</v>
      </c>
      <c r="H30" s="4">
        <v>31</v>
      </c>
      <c r="I30" s="7">
        <v>284</v>
      </c>
      <c r="J30" s="7">
        <v>8804</v>
      </c>
      <c r="K30" s="4" t="s">
        <v>620</v>
      </c>
      <c r="L30" s="4" t="str">
        <f t="shared" si="0"/>
        <v>Alex</v>
      </c>
      <c r="N30" s="7">
        <f t="shared" si="1"/>
        <v>284</v>
      </c>
      <c r="O30" s="7">
        <f t="shared" si="2"/>
        <v>440.20000000000005</v>
      </c>
      <c r="P30" s="8" t="str">
        <f t="shared" si="3"/>
        <v>Pass</v>
      </c>
    </row>
    <row r="31" spans="1:22" x14ac:dyDescent="0.4">
      <c r="A31" s="4" t="s">
        <v>401</v>
      </c>
      <c r="B31" s="5">
        <v>45613</v>
      </c>
      <c r="C31" s="5" t="str">
        <f t="shared" si="4"/>
        <v>Nov-2024</v>
      </c>
      <c r="D31" s="4" t="s">
        <v>537</v>
      </c>
      <c r="E31" s="4" t="s">
        <v>572</v>
      </c>
      <c r="F31" s="4" t="s">
        <v>611</v>
      </c>
      <c r="G31" s="4" t="s">
        <v>616</v>
      </c>
      <c r="H31" s="4">
        <v>36</v>
      </c>
      <c r="I31" s="7">
        <v>238.64</v>
      </c>
      <c r="J31" s="7">
        <v>8591.0399999999991</v>
      </c>
      <c r="K31" s="4" t="s">
        <v>623</v>
      </c>
      <c r="L31" s="4" t="str">
        <f t="shared" si="0"/>
        <v>Maria</v>
      </c>
      <c r="N31" s="7">
        <f t="shared" si="1"/>
        <v>238.64</v>
      </c>
      <c r="O31" s="7">
        <f t="shared" si="2"/>
        <v>429.55199999999996</v>
      </c>
      <c r="P31" s="8" t="str">
        <f t="shared" si="3"/>
        <v>Pass</v>
      </c>
    </row>
    <row r="32" spans="1:22" x14ac:dyDescent="0.4">
      <c r="A32" s="4" t="s">
        <v>397</v>
      </c>
      <c r="B32" s="5">
        <v>45433</v>
      </c>
      <c r="C32" s="5" t="str">
        <f t="shared" si="4"/>
        <v>May-2024</v>
      </c>
      <c r="D32" s="4" t="s">
        <v>538</v>
      </c>
      <c r="E32" s="4" t="s">
        <v>580</v>
      </c>
      <c r="F32" s="4" t="s">
        <v>611</v>
      </c>
      <c r="G32" s="4" t="s">
        <v>615</v>
      </c>
      <c r="H32" s="4">
        <v>41</v>
      </c>
      <c r="I32" s="7">
        <v>205.69</v>
      </c>
      <c r="J32" s="7">
        <v>8433.2899999999991</v>
      </c>
      <c r="K32" s="4" t="s">
        <v>619</v>
      </c>
      <c r="L32" s="4" t="str">
        <f t="shared" si="0"/>
        <v>John</v>
      </c>
      <c r="N32" s="7">
        <f t="shared" si="1"/>
        <v>205.69</v>
      </c>
      <c r="O32" s="7">
        <f t="shared" si="2"/>
        <v>421.66449999999998</v>
      </c>
      <c r="P32" s="8" t="str">
        <f t="shared" si="3"/>
        <v>Pass</v>
      </c>
    </row>
    <row r="33" spans="1:16" x14ac:dyDescent="0.4">
      <c r="A33" s="4" t="s">
        <v>477</v>
      </c>
      <c r="B33" s="5">
        <v>45476</v>
      </c>
      <c r="C33" s="5" t="str">
        <f t="shared" si="4"/>
        <v>Jul-2024</v>
      </c>
      <c r="D33" s="4" t="s">
        <v>528</v>
      </c>
      <c r="E33" s="4" t="s">
        <v>572</v>
      </c>
      <c r="F33" s="4" t="s">
        <v>611</v>
      </c>
      <c r="G33" s="4" t="s">
        <v>616</v>
      </c>
      <c r="H33" s="4">
        <v>45</v>
      </c>
      <c r="I33" s="7">
        <v>184.53</v>
      </c>
      <c r="J33" s="7">
        <v>8303.85</v>
      </c>
      <c r="K33" s="4" t="s">
        <v>619</v>
      </c>
      <c r="L33" s="4" t="str">
        <f t="shared" si="0"/>
        <v>John</v>
      </c>
      <c r="N33" s="7">
        <f t="shared" si="1"/>
        <v>184.53</v>
      </c>
      <c r="O33" s="7">
        <f t="shared" si="2"/>
        <v>415.19250000000005</v>
      </c>
      <c r="P33" s="8" t="str">
        <f t="shared" si="3"/>
        <v>Pass</v>
      </c>
    </row>
    <row r="34" spans="1:16" x14ac:dyDescent="0.4">
      <c r="A34" s="4" t="s">
        <v>38</v>
      </c>
      <c r="B34" s="5">
        <v>45636</v>
      </c>
      <c r="C34" s="5" t="str">
        <f t="shared" si="4"/>
        <v>Dec-2024</v>
      </c>
      <c r="D34" s="4" t="s">
        <v>511</v>
      </c>
      <c r="E34" s="4" t="s">
        <v>571</v>
      </c>
      <c r="F34" s="4" t="s">
        <v>611</v>
      </c>
      <c r="G34" s="4" t="s">
        <v>617</v>
      </c>
      <c r="H34" s="4">
        <v>37</v>
      </c>
      <c r="I34" s="7">
        <v>220.15</v>
      </c>
      <c r="J34" s="7">
        <v>8145.55</v>
      </c>
      <c r="K34" s="4" t="s">
        <v>621</v>
      </c>
      <c r="L34" s="4" t="str">
        <f t="shared" si="0"/>
        <v>Sara</v>
      </c>
      <c r="N34" s="7">
        <f t="shared" si="1"/>
        <v>220.15</v>
      </c>
      <c r="O34" s="7">
        <f t="shared" si="2"/>
        <v>407.27750000000003</v>
      </c>
      <c r="P34" s="8" t="str">
        <f t="shared" si="3"/>
        <v>Pass</v>
      </c>
    </row>
    <row r="35" spans="1:16" x14ac:dyDescent="0.4">
      <c r="A35" s="4" t="s">
        <v>46</v>
      </c>
      <c r="B35" s="5">
        <v>45342</v>
      </c>
      <c r="C35" s="5" t="str">
        <f t="shared" si="4"/>
        <v>Feb-2024</v>
      </c>
      <c r="D35" s="4" t="s">
        <v>535</v>
      </c>
      <c r="E35" s="4" t="s">
        <v>585</v>
      </c>
      <c r="F35" s="4" t="s">
        <v>611</v>
      </c>
      <c r="G35" s="4" t="s">
        <v>615</v>
      </c>
      <c r="H35" s="4">
        <v>45</v>
      </c>
      <c r="I35" s="7">
        <v>179.5</v>
      </c>
      <c r="J35" s="7">
        <v>8077.5</v>
      </c>
      <c r="K35" s="4" t="s">
        <v>621</v>
      </c>
      <c r="L35" s="4" t="str">
        <f t="shared" si="0"/>
        <v>Sara</v>
      </c>
      <c r="N35" s="7">
        <f t="shared" si="1"/>
        <v>179.5</v>
      </c>
      <c r="O35" s="7">
        <f t="shared" si="2"/>
        <v>403.875</v>
      </c>
      <c r="P35" s="8" t="str">
        <f t="shared" si="3"/>
        <v>Pass</v>
      </c>
    </row>
    <row r="36" spans="1:16" x14ac:dyDescent="0.4">
      <c r="A36" s="4" t="s">
        <v>454</v>
      </c>
      <c r="B36" s="5">
        <v>45420</v>
      </c>
      <c r="C36" s="5" t="str">
        <f t="shared" si="4"/>
        <v>May-2024</v>
      </c>
      <c r="D36" s="4" t="s">
        <v>551</v>
      </c>
      <c r="E36" s="4" t="s">
        <v>597</v>
      </c>
      <c r="F36" s="4" t="s">
        <v>611</v>
      </c>
      <c r="G36" s="4" t="s">
        <v>617</v>
      </c>
      <c r="H36" s="4">
        <v>49</v>
      </c>
      <c r="I36" s="7">
        <v>163.47</v>
      </c>
      <c r="J36" s="7">
        <v>8010.03</v>
      </c>
      <c r="K36" s="4" t="s">
        <v>619</v>
      </c>
      <c r="L36" s="4" t="str">
        <f t="shared" si="0"/>
        <v>John</v>
      </c>
      <c r="N36" s="7">
        <f t="shared" si="1"/>
        <v>163.47</v>
      </c>
      <c r="O36" s="7">
        <f t="shared" si="2"/>
        <v>400.50150000000002</v>
      </c>
      <c r="P36" s="8" t="str">
        <f t="shared" si="3"/>
        <v>Pass</v>
      </c>
    </row>
    <row r="37" spans="1:16" x14ac:dyDescent="0.4">
      <c r="A37" s="4" t="s">
        <v>363</v>
      </c>
      <c r="B37" s="5">
        <v>45309</v>
      </c>
      <c r="C37" s="5" t="str">
        <f t="shared" si="4"/>
        <v>Jan-2024</v>
      </c>
      <c r="D37" s="4" t="s">
        <v>530</v>
      </c>
      <c r="E37" s="4" t="s">
        <v>597</v>
      </c>
      <c r="F37" s="4" t="s">
        <v>611</v>
      </c>
      <c r="G37" s="4" t="s">
        <v>618</v>
      </c>
      <c r="H37" s="4">
        <v>19</v>
      </c>
      <c r="I37" s="7">
        <v>416.5</v>
      </c>
      <c r="J37" s="7">
        <v>7913.5</v>
      </c>
      <c r="K37" s="4" t="s">
        <v>620</v>
      </c>
      <c r="L37" s="4" t="str">
        <f t="shared" si="0"/>
        <v>Alex</v>
      </c>
      <c r="N37" s="7">
        <f t="shared" si="1"/>
        <v>416.5</v>
      </c>
      <c r="O37" s="7">
        <f t="shared" si="2"/>
        <v>395.67500000000001</v>
      </c>
      <c r="P37" s="8" t="str">
        <f t="shared" si="3"/>
        <v>Pass</v>
      </c>
    </row>
    <row r="38" spans="1:16" x14ac:dyDescent="0.4">
      <c r="A38" s="4" t="s">
        <v>394</v>
      </c>
      <c r="B38" s="5">
        <v>45311</v>
      </c>
      <c r="C38" s="5" t="str">
        <f t="shared" si="4"/>
        <v>Jan-2024</v>
      </c>
      <c r="D38" s="4" t="s">
        <v>558</v>
      </c>
      <c r="E38" s="4" t="s">
        <v>591</v>
      </c>
      <c r="F38" s="4" t="s">
        <v>611</v>
      </c>
      <c r="G38" s="4" t="s">
        <v>615</v>
      </c>
      <c r="H38" s="4">
        <v>27</v>
      </c>
      <c r="I38" s="7">
        <v>270.92</v>
      </c>
      <c r="J38" s="7">
        <v>7314.84</v>
      </c>
      <c r="K38" s="4" t="s">
        <v>621</v>
      </c>
      <c r="L38" s="4" t="str">
        <f t="shared" si="0"/>
        <v>Sara</v>
      </c>
      <c r="N38" s="7">
        <f t="shared" si="1"/>
        <v>270.92</v>
      </c>
      <c r="O38" s="7">
        <f t="shared" si="2"/>
        <v>365.74200000000002</v>
      </c>
      <c r="P38" s="8" t="str">
        <f t="shared" si="3"/>
        <v>Pass</v>
      </c>
    </row>
    <row r="39" spans="1:16" x14ac:dyDescent="0.4">
      <c r="A39" s="4" t="s">
        <v>461</v>
      </c>
      <c r="B39" s="5">
        <v>45417</v>
      </c>
      <c r="C39" s="5" t="str">
        <f t="shared" si="4"/>
        <v>May-2024</v>
      </c>
      <c r="D39" s="4" t="s">
        <v>544</v>
      </c>
      <c r="E39" s="4" t="s">
        <v>603</v>
      </c>
      <c r="F39" s="4" t="s">
        <v>611</v>
      </c>
      <c r="G39" s="4" t="s">
        <v>616</v>
      </c>
      <c r="H39" s="4">
        <v>30</v>
      </c>
      <c r="I39" s="7">
        <v>242.26</v>
      </c>
      <c r="J39" s="7">
        <v>7267.7999999999993</v>
      </c>
      <c r="K39" s="4" t="s">
        <v>621</v>
      </c>
      <c r="L39" s="4" t="str">
        <f t="shared" si="0"/>
        <v>Sara</v>
      </c>
      <c r="N39" s="7">
        <f t="shared" si="1"/>
        <v>242.26</v>
      </c>
      <c r="O39" s="7">
        <f t="shared" si="2"/>
        <v>363.39</v>
      </c>
      <c r="P39" s="8" t="str">
        <f t="shared" si="3"/>
        <v>Pass</v>
      </c>
    </row>
    <row r="40" spans="1:16" x14ac:dyDescent="0.4">
      <c r="A40" s="4" t="s">
        <v>242</v>
      </c>
      <c r="B40" s="5">
        <v>45435</v>
      </c>
      <c r="C40" s="5" t="str">
        <f t="shared" si="4"/>
        <v>May-2024</v>
      </c>
      <c r="D40" s="4" t="s">
        <v>513</v>
      </c>
      <c r="E40" s="4" t="s">
        <v>568</v>
      </c>
      <c r="F40" s="4" t="s">
        <v>611</v>
      </c>
      <c r="G40" s="4" t="s">
        <v>617</v>
      </c>
      <c r="H40" s="4">
        <v>17</v>
      </c>
      <c r="I40" s="7">
        <v>414.76</v>
      </c>
      <c r="J40" s="7">
        <v>7050.92</v>
      </c>
      <c r="K40" s="4" t="s">
        <v>619</v>
      </c>
      <c r="L40" s="4" t="str">
        <f t="shared" si="0"/>
        <v>John</v>
      </c>
      <c r="N40" s="7">
        <f t="shared" si="1"/>
        <v>414.76</v>
      </c>
      <c r="O40" s="7">
        <f t="shared" si="2"/>
        <v>352.54600000000005</v>
      </c>
      <c r="P40" s="8" t="str">
        <f t="shared" si="3"/>
        <v>Pass</v>
      </c>
    </row>
    <row r="41" spans="1:16" x14ac:dyDescent="0.4">
      <c r="A41" s="4" t="s">
        <v>117</v>
      </c>
      <c r="B41" s="5">
        <v>45522</v>
      </c>
      <c r="C41" s="5" t="str">
        <f t="shared" si="4"/>
        <v>Aug-2024</v>
      </c>
      <c r="D41" s="4" t="s">
        <v>541</v>
      </c>
      <c r="E41" s="4" t="s">
        <v>600</v>
      </c>
      <c r="F41" s="4" t="s">
        <v>611</v>
      </c>
      <c r="G41" s="4" t="s">
        <v>618</v>
      </c>
      <c r="H41" s="4">
        <v>34</v>
      </c>
      <c r="I41" s="7">
        <v>201.46</v>
      </c>
      <c r="J41" s="7">
        <v>6849.64</v>
      </c>
      <c r="K41" s="4" t="s">
        <v>622</v>
      </c>
      <c r="L41" s="4" t="str">
        <f t="shared" si="0"/>
        <v>Tom</v>
      </c>
      <c r="N41" s="7">
        <f t="shared" si="1"/>
        <v>201.46</v>
      </c>
      <c r="O41" s="7">
        <f t="shared" si="2"/>
        <v>342.48200000000003</v>
      </c>
      <c r="P41" s="8" t="str">
        <f t="shared" si="3"/>
        <v>Pass</v>
      </c>
    </row>
    <row r="42" spans="1:16" x14ac:dyDescent="0.4">
      <c r="A42" s="4" t="s">
        <v>447</v>
      </c>
      <c r="B42" s="5">
        <v>45349</v>
      </c>
      <c r="C42" s="5" t="str">
        <f t="shared" si="4"/>
        <v>Feb-2024</v>
      </c>
      <c r="D42" s="4" t="s">
        <v>544</v>
      </c>
      <c r="E42" s="4" t="s">
        <v>561</v>
      </c>
      <c r="F42" s="4" t="s">
        <v>611</v>
      </c>
      <c r="G42" s="4" t="s">
        <v>618</v>
      </c>
      <c r="H42" s="4">
        <v>24</v>
      </c>
      <c r="I42" s="7">
        <v>270.64</v>
      </c>
      <c r="J42" s="7">
        <v>6495.36</v>
      </c>
      <c r="K42" s="4" t="s">
        <v>623</v>
      </c>
      <c r="L42" s="4" t="str">
        <f t="shared" si="0"/>
        <v>Maria</v>
      </c>
      <c r="N42" s="7">
        <f t="shared" si="1"/>
        <v>270.64</v>
      </c>
      <c r="O42" s="7">
        <f t="shared" si="2"/>
        <v>324.76800000000003</v>
      </c>
      <c r="P42" s="8" t="str">
        <f t="shared" si="3"/>
        <v>Pass</v>
      </c>
    </row>
    <row r="43" spans="1:16" x14ac:dyDescent="0.4">
      <c r="A43" s="4" t="s">
        <v>475</v>
      </c>
      <c r="B43" s="5">
        <v>45435</v>
      </c>
      <c r="C43" s="5" t="str">
        <f t="shared" si="4"/>
        <v>May-2024</v>
      </c>
      <c r="D43" s="4" t="s">
        <v>526</v>
      </c>
      <c r="E43" s="4" t="s">
        <v>584</v>
      </c>
      <c r="F43" s="4" t="s">
        <v>611</v>
      </c>
      <c r="G43" s="4" t="s">
        <v>615</v>
      </c>
      <c r="H43" s="4">
        <v>47</v>
      </c>
      <c r="I43" s="7">
        <v>130.97999999999999</v>
      </c>
      <c r="J43" s="7">
        <v>6156.0599999999986</v>
      </c>
      <c r="K43" s="4" t="s">
        <v>623</v>
      </c>
      <c r="L43" s="4" t="str">
        <f t="shared" si="0"/>
        <v>Maria</v>
      </c>
      <c r="N43" s="7">
        <f t="shared" si="1"/>
        <v>130.97999999999999</v>
      </c>
      <c r="O43" s="7">
        <f t="shared" si="2"/>
        <v>307.80299999999994</v>
      </c>
      <c r="P43" s="8" t="str">
        <f t="shared" si="3"/>
        <v>Pass</v>
      </c>
    </row>
    <row r="44" spans="1:16" x14ac:dyDescent="0.4">
      <c r="A44" s="4" t="s">
        <v>483</v>
      </c>
      <c r="B44" s="5">
        <v>45529</v>
      </c>
      <c r="C44" s="5" t="str">
        <f t="shared" si="4"/>
        <v>Aug-2024</v>
      </c>
      <c r="D44" s="4" t="s">
        <v>535</v>
      </c>
      <c r="E44" s="4" t="s">
        <v>590</v>
      </c>
      <c r="F44" s="4" t="s">
        <v>611</v>
      </c>
      <c r="G44" s="4" t="s">
        <v>616</v>
      </c>
      <c r="H44" s="4">
        <v>48</v>
      </c>
      <c r="I44" s="7">
        <v>125.17</v>
      </c>
      <c r="J44" s="7">
        <v>6008.16</v>
      </c>
      <c r="K44" s="4" t="s">
        <v>621</v>
      </c>
      <c r="L44" s="4" t="str">
        <f t="shared" si="0"/>
        <v>Sara</v>
      </c>
      <c r="N44" s="7">
        <f t="shared" si="1"/>
        <v>125.17</v>
      </c>
      <c r="O44" s="7">
        <f t="shared" si="2"/>
        <v>300.40800000000002</v>
      </c>
      <c r="P44" s="8" t="str">
        <f t="shared" si="3"/>
        <v>Pass</v>
      </c>
    </row>
    <row r="45" spans="1:16" x14ac:dyDescent="0.4">
      <c r="A45" s="4" t="s">
        <v>410</v>
      </c>
      <c r="B45" s="5">
        <v>45416</v>
      </c>
      <c r="C45" s="5" t="str">
        <f t="shared" si="4"/>
        <v>May-2024</v>
      </c>
      <c r="D45" s="4" t="s">
        <v>551</v>
      </c>
      <c r="E45" s="4" t="s">
        <v>597</v>
      </c>
      <c r="F45" s="4" t="s">
        <v>611</v>
      </c>
      <c r="G45" s="4" t="s">
        <v>615</v>
      </c>
      <c r="H45" s="4">
        <v>20</v>
      </c>
      <c r="I45" s="7">
        <v>299.24</v>
      </c>
      <c r="J45" s="7">
        <v>5984.8</v>
      </c>
      <c r="K45" s="4" t="s">
        <v>621</v>
      </c>
      <c r="L45" s="4" t="str">
        <f t="shared" si="0"/>
        <v>Sara</v>
      </c>
      <c r="N45" s="7">
        <f t="shared" si="1"/>
        <v>299.24</v>
      </c>
      <c r="O45" s="7">
        <f t="shared" si="2"/>
        <v>299.24</v>
      </c>
      <c r="P45" s="8" t="str">
        <f t="shared" si="3"/>
        <v>Pass</v>
      </c>
    </row>
    <row r="46" spans="1:16" x14ac:dyDescent="0.4">
      <c r="A46" s="4" t="s">
        <v>299</v>
      </c>
      <c r="B46" s="5">
        <v>45444</v>
      </c>
      <c r="C46" s="5" t="str">
        <f t="shared" si="4"/>
        <v>Jun-2024</v>
      </c>
      <c r="D46" s="4" t="s">
        <v>525</v>
      </c>
      <c r="E46" s="4" t="s">
        <v>569</v>
      </c>
      <c r="F46" s="4" t="s">
        <v>611</v>
      </c>
      <c r="G46" s="4" t="s">
        <v>616</v>
      </c>
      <c r="H46" s="4">
        <v>15</v>
      </c>
      <c r="I46" s="7">
        <v>396.51</v>
      </c>
      <c r="J46" s="7">
        <v>5947.65</v>
      </c>
      <c r="K46" s="4" t="s">
        <v>621</v>
      </c>
      <c r="L46" s="4" t="str">
        <f t="shared" si="0"/>
        <v>Sara</v>
      </c>
      <c r="N46" s="7">
        <f t="shared" si="1"/>
        <v>396.51</v>
      </c>
      <c r="O46" s="7">
        <f t="shared" si="2"/>
        <v>297.38249999999999</v>
      </c>
      <c r="P46" s="8" t="str">
        <f t="shared" si="3"/>
        <v>Pass</v>
      </c>
    </row>
    <row r="47" spans="1:16" x14ac:dyDescent="0.4">
      <c r="A47" s="4" t="s">
        <v>179</v>
      </c>
      <c r="B47" s="5">
        <v>45622</v>
      </c>
      <c r="C47" s="5" t="str">
        <f t="shared" si="4"/>
        <v>Nov-2024</v>
      </c>
      <c r="D47" s="4" t="s">
        <v>538</v>
      </c>
      <c r="E47" s="4" t="s">
        <v>562</v>
      </c>
      <c r="F47" s="4" t="s">
        <v>611</v>
      </c>
      <c r="G47" s="4" t="s">
        <v>616</v>
      </c>
      <c r="H47" s="4">
        <v>36</v>
      </c>
      <c r="I47" s="7">
        <v>163.89</v>
      </c>
      <c r="J47" s="7">
        <v>5900.0399999999991</v>
      </c>
      <c r="K47" s="4" t="s">
        <v>622</v>
      </c>
      <c r="L47" s="4" t="str">
        <f t="shared" si="0"/>
        <v>Tom</v>
      </c>
      <c r="N47" s="7">
        <f t="shared" si="1"/>
        <v>163.89</v>
      </c>
      <c r="O47" s="7">
        <f t="shared" si="2"/>
        <v>295.00199999999995</v>
      </c>
      <c r="P47" s="8" t="str">
        <f t="shared" si="3"/>
        <v>Pass</v>
      </c>
    </row>
    <row r="48" spans="1:16" x14ac:dyDescent="0.4">
      <c r="A48" s="4" t="s">
        <v>294</v>
      </c>
      <c r="B48" s="5">
        <v>45631</v>
      </c>
      <c r="C48" s="5" t="str">
        <f t="shared" si="4"/>
        <v>Dec-2024</v>
      </c>
      <c r="D48" s="4" t="s">
        <v>534</v>
      </c>
      <c r="E48" s="4" t="s">
        <v>602</v>
      </c>
      <c r="F48" s="4" t="s">
        <v>611</v>
      </c>
      <c r="G48" s="4" t="s">
        <v>617</v>
      </c>
      <c r="H48" s="4">
        <v>32</v>
      </c>
      <c r="I48" s="7">
        <v>177</v>
      </c>
      <c r="J48" s="7">
        <v>5664</v>
      </c>
      <c r="K48" s="4" t="s">
        <v>621</v>
      </c>
      <c r="L48" s="4" t="str">
        <f t="shared" si="0"/>
        <v>Sara</v>
      </c>
      <c r="N48" s="7">
        <f t="shared" si="1"/>
        <v>177</v>
      </c>
      <c r="O48" s="7">
        <f t="shared" si="2"/>
        <v>283.2</v>
      </c>
      <c r="P48" s="8" t="str">
        <f t="shared" si="3"/>
        <v>Pass</v>
      </c>
    </row>
    <row r="49" spans="1:16" x14ac:dyDescent="0.4">
      <c r="A49" s="4" t="s">
        <v>327</v>
      </c>
      <c r="B49" s="5">
        <v>45318</v>
      </c>
      <c r="C49" s="5" t="str">
        <f t="shared" si="4"/>
        <v>Jan-2024</v>
      </c>
      <c r="D49" s="4" t="s">
        <v>523</v>
      </c>
      <c r="E49" s="4" t="s">
        <v>592</v>
      </c>
      <c r="F49" s="4" t="s">
        <v>611</v>
      </c>
      <c r="G49" s="4" t="s">
        <v>615</v>
      </c>
      <c r="H49" s="4">
        <v>13</v>
      </c>
      <c r="I49" s="7">
        <v>428.53</v>
      </c>
      <c r="J49" s="7">
        <v>5570.8899999999994</v>
      </c>
      <c r="K49" s="4" t="s">
        <v>623</v>
      </c>
      <c r="L49" s="4" t="str">
        <f t="shared" si="0"/>
        <v>Maria</v>
      </c>
      <c r="N49" s="7">
        <f t="shared" si="1"/>
        <v>428.53</v>
      </c>
      <c r="O49" s="7">
        <f t="shared" si="2"/>
        <v>278.54449999999997</v>
      </c>
      <c r="P49" s="8" t="str">
        <f t="shared" si="3"/>
        <v>Pass</v>
      </c>
    </row>
    <row r="50" spans="1:16" x14ac:dyDescent="0.4">
      <c r="A50" s="4" t="s">
        <v>45</v>
      </c>
      <c r="B50" s="5">
        <v>45466</v>
      </c>
      <c r="C50" s="5" t="str">
        <f t="shared" si="4"/>
        <v>Jun-2024</v>
      </c>
      <c r="D50" s="4" t="s">
        <v>529</v>
      </c>
      <c r="E50" s="4" t="s">
        <v>584</v>
      </c>
      <c r="F50" s="4" t="s">
        <v>611</v>
      </c>
      <c r="G50" s="4" t="s">
        <v>617</v>
      </c>
      <c r="H50" s="4">
        <v>18</v>
      </c>
      <c r="I50" s="7">
        <v>285.38</v>
      </c>
      <c r="J50" s="7">
        <v>5136.84</v>
      </c>
      <c r="K50" s="4" t="s">
        <v>623</v>
      </c>
      <c r="L50" s="4" t="str">
        <f t="shared" si="0"/>
        <v>Maria</v>
      </c>
      <c r="N50" s="7">
        <f t="shared" si="1"/>
        <v>285.38</v>
      </c>
      <c r="O50" s="7">
        <f t="shared" si="2"/>
        <v>256.84200000000004</v>
      </c>
      <c r="P50" s="8" t="str">
        <f t="shared" si="3"/>
        <v>Pass</v>
      </c>
    </row>
    <row r="51" spans="1:16" x14ac:dyDescent="0.4">
      <c r="A51" s="4" t="s">
        <v>498</v>
      </c>
      <c r="B51" s="5">
        <v>45391</v>
      </c>
      <c r="C51" s="5" t="str">
        <f t="shared" si="4"/>
        <v>Apr-2024</v>
      </c>
      <c r="D51" s="4" t="s">
        <v>531</v>
      </c>
      <c r="E51" s="4" t="s">
        <v>573</v>
      </c>
      <c r="F51" s="4" t="s">
        <v>611</v>
      </c>
      <c r="G51" s="4" t="s">
        <v>615</v>
      </c>
      <c r="H51" s="4">
        <v>13</v>
      </c>
      <c r="I51" s="7">
        <v>368.1</v>
      </c>
      <c r="J51" s="7">
        <v>4785.3</v>
      </c>
      <c r="K51" s="4" t="s">
        <v>622</v>
      </c>
      <c r="L51" s="4" t="str">
        <f t="shared" si="0"/>
        <v>Tom</v>
      </c>
      <c r="N51" s="7">
        <f t="shared" si="1"/>
        <v>368.1</v>
      </c>
      <c r="O51" s="7">
        <f t="shared" si="2"/>
        <v>239.26500000000001</v>
      </c>
      <c r="P51" s="8" t="str">
        <f t="shared" si="3"/>
        <v>Pass</v>
      </c>
    </row>
    <row r="52" spans="1:16" x14ac:dyDescent="0.4">
      <c r="A52" s="4" t="s">
        <v>317</v>
      </c>
      <c r="B52" s="5">
        <v>45467</v>
      </c>
      <c r="C52" s="5" t="str">
        <f t="shared" si="4"/>
        <v>Jun-2024</v>
      </c>
      <c r="D52" s="4" t="s">
        <v>525</v>
      </c>
      <c r="E52" s="4" t="s">
        <v>576</v>
      </c>
      <c r="F52" s="4" t="s">
        <v>611</v>
      </c>
      <c r="G52" s="4" t="s">
        <v>617</v>
      </c>
      <c r="H52" s="4">
        <v>35</v>
      </c>
      <c r="I52" s="7">
        <v>127.04</v>
      </c>
      <c r="J52" s="7">
        <v>4446.4000000000005</v>
      </c>
      <c r="K52" s="4" t="s">
        <v>623</v>
      </c>
      <c r="L52" s="4" t="str">
        <f t="shared" si="0"/>
        <v>Maria</v>
      </c>
      <c r="N52" s="7">
        <f t="shared" si="1"/>
        <v>127.04</v>
      </c>
      <c r="O52" s="7">
        <f t="shared" si="2"/>
        <v>222.32000000000005</v>
      </c>
      <c r="P52" s="8" t="str">
        <f t="shared" si="3"/>
        <v>Pass</v>
      </c>
    </row>
    <row r="53" spans="1:16" x14ac:dyDescent="0.4">
      <c r="A53" s="4" t="s">
        <v>467</v>
      </c>
      <c r="B53" s="5">
        <v>45480</v>
      </c>
      <c r="C53" s="5" t="str">
        <f t="shared" si="4"/>
        <v>Jul-2024</v>
      </c>
      <c r="D53" s="4" t="s">
        <v>548</v>
      </c>
      <c r="E53" s="4" t="s">
        <v>596</v>
      </c>
      <c r="F53" s="4" t="s">
        <v>611</v>
      </c>
      <c r="G53" s="4" t="s">
        <v>617</v>
      </c>
      <c r="H53" s="4">
        <v>45</v>
      </c>
      <c r="I53" s="7">
        <v>84.28</v>
      </c>
      <c r="J53" s="7">
        <v>3792.6</v>
      </c>
      <c r="K53" s="4" t="s">
        <v>620</v>
      </c>
      <c r="L53" s="4" t="str">
        <f t="shared" si="0"/>
        <v>Alex</v>
      </c>
      <c r="N53" s="7">
        <f t="shared" si="1"/>
        <v>84.28</v>
      </c>
      <c r="O53" s="7">
        <f t="shared" si="2"/>
        <v>189.63</v>
      </c>
      <c r="P53" s="8" t="str">
        <f t="shared" si="3"/>
        <v>Pass</v>
      </c>
    </row>
    <row r="54" spans="1:16" x14ac:dyDescent="0.4">
      <c r="A54" s="4" t="s">
        <v>101</v>
      </c>
      <c r="B54" s="5">
        <v>45448</v>
      </c>
      <c r="C54" s="5" t="str">
        <f t="shared" si="4"/>
        <v>Jun-2024</v>
      </c>
      <c r="D54" s="4" t="s">
        <v>539</v>
      </c>
      <c r="E54" s="4" t="s">
        <v>600</v>
      </c>
      <c r="F54" s="4" t="s">
        <v>611</v>
      </c>
      <c r="G54" s="4" t="s">
        <v>616</v>
      </c>
      <c r="H54" s="4">
        <v>13</v>
      </c>
      <c r="I54" s="7">
        <v>276.98</v>
      </c>
      <c r="J54" s="7">
        <v>3600.74</v>
      </c>
      <c r="K54" s="4" t="s">
        <v>619</v>
      </c>
      <c r="L54" s="4" t="str">
        <f t="shared" si="0"/>
        <v>John</v>
      </c>
      <c r="N54" s="7">
        <f t="shared" si="1"/>
        <v>276.98</v>
      </c>
      <c r="O54" s="7">
        <f t="shared" si="2"/>
        <v>180.03700000000001</v>
      </c>
      <c r="P54" s="8" t="str">
        <f t="shared" si="3"/>
        <v>Pass</v>
      </c>
    </row>
    <row r="55" spans="1:16" x14ac:dyDescent="0.4">
      <c r="A55" s="4" t="s">
        <v>307</v>
      </c>
      <c r="B55" s="5">
        <v>45460</v>
      </c>
      <c r="C55" s="5" t="str">
        <f t="shared" si="4"/>
        <v>Jun-2024</v>
      </c>
      <c r="D55" s="4" t="s">
        <v>537</v>
      </c>
      <c r="E55" s="4" t="s">
        <v>570</v>
      </c>
      <c r="F55" s="4" t="s">
        <v>611</v>
      </c>
      <c r="G55" s="4" t="s">
        <v>616</v>
      </c>
      <c r="H55" s="4">
        <v>25</v>
      </c>
      <c r="I55" s="7">
        <v>143.07</v>
      </c>
      <c r="J55" s="7">
        <v>3576.75</v>
      </c>
      <c r="K55" s="4" t="s">
        <v>622</v>
      </c>
      <c r="L55" s="4" t="str">
        <f t="shared" si="0"/>
        <v>Tom</v>
      </c>
      <c r="N55" s="7">
        <f t="shared" si="1"/>
        <v>143.07</v>
      </c>
      <c r="O55" s="7">
        <f t="shared" si="2"/>
        <v>178.83750000000001</v>
      </c>
      <c r="P55" s="8" t="str">
        <f t="shared" si="3"/>
        <v>Pass</v>
      </c>
    </row>
    <row r="56" spans="1:16" x14ac:dyDescent="0.4">
      <c r="A56" s="4" t="s">
        <v>499</v>
      </c>
      <c r="B56" s="5">
        <v>45581</v>
      </c>
      <c r="C56" s="5" t="str">
        <f t="shared" si="4"/>
        <v>Oct-2024</v>
      </c>
      <c r="D56" s="4" t="s">
        <v>517</v>
      </c>
      <c r="E56" s="4" t="s">
        <v>573</v>
      </c>
      <c r="F56" s="4" t="s">
        <v>611</v>
      </c>
      <c r="G56" s="4" t="s">
        <v>615</v>
      </c>
      <c r="H56" s="4">
        <v>43</v>
      </c>
      <c r="I56" s="7">
        <v>82.51</v>
      </c>
      <c r="J56" s="7">
        <v>3547.93</v>
      </c>
      <c r="K56" s="4" t="s">
        <v>619</v>
      </c>
      <c r="L56" s="4" t="str">
        <f t="shared" si="0"/>
        <v>John</v>
      </c>
      <c r="N56" s="7">
        <f t="shared" si="1"/>
        <v>82.51</v>
      </c>
      <c r="O56" s="7">
        <f t="shared" si="2"/>
        <v>177.3965</v>
      </c>
      <c r="P56" s="8" t="str">
        <f t="shared" si="3"/>
        <v>Pass</v>
      </c>
    </row>
    <row r="57" spans="1:16" x14ac:dyDescent="0.4">
      <c r="A57" s="4" t="s">
        <v>492</v>
      </c>
      <c r="B57" s="5">
        <v>45648</v>
      </c>
      <c r="C57" s="5" t="str">
        <f t="shared" si="4"/>
        <v>Dec-2024</v>
      </c>
      <c r="D57" s="4" t="s">
        <v>558</v>
      </c>
      <c r="E57" s="4" t="s">
        <v>600</v>
      </c>
      <c r="F57" s="4" t="s">
        <v>611</v>
      </c>
      <c r="G57" s="4" t="s">
        <v>618</v>
      </c>
      <c r="H57" s="4">
        <v>9</v>
      </c>
      <c r="I57" s="7">
        <v>393.37</v>
      </c>
      <c r="J57" s="7">
        <v>3540.33</v>
      </c>
      <c r="K57" s="4" t="s">
        <v>620</v>
      </c>
      <c r="L57" s="4" t="str">
        <f t="shared" si="0"/>
        <v>Alex</v>
      </c>
      <c r="N57" s="7">
        <f t="shared" si="1"/>
        <v>393.37</v>
      </c>
      <c r="O57" s="7">
        <f t="shared" si="2"/>
        <v>177.01650000000001</v>
      </c>
      <c r="P57" s="8" t="str">
        <f t="shared" si="3"/>
        <v>Fail</v>
      </c>
    </row>
    <row r="58" spans="1:16" x14ac:dyDescent="0.4">
      <c r="A58" s="4" t="s">
        <v>406</v>
      </c>
      <c r="B58" s="5">
        <v>45444</v>
      </c>
      <c r="C58" s="5" t="str">
        <f t="shared" si="4"/>
        <v>Jun-2024</v>
      </c>
      <c r="D58" s="4" t="s">
        <v>515</v>
      </c>
      <c r="E58" s="4" t="s">
        <v>584</v>
      </c>
      <c r="F58" s="4" t="s">
        <v>611</v>
      </c>
      <c r="G58" s="4" t="s">
        <v>618</v>
      </c>
      <c r="H58" s="4">
        <v>17</v>
      </c>
      <c r="I58" s="7">
        <v>207.91</v>
      </c>
      <c r="J58" s="7">
        <v>3534.47</v>
      </c>
      <c r="K58" s="4" t="s">
        <v>623</v>
      </c>
      <c r="L58" s="4" t="str">
        <f t="shared" si="0"/>
        <v>Maria</v>
      </c>
      <c r="N58" s="7">
        <f t="shared" si="1"/>
        <v>207.91</v>
      </c>
      <c r="O58" s="7">
        <f t="shared" si="2"/>
        <v>176.7235</v>
      </c>
      <c r="P58" s="8" t="str">
        <f t="shared" si="3"/>
        <v>Pass</v>
      </c>
    </row>
    <row r="59" spans="1:16" x14ac:dyDescent="0.4">
      <c r="A59" s="4" t="s">
        <v>329</v>
      </c>
      <c r="B59" s="5">
        <v>45568</v>
      </c>
      <c r="C59" s="5" t="str">
        <f t="shared" si="4"/>
        <v>Oct-2024</v>
      </c>
      <c r="D59" s="4" t="s">
        <v>553</v>
      </c>
      <c r="E59" s="4" t="s">
        <v>570</v>
      </c>
      <c r="F59" s="4" t="s">
        <v>611</v>
      </c>
      <c r="G59" s="4" t="s">
        <v>618</v>
      </c>
      <c r="H59" s="4">
        <v>8</v>
      </c>
      <c r="I59" s="7">
        <v>418.33</v>
      </c>
      <c r="J59" s="7">
        <v>3346.64</v>
      </c>
      <c r="K59" s="4" t="s">
        <v>620</v>
      </c>
      <c r="L59" s="4" t="str">
        <f t="shared" si="0"/>
        <v>Alex</v>
      </c>
      <c r="N59" s="7">
        <f t="shared" si="1"/>
        <v>418.33</v>
      </c>
      <c r="O59" s="7">
        <f t="shared" si="2"/>
        <v>167.33199999999999</v>
      </c>
      <c r="P59" s="8" t="str">
        <f t="shared" si="3"/>
        <v>Fail</v>
      </c>
    </row>
    <row r="60" spans="1:16" x14ac:dyDescent="0.4">
      <c r="A60" s="4" t="s">
        <v>55</v>
      </c>
      <c r="B60" s="5">
        <v>45620</v>
      </c>
      <c r="C60" s="5" t="str">
        <f t="shared" si="4"/>
        <v>Nov-2024</v>
      </c>
      <c r="D60" s="4" t="s">
        <v>542</v>
      </c>
      <c r="E60" s="4" t="s">
        <v>569</v>
      </c>
      <c r="F60" s="4" t="s">
        <v>611</v>
      </c>
      <c r="G60" s="4" t="s">
        <v>615</v>
      </c>
      <c r="H60" s="4">
        <v>16</v>
      </c>
      <c r="I60" s="7">
        <v>202.79</v>
      </c>
      <c r="J60" s="7">
        <v>3244.64</v>
      </c>
      <c r="K60" s="4" t="s">
        <v>620</v>
      </c>
      <c r="L60" s="4" t="str">
        <f t="shared" si="0"/>
        <v>Alex</v>
      </c>
      <c r="N60" s="7">
        <f t="shared" si="1"/>
        <v>202.79</v>
      </c>
      <c r="O60" s="7">
        <f t="shared" si="2"/>
        <v>162.232</v>
      </c>
      <c r="P60" s="8" t="str">
        <f t="shared" si="3"/>
        <v>Pass</v>
      </c>
    </row>
    <row r="61" spans="1:16" x14ac:dyDescent="0.4">
      <c r="A61" s="4" t="s">
        <v>354</v>
      </c>
      <c r="B61" s="5">
        <v>45390</v>
      </c>
      <c r="C61" s="5" t="str">
        <f t="shared" si="4"/>
        <v>Apr-2024</v>
      </c>
      <c r="D61" s="4" t="s">
        <v>534</v>
      </c>
      <c r="E61" s="4" t="s">
        <v>587</v>
      </c>
      <c r="F61" s="4" t="s">
        <v>611</v>
      </c>
      <c r="G61" s="4" t="s">
        <v>618</v>
      </c>
      <c r="H61" s="4">
        <v>23</v>
      </c>
      <c r="I61" s="7">
        <v>136.5</v>
      </c>
      <c r="J61" s="7">
        <v>3139.5</v>
      </c>
      <c r="K61" s="4" t="s">
        <v>623</v>
      </c>
      <c r="L61" s="4" t="str">
        <f t="shared" si="0"/>
        <v>Maria</v>
      </c>
      <c r="N61" s="7">
        <f t="shared" si="1"/>
        <v>136.5</v>
      </c>
      <c r="O61" s="7">
        <f t="shared" si="2"/>
        <v>156.97500000000002</v>
      </c>
      <c r="P61" s="8" t="str">
        <f t="shared" si="3"/>
        <v>Pass</v>
      </c>
    </row>
    <row r="62" spans="1:16" x14ac:dyDescent="0.4">
      <c r="A62" s="4" t="s">
        <v>376</v>
      </c>
      <c r="B62" s="5">
        <v>45418</v>
      </c>
      <c r="C62" s="5" t="str">
        <f t="shared" si="4"/>
        <v>May-2024</v>
      </c>
      <c r="D62" s="4" t="s">
        <v>526</v>
      </c>
      <c r="E62" s="4" t="s">
        <v>560</v>
      </c>
      <c r="F62" s="4" t="s">
        <v>611</v>
      </c>
      <c r="G62" s="4" t="s">
        <v>617</v>
      </c>
      <c r="H62" s="4">
        <v>8</v>
      </c>
      <c r="I62" s="7">
        <v>377.43</v>
      </c>
      <c r="J62" s="7">
        <v>3019.44</v>
      </c>
      <c r="K62" s="4" t="s">
        <v>619</v>
      </c>
      <c r="L62" s="4" t="str">
        <f>PROPER(TRIM(K62))</f>
        <v>John</v>
      </c>
      <c r="N62" s="7">
        <f t="shared" si="1"/>
        <v>377.43</v>
      </c>
      <c r="O62" s="7">
        <f t="shared" si="2"/>
        <v>150.97200000000001</v>
      </c>
      <c r="P62" s="8" t="str">
        <f t="shared" si="3"/>
        <v>Fail</v>
      </c>
    </row>
    <row r="63" spans="1:16" x14ac:dyDescent="0.4">
      <c r="A63" s="4" t="s">
        <v>267</v>
      </c>
      <c r="B63" s="5">
        <v>45554</v>
      </c>
      <c r="C63" s="5" t="str">
        <f t="shared" si="4"/>
        <v>Sep-2024</v>
      </c>
      <c r="D63" s="4" t="s">
        <v>535</v>
      </c>
      <c r="E63" s="4" t="s">
        <v>605</v>
      </c>
      <c r="F63" s="4" t="s">
        <v>611</v>
      </c>
      <c r="G63" s="4" t="s">
        <v>616</v>
      </c>
      <c r="H63" s="4">
        <v>17</v>
      </c>
      <c r="I63" s="7">
        <v>171.9</v>
      </c>
      <c r="J63" s="7">
        <v>2922.3</v>
      </c>
      <c r="K63" s="4" t="s">
        <v>620</v>
      </c>
      <c r="L63" s="4" t="str">
        <f t="shared" si="0"/>
        <v>Alex</v>
      </c>
      <c r="N63" s="7">
        <f t="shared" si="1"/>
        <v>171.9</v>
      </c>
      <c r="O63" s="7">
        <f t="shared" si="2"/>
        <v>146.11500000000001</v>
      </c>
      <c r="P63" s="8" t="str">
        <f t="shared" si="3"/>
        <v>Pass</v>
      </c>
    </row>
    <row r="64" spans="1:16" x14ac:dyDescent="0.4">
      <c r="A64" s="4" t="s">
        <v>63</v>
      </c>
      <c r="B64" s="5">
        <v>45637</v>
      </c>
      <c r="C64" s="5" t="str">
        <f t="shared" si="4"/>
        <v>Dec-2024</v>
      </c>
      <c r="D64" s="4" t="s">
        <v>546</v>
      </c>
      <c r="E64" s="4" t="s">
        <v>591</v>
      </c>
      <c r="F64" s="4" t="s">
        <v>611</v>
      </c>
      <c r="G64" s="4" t="s">
        <v>618</v>
      </c>
      <c r="H64" s="4">
        <v>27</v>
      </c>
      <c r="I64" s="7">
        <v>103.68</v>
      </c>
      <c r="J64" s="7">
        <v>2799.36</v>
      </c>
      <c r="K64" s="4" t="s">
        <v>620</v>
      </c>
      <c r="L64" s="4" t="str">
        <f t="shared" si="0"/>
        <v>Alex</v>
      </c>
      <c r="N64" s="7">
        <f t="shared" si="1"/>
        <v>103.68</v>
      </c>
      <c r="O64" s="7">
        <f t="shared" si="2"/>
        <v>139.96800000000002</v>
      </c>
      <c r="P64" s="8" t="str">
        <f t="shared" si="3"/>
        <v>Pass</v>
      </c>
    </row>
    <row r="65" spans="1:16" x14ac:dyDescent="0.4">
      <c r="A65" s="4" t="s">
        <v>448</v>
      </c>
      <c r="B65" s="5">
        <v>45637</v>
      </c>
      <c r="C65" s="5" t="str">
        <f t="shared" si="4"/>
        <v>Dec-2024</v>
      </c>
      <c r="D65" s="4" t="s">
        <v>523</v>
      </c>
      <c r="E65" s="4" t="s">
        <v>607</v>
      </c>
      <c r="F65" s="4" t="s">
        <v>611</v>
      </c>
      <c r="G65" s="4" t="s">
        <v>618</v>
      </c>
      <c r="H65" s="4">
        <v>34</v>
      </c>
      <c r="I65" s="7">
        <v>76.540000000000006</v>
      </c>
      <c r="J65" s="7">
        <v>2602.36</v>
      </c>
      <c r="K65" s="4" t="s">
        <v>620</v>
      </c>
      <c r="L65" s="4" t="str">
        <f t="shared" si="0"/>
        <v>Alex</v>
      </c>
      <c r="N65" s="7">
        <f t="shared" si="1"/>
        <v>76.540000000000006</v>
      </c>
      <c r="O65" s="7">
        <f t="shared" si="2"/>
        <v>130.11800000000002</v>
      </c>
      <c r="P65" s="8" t="str">
        <f t="shared" si="3"/>
        <v>Pass</v>
      </c>
    </row>
    <row r="66" spans="1:16" x14ac:dyDescent="0.4">
      <c r="A66" s="4" t="s">
        <v>384</v>
      </c>
      <c r="B66" s="5">
        <v>45461</v>
      </c>
      <c r="C66" s="5" t="str">
        <f t="shared" si="4"/>
        <v>Jun-2024</v>
      </c>
      <c r="D66" s="4" t="s">
        <v>514</v>
      </c>
      <c r="E66" s="4" t="s">
        <v>593</v>
      </c>
      <c r="F66" s="4" t="s">
        <v>611</v>
      </c>
      <c r="G66" s="4" t="s">
        <v>615</v>
      </c>
      <c r="H66" s="4">
        <v>35</v>
      </c>
      <c r="I66" s="7">
        <v>66.709999999999994</v>
      </c>
      <c r="J66" s="7">
        <v>2334.85</v>
      </c>
      <c r="K66" s="4" t="s">
        <v>619</v>
      </c>
      <c r="L66" s="4" t="str">
        <f t="shared" ref="L66:L129" si="5">PROPER(TRIM(K66))</f>
        <v>John</v>
      </c>
      <c r="N66" s="7">
        <f t="shared" ref="N66:N129" si="6">I66*(1 + $M$2 )</f>
        <v>66.709999999999994</v>
      </c>
      <c r="O66" s="7">
        <f t="shared" ref="O66:O129" si="7">J66*0.05</f>
        <v>116.74250000000001</v>
      </c>
      <c r="P66" s="8" t="str">
        <f t="shared" ref="P66:P129" si="8">IF(H66 &gt; 10, "Pass", "Fail" )</f>
        <v>Pass</v>
      </c>
    </row>
    <row r="67" spans="1:16" x14ac:dyDescent="0.4">
      <c r="A67" s="4" t="s">
        <v>252</v>
      </c>
      <c r="B67" s="5">
        <v>45637</v>
      </c>
      <c r="C67" s="5" t="str">
        <f t="shared" ref="C67:C130" si="9">TEXT(B67, "mmm-yyyy")</f>
        <v>Dec-2024</v>
      </c>
      <c r="D67" s="4" t="s">
        <v>544</v>
      </c>
      <c r="E67" s="4" t="s">
        <v>592</v>
      </c>
      <c r="F67" s="4" t="s">
        <v>611</v>
      </c>
      <c r="G67" s="4" t="s">
        <v>617</v>
      </c>
      <c r="H67" s="4">
        <v>19</v>
      </c>
      <c r="I67" s="7">
        <v>117.04</v>
      </c>
      <c r="J67" s="7">
        <v>2223.7600000000002</v>
      </c>
      <c r="K67" s="4" t="s">
        <v>619</v>
      </c>
      <c r="L67" s="4" t="str">
        <f t="shared" si="5"/>
        <v>John</v>
      </c>
      <c r="N67" s="7">
        <f t="shared" si="6"/>
        <v>117.04</v>
      </c>
      <c r="O67" s="7">
        <f t="shared" si="7"/>
        <v>111.18800000000002</v>
      </c>
      <c r="P67" s="8" t="str">
        <f t="shared" si="8"/>
        <v>Pass</v>
      </c>
    </row>
    <row r="68" spans="1:16" x14ac:dyDescent="0.4">
      <c r="A68" s="4" t="s">
        <v>443</v>
      </c>
      <c r="B68" s="5">
        <v>45411</v>
      </c>
      <c r="C68" s="5" t="str">
        <f t="shared" si="9"/>
        <v>Apr-2024</v>
      </c>
      <c r="D68" s="4" t="s">
        <v>548</v>
      </c>
      <c r="E68" s="4" t="s">
        <v>572</v>
      </c>
      <c r="F68" s="4" t="s">
        <v>611</v>
      </c>
      <c r="G68" s="4" t="s">
        <v>615</v>
      </c>
      <c r="H68" s="4">
        <v>24</v>
      </c>
      <c r="I68" s="7">
        <v>92.01</v>
      </c>
      <c r="J68" s="7">
        <v>2208.2399999999998</v>
      </c>
      <c r="K68" s="4" t="s">
        <v>621</v>
      </c>
      <c r="L68" s="4" t="str">
        <f t="shared" si="5"/>
        <v>Sara</v>
      </c>
      <c r="N68" s="7">
        <f t="shared" si="6"/>
        <v>92.01</v>
      </c>
      <c r="O68" s="7">
        <f t="shared" si="7"/>
        <v>110.41199999999999</v>
      </c>
      <c r="P68" s="8" t="str">
        <f t="shared" si="8"/>
        <v>Pass</v>
      </c>
    </row>
    <row r="69" spans="1:16" x14ac:dyDescent="0.4">
      <c r="A69" s="4" t="s">
        <v>234</v>
      </c>
      <c r="B69" s="5">
        <v>45414</v>
      </c>
      <c r="C69" s="5" t="str">
        <f t="shared" si="9"/>
        <v>May-2024</v>
      </c>
      <c r="D69" s="4" t="s">
        <v>538</v>
      </c>
      <c r="E69" s="4" t="s">
        <v>590</v>
      </c>
      <c r="F69" s="4" t="s">
        <v>611</v>
      </c>
      <c r="G69" s="4" t="s">
        <v>617</v>
      </c>
      <c r="H69" s="4">
        <v>8</v>
      </c>
      <c r="I69" s="7">
        <v>244.74</v>
      </c>
      <c r="J69" s="7">
        <v>1957.92</v>
      </c>
      <c r="K69" s="4" t="s">
        <v>621</v>
      </c>
      <c r="L69" s="4" t="str">
        <f t="shared" si="5"/>
        <v>Sara</v>
      </c>
      <c r="N69" s="7">
        <f t="shared" si="6"/>
        <v>244.74</v>
      </c>
      <c r="O69" s="7">
        <f t="shared" si="7"/>
        <v>97.896000000000015</v>
      </c>
      <c r="P69" s="8" t="str">
        <f t="shared" si="8"/>
        <v>Fail</v>
      </c>
    </row>
    <row r="70" spans="1:16" x14ac:dyDescent="0.4">
      <c r="A70" s="4" t="s">
        <v>431</v>
      </c>
      <c r="B70" s="5">
        <v>45641</v>
      </c>
      <c r="C70" s="5" t="str">
        <f t="shared" si="9"/>
        <v>Dec-2024</v>
      </c>
      <c r="D70" s="4" t="s">
        <v>511</v>
      </c>
      <c r="E70" s="4" t="s">
        <v>596</v>
      </c>
      <c r="F70" s="4" t="s">
        <v>611</v>
      </c>
      <c r="G70" s="4" t="s">
        <v>615</v>
      </c>
      <c r="H70" s="4">
        <v>10</v>
      </c>
      <c r="I70" s="7">
        <v>195.67</v>
      </c>
      <c r="J70" s="7">
        <v>1956.7</v>
      </c>
      <c r="K70" s="4" t="s">
        <v>620</v>
      </c>
      <c r="L70" s="4" t="str">
        <f t="shared" si="5"/>
        <v>Alex</v>
      </c>
      <c r="N70" s="7">
        <f t="shared" si="6"/>
        <v>195.67</v>
      </c>
      <c r="O70" s="7">
        <f t="shared" si="7"/>
        <v>97.835000000000008</v>
      </c>
      <c r="P70" s="8" t="str">
        <f t="shared" si="8"/>
        <v>Fail</v>
      </c>
    </row>
    <row r="71" spans="1:16" x14ac:dyDescent="0.4">
      <c r="A71" s="4" t="s">
        <v>446</v>
      </c>
      <c r="B71" s="5">
        <v>45383</v>
      </c>
      <c r="C71" s="5" t="str">
        <f t="shared" si="9"/>
        <v>Apr-2024</v>
      </c>
      <c r="D71" s="4" t="s">
        <v>559</v>
      </c>
      <c r="E71" s="4" t="s">
        <v>599</v>
      </c>
      <c r="F71" s="4" t="s">
        <v>611</v>
      </c>
      <c r="G71" s="4" t="s">
        <v>618</v>
      </c>
      <c r="H71" s="4">
        <v>4</v>
      </c>
      <c r="I71" s="7">
        <v>488.95</v>
      </c>
      <c r="J71" s="7">
        <v>1955.8</v>
      </c>
      <c r="K71" s="4" t="s">
        <v>620</v>
      </c>
      <c r="L71" s="4" t="str">
        <f t="shared" si="5"/>
        <v>Alex</v>
      </c>
      <c r="N71" s="7">
        <f t="shared" si="6"/>
        <v>488.95</v>
      </c>
      <c r="O71" s="7">
        <f t="shared" si="7"/>
        <v>97.79</v>
      </c>
      <c r="P71" s="8" t="str">
        <f t="shared" si="8"/>
        <v>Fail</v>
      </c>
    </row>
    <row r="72" spans="1:16" x14ac:dyDescent="0.4">
      <c r="A72" s="4" t="s">
        <v>445</v>
      </c>
      <c r="B72" s="5">
        <v>45566</v>
      </c>
      <c r="C72" s="5" t="str">
        <f t="shared" si="9"/>
        <v>Oct-2024</v>
      </c>
      <c r="D72" s="4" t="s">
        <v>520</v>
      </c>
      <c r="E72" s="4" t="s">
        <v>571</v>
      </c>
      <c r="F72" s="4" t="s">
        <v>611</v>
      </c>
      <c r="G72" s="4" t="s">
        <v>617</v>
      </c>
      <c r="H72" s="4">
        <v>16</v>
      </c>
      <c r="I72" s="7">
        <v>121.96</v>
      </c>
      <c r="J72" s="7">
        <v>1951.36</v>
      </c>
      <c r="K72" s="4" t="s">
        <v>619</v>
      </c>
      <c r="L72" s="4" t="str">
        <f t="shared" si="5"/>
        <v>John</v>
      </c>
      <c r="N72" s="7">
        <f t="shared" si="6"/>
        <v>121.96</v>
      </c>
      <c r="O72" s="7">
        <f t="shared" si="7"/>
        <v>97.567999999999998</v>
      </c>
      <c r="P72" s="8" t="str">
        <f t="shared" si="8"/>
        <v>Pass</v>
      </c>
    </row>
    <row r="73" spans="1:16" x14ac:dyDescent="0.4">
      <c r="A73" s="4" t="s">
        <v>152</v>
      </c>
      <c r="B73" s="5">
        <v>45343</v>
      </c>
      <c r="C73" s="5" t="str">
        <f t="shared" si="9"/>
        <v>Feb-2024</v>
      </c>
      <c r="D73" s="4" t="s">
        <v>541</v>
      </c>
      <c r="E73" s="4" t="s">
        <v>576</v>
      </c>
      <c r="F73" s="4" t="s">
        <v>611</v>
      </c>
      <c r="G73" s="4" t="s">
        <v>615</v>
      </c>
      <c r="H73" s="4">
        <v>28</v>
      </c>
      <c r="I73" s="7">
        <v>67.650000000000006</v>
      </c>
      <c r="J73" s="7">
        <v>1894.2</v>
      </c>
      <c r="K73" s="4" t="s">
        <v>619</v>
      </c>
      <c r="L73" s="4" t="str">
        <f t="shared" si="5"/>
        <v>John</v>
      </c>
      <c r="N73" s="7">
        <f t="shared" si="6"/>
        <v>67.650000000000006</v>
      </c>
      <c r="O73" s="7">
        <f t="shared" si="7"/>
        <v>94.710000000000008</v>
      </c>
      <c r="P73" s="8" t="str">
        <f t="shared" si="8"/>
        <v>Pass</v>
      </c>
    </row>
    <row r="74" spans="1:16" x14ac:dyDescent="0.4">
      <c r="A74" s="4" t="s">
        <v>438</v>
      </c>
      <c r="B74" s="5">
        <v>45415</v>
      </c>
      <c r="C74" s="5" t="str">
        <f t="shared" si="9"/>
        <v>May-2024</v>
      </c>
      <c r="D74" s="4" t="s">
        <v>533</v>
      </c>
      <c r="E74" s="4" t="s">
        <v>595</v>
      </c>
      <c r="F74" s="4" t="s">
        <v>611</v>
      </c>
      <c r="G74" s="4" t="s">
        <v>616</v>
      </c>
      <c r="H74" s="4">
        <v>7</v>
      </c>
      <c r="I74" s="7">
        <v>270.23</v>
      </c>
      <c r="J74" s="7">
        <v>1891.61</v>
      </c>
      <c r="K74" s="4" t="s">
        <v>623</v>
      </c>
      <c r="L74" s="4" t="str">
        <f t="shared" si="5"/>
        <v>Maria</v>
      </c>
      <c r="N74" s="7">
        <f t="shared" si="6"/>
        <v>270.23</v>
      </c>
      <c r="O74" s="7">
        <f t="shared" si="7"/>
        <v>94.580500000000001</v>
      </c>
      <c r="P74" s="8" t="str">
        <f t="shared" si="8"/>
        <v>Fail</v>
      </c>
    </row>
    <row r="75" spans="1:16" x14ac:dyDescent="0.4">
      <c r="A75" s="4" t="s">
        <v>210</v>
      </c>
      <c r="B75" s="5">
        <v>45404</v>
      </c>
      <c r="C75" s="5" t="str">
        <f t="shared" si="9"/>
        <v>Apr-2024</v>
      </c>
      <c r="D75" s="4" t="s">
        <v>531</v>
      </c>
      <c r="E75" s="4" t="s">
        <v>561</v>
      </c>
      <c r="F75" s="4" t="s">
        <v>611</v>
      </c>
      <c r="G75" s="4" t="s">
        <v>618</v>
      </c>
      <c r="H75" s="4">
        <v>10</v>
      </c>
      <c r="I75" s="7">
        <v>176.79</v>
      </c>
      <c r="J75" s="7">
        <v>1767.9</v>
      </c>
      <c r="K75" s="4" t="s">
        <v>619</v>
      </c>
      <c r="L75" s="4" t="str">
        <f t="shared" si="5"/>
        <v>John</v>
      </c>
      <c r="N75" s="7">
        <f t="shared" si="6"/>
        <v>176.79</v>
      </c>
      <c r="O75" s="7">
        <f t="shared" si="7"/>
        <v>88.39500000000001</v>
      </c>
      <c r="P75" s="8" t="str">
        <f t="shared" si="8"/>
        <v>Fail</v>
      </c>
    </row>
    <row r="76" spans="1:16" x14ac:dyDescent="0.4">
      <c r="A76" s="4" t="s">
        <v>449</v>
      </c>
      <c r="B76" s="5">
        <v>45520</v>
      </c>
      <c r="C76" s="5" t="str">
        <f t="shared" si="9"/>
        <v>Aug-2024</v>
      </c>
      <c r="D76" s="4" t="s">
        <v>513</v>
      </c>
      <c r="E76" s="4" t="s">
        <v>569</v>
      </c>
      <c r="F76" s="4" t="s">
        <v>611</v>
      </c>
      <c r="G76" s="4" t="s">
        <v>617</v>
      </c>
      <c r="H76" s="4">
        <v>30</v>
      </c>
      <c r="I76" s="7">
        <v>58.66</v>
      </c>
      <c r="J76" s="7">
        <v>1759.8</v>
      </c>
      <c r="K76" s="4" t="s">
        <v>623</v>
      </c>
      <c r="L76" s="4" t="str">
        <f t="shared" si="5"/>
        <v>Maria</v>
      </c>
      <c r="N76" s="7">
        <f t="shared" si="6"/>
        <v>58.66</v>
      </c>
      <c r="O76" s="7">
        <f t="shared" si="7"/>
        <v>87.990000000000009</v>
      </c>
      <c r="P76" s="8" t="str">
        <f t="shared" si="8"/>
        <v>Pass</v>
      </c>
    </row>
    <row r="77" spans="1:16" x14ac:dyDescent="0.4">
      <c r="A77" s="4" t="s">
        <v>114</v>
      </c>
      <c r="B77" s="5">
        <v>45454</v>
      </c>
      <c r="C77" s="5" t="str">
        <f t="shared" si="9"/>
        <v>Jun-2024</v>
      </c>
      <c r="D77" s="4" t="s">
        <v>533</v>
      </c>
      <c r="E77" s="4" t="s">
        <v>588</v>
      </c>
      <c r="F77" s="4" t="s">
        <v>611</v>
      </c>
      <c r="G77" s="4" t="s">
        <v>617</v>
      </c>
      <c r="H77" s="4">
        <v>31</v>
      </c>
      <c r="I77" s="7">
        <v>56.13</v>
      </c>
      <c r="J77" s="7">
        <v>1740.03</v>
      </c>
      <c r="K77" s="4" t="s">
        <v>623</v>
      </c>
      <c r="L77" s="4" t="str">
        <f t="shared" si="5"/>
        <v>Maria</v>
      </c>
      <c r="N77" s="7">
        <f t="shared" si="6"/>
        <v>56.13</v>
      </c>
      <c r="O77" s="7">
        <f t="shared" si="7"/>
        <v>87.001500000000007</v>
      </c>
      <c r="P77" s="8" t="str">
        <f t="shared" si="8"/>
        <v>Pass</v>
      </c>
    </row>
    <row r="78" spans="1:16" x14ac:dyDescent="0.4">
      <c r="A78" s="4" t="s">
        <v>337</v>
      </c>
      <c r="B78" s="5">
        <v>45326</v>
      </c>
      <c r="C78" s="5" t="str">
        <f t="shared" si="9"/>
        <v>Feb-2024</v>
      </c>
      <c r="D78" s="4" t="s">
        <v>537</v>
      </c>
      <c r="E78" s="4" t="s">
        <v>595</v>
      </c>
      <c r="F78" s="4" t="s">
        <v>611</v>
      </c>
      <c r="G78" s="4" t="s">
        <v>616</v>
      </c>
      <c r="H78" s="4">
        <v>11</v>
      </c>
      <c r="I78" s="7">
        <v>146.13</v>
      </c>
      <c r="J78" s="7">
        <v>1607.43</v>
      </c>
      <c r="K78" s="4" t="s">
        <v>620</v>
      </c>
      <c r="L78" s="4" t="str">
        <f t="shared" si="5"/>
        <v>Alex</v>
      </c>
      <c r="N78" s="7">
        <f t="shared" si="6"/>
        <v>146.13</v>
      </c>
      <c r="O78" s="7">
        <f t="shared" si="7"/>
        <v>80.371500000000012</v>
      </c>
      <c r="P78" s="8" t="str">
        <f t="shared" si="8"/>
        <v>Pass</v>
      </c>
    </row>
    <row r="79" spans="1:16" x14ac:dyDescent="0.4">
      <c r="A79" s="4" t="s">
        <v>486</v>
      </c>
      <c r="B79" s="5">
        <v>45632</v>
      </c>
      <c r="C79" s="5" t="str">
        <f t="shared" si="9"/>
        <v>Dec-2024</v>
      </c>
      <c r="D79" s="4" t="s">
        <v>558</v>
      </c>
      <c r="E79" s="4" t="s">
        <v>591</v>
      </c>
      <c r="F79" s="4" t="s">
        <v>611</v>
      </c>
      <c r="G79" s="4" t="s">
        <v>618</v>
      </c>
      <c r="H79" s="4">
        <v>15</v>
      </c>
      <c r="I79" s="7">
        <v>90.97</v>
      </c>
      <c r="J79" s="7">
        <v>1364.55</v>
      </c>
      <c r="K79" s="4" t="s">
        <v>623</v>
      </c>
      <c r="L79" s="4" t="str">
        <f t="shared" si="5"/>
        <v>Maria</v>
      </c>
      <c r="N79" s="7">
        <f t="shared" si="6"/>
        <v>90.97</v>
      </c>
      <c r="O79" s="7">
        <f t="shared" si="7"/>
        <v>68.227500000000006</v>
      </c>
      <c r="P79" s="8" t="str">
        <f t="shared" si="8"/>
        <v>Pass</v>
      </c>
    </row>
    <row r="80" spans="1:16" x14ac:dyDescent="0.4">
      <c r="A80" s="4" t="s">
        <v>278</v>
      </c>
      <c r="B80" s="5">
        <v>45451</v>
      </c>
      <c r="C80" s="5" t="str">
        <f t="shared" si="9"/>
        <v>Jun-2024</v>
      </c>
      <c r="D80" s="4" t="s">
        <v>545</v>
      </c>
      <c r="E80" s="4" t="s">
        <v>579</v>
      </c>
      <c r="F80" s="4" t="s">
        <v>611</v>
      </c>
      <c r="G80" s="4" t="s">
        <v>618</v>
      </c>
      <c r="H80" s="4">
        <v>4</v>
      </c>
      <c r="I80" s="7">
        <v>332.82</v>
      </c>
      <c r="J80" s="7">
        <v>1331.28</v>
      </c>
      <c r="K80" s="4" t="s">
        <v>620</v>
      </c>
      <c r="L80" s="4" t="str">
        <f t="shared" si="5"/>
        <v>Alex</v>
      </c>
      <c r="N80" s="7">
        <f t="shared" si="6"/>
        <v>332.82</v>
      </c>
      <c r="O80" s="7">
        <f t="shared" si="7"/>
        <v>66.564000000000007</v>
      </c>
      <c r="P80" s="8" t="str">
        <f t="shared" si="8"/>
        <v>Fail</v>
      </c>
    </row>
    <row r="81" spans="1:16" x14ac:dyDescent="0.4">
      <c r="A81" s="4" t="s">
        <v>411</v>
      </c>
      <c r="B81" s="5">
        <v>45441</v>
      </c>
      <c r="C81" s="5" t="str">
        <f t="shared" si="9"/>
        <v>May-2024</v>
      </c>
      <c r="D81" s="4" t="s">
        <v>554</v>
      </c>
      <c r="E81" s="4" t="s">
        <v>572</v>
      </c>
      <c r="F81" s="4" t="s">
        <v>611</v>
      </c>
      <c r="G81" s="4" t="s">
        <v>618</v>
      </c>
      <c r="H81" s="4">
        <v>11</v>
      </c>
      <c r="I81" s="7">
        <v>120.88</v>
      </c>
      <c r="J81" s="7">
        <v>1329.68</v>
      </c>
      <c r="K81" s="4" t="s">
        <v>621</v>
      </c>
      <c r="L81" s="4" t="str">
        <f t="shared" si="5"/>
        <v>Sara</v>
      </c>
      <c r="N81" s="7">
        <f t="shared" si="6"/>
        <v>120.88</v>
      </c>
      <c r="O81" s="7">
        <f t="shared" si="7"/>
        <v>66.484000000000009</v>
      </c>
      <c r="P81" s="8" t="str">
        <f t="shared" si="8"/>
        <v>Pass</v>
      </c>
    </row>
    <row r="82" spans="1:16" x14ac:dyDescent="0.4">
      <c r="A82" s="4" t="s">
        <v>208</v>
      </c>
      <c r="B82" s="5">
        <v>45559</v>
      </c>
      <c r="C82" s="5" t="str">
        <f t="shared" si="9"/>
        <v>Sep-2024</v>
      </c>
      <c r="D82" s="4" t="s">
        <v>553</v>
      </c>
      <c r="E82" s="4" t="s">
        <v>601</v>
      </c>
      <c r="F82" s="4" t="s">
        <v>611</v>
      </c>
      <c r="G82" s="4" t="s">
        <v>618</v>
      </c>
      <c r="H82" s="4">
        <v>29</v>
      </c>
      <c r="I82" s="7">
        <v>45.61</v>
      </c>
      <c r="J82" s="7">
        <v>1322.69</v>
      </c>
      <c r="K82" s="4" t="s">
        <v>623</v>
      </c>
      <c r="L82" s="4" t="str">
        <f t="shared" si="5"/>
        <v>Maria</v>
      </c>
      <c r="N82" s="7">
        <f t="shared" si="6"/>
        <v>45.61</v>
      </c>
      <c r="O82" s="7">
        <f t="shared" si="7"/>
        <v>66.134500000000003</v>
      </c>
      <c r="P82" s="8" t="str">
        <f t="shared" si="8"/>
        <v>Pass</v>
      </c>
    </row>
    <row r="83" spans="1:16" x14ac:dyDescent="0.4">
      <c r="A83" s="4" t="s">
        <v>293</v>
      </c>
      <c r="B83" s="5">
        <v>45395</v>
      </c>
      <c r="C83" s="5" t="str">
        <f t="shared" si="9"/>
        <v>Apr-2024</v>
      </c>
      <c r="D83" s="4" t="s">
        <v>552</v>
      </c>
      <c r="E83" s="4" t="s">
        <v>575</v>
      </c>
      <c r="F83" s="4" t="s">
        <v>611</v>
      </c>
      <c r="G83" s="4" t="s">
        <v>618</v>
      </c>
      <c r="H83" s="4">
        <v>16</v>
      </c>
      <c r="I83" s="7">
        <v>77.39</v>
      </c>
      <c r="J83" s="7">
        <v>1238.24</v>
      </c>
      <c r="K83" s="4" t="s">
        <v>619</v>
      </c>
      <c r="L83" s="4" t="str">
        <f t="shared" si="5"/>
        <v>John</v>
      </c>
      <c r="N83" s="7">
        <f t="shared" si="6"/>
        <v>77.39</v>
      </c>
      <c r="O83" s="7">
        <f t="shared" si="7"/>
        <v>61.912000000000006</v>
      </c>
      <c r="P83" s="8" t="str">
        <f t="shared" si="8"/>
        <v>Pass</v>
      </c>
    </row>
    <row r="84" spans="1:16" x14ac:dyDescent="0.4">
      <c r="A84" s="4" t="s">
        <v>261</v>
      </c>
      <c r="B84" s="5">
        <v>45651</v>
      </c>
      <c r="C84" s="5" t="str">
        <f t="shared" si="9"/>
        <v>Dec-2024</v>
      </c>
      <c r="D84" s="4" t="s">
        <v>548</v>
      </c>
      <c r="E84" s="4" t="s">
        <v>596</v>
      </c>
      <c r="F84" s="4" t="s">
        <v>611</v>
      </c>
      <c r="G84" s="4" t="s">
        <v>618</v>
      </c>
      <c r="H84" s="4">
        <v>10</v>
      </c>
      <c r="I84" s="7">
        <v>120.91</v>
      </c>
      <c r="J84" s="7">
        <v>1209.0999999999999</v>
      </c>
      <c r="K84" s="4" t="s">
        <v>620</v>
      </c>
      <c r="L84" s="4" t="str">
        <f t="shared" si="5"/>
        <v>Alex</v>
      </c>
      <c r="N84" s="7">
        <f t="shared" si="6"/>
        <v>120.91</v>
      </c>
      <c r="O84" s="7">
        <f t="shared" si="7"/>
        <v>60.454999999999998</v>
      </c>
      <c r="P84" s="8" t="str">
        <f t="shared" si="8"/>
        <v>Fail</v>
      </c>
    </row>
    <row r="85" spans="1:16" x14ac:dyDescent="0.4">
      <c r="A85" s="4" t="s">
        <v>362</v>
      </c>
      <c r="B85" s="5">
        <v>45419</v>
      </c>
      <c r="C85" s="5" t="str">
        <f t="shared" si="9"/>
        <v>May-2024</v>
      </c>
      <c r="D85" s="4" t="s">
        <v>511</v>
      </c>
      <c r="E85" s="4" t="s">
        <v>582</v>
      </c>
      <c r="F85" s="4" t="s">
        <v>611</v>
      </c>
      <c r="G85" s="4" t="s">
        <v>616</v>
      </c>
      <c r="H85" s="4">
        <v>3</v>
      </c>
      <c r="I85" s="7">
        <v>361.61</v>
      </c>
      <c r="J85" s="7">
        <v>1084.83</v>
      </c>
      <c r="K85" s="4" t="s">
        <v>620</v>
      </c>
      <c r="L85" s="4" t="str">
        <f t="shared" si="5"/>
        <v>Alex</v>
      </c>
      <c r="N85" s="7">
        <f t="shared" si="6"/>
        <v>361.61</v>
      </c>
      <c r="O85" s="7">
        <f t="shared" si="7"/>
        <v>54.241500000000002</v>
      </c>
      <c r="P85" s="8" t="str">
        <f t="shared" si="8"/>
        <v>Fail</v>
      </c>
    </row>
    <row r="86" spans="1:16" x14ac:dyDescent="0.4">
      <c r="A86" s="4" t="s">
        <v>400</v>
      </c>
      <c r="B86" s="5">
        <v>45645</v>
      </c>
      <c r="C86" s="5" t="str">
        <f t="shared" si="9"/>
        <v>Dec-2024</v>
      </c>
      <c r="D86" s="4" t="s">
        <v>532</v>
      </c>
      <c r="E86" s="4" t="s">
        <v>569</v>
      </c>
      <c r="F86" s="4" t="s">
        <v>611</v>
      </c>
      <c r="G86" s="4" t="s">
        <v>616</v>
      </c>
      <c r="H86" s="4">
        <v>9</v>
      </c>
      <c r="I86" s="7">
        <v>115.87</v>
      </c>
      <c r="J86" s="7">
        <v>1042.83</v>
      </c>
      <c r="K86" s="4" t="s">
        <v>620</v>
      </c>
      <c r="L86" s="4" t="str">
        <f t="shared" si="5"/>
        <v>Alex</v>
      </c>
      <c r="N86" s="7">
        <f t="shared" si="6"/>
        <v>115.87</v>
      </c>
      <c r="O86" s="7">
        <f t="shared" si="7"/>
        <v>52.141500000000001</v>
      </c>
      <c r="P86" s="8" t="str">
        <f t="shared" si="8"/>
        <v>Fail</v>
      </c>
    </row>
    <row r="87" spans="1:16" x14ac:dyDescent="0.4">
      <c r="A87" s="4" t="s">
        <v>336</v>
      </c>
      <c r="B87" s="5">
        <v>45295</v>
      </c>
      <c r="C87" s="5" t="str">
        <f t="shared" si="9"/>
        <v>Jan-2024</v>
      </c>
      <c r="D87" s="4" t="s">
        <v>519</v>
      </c>
      <c r="E87" s="4" t="s">
        <v>570</v>
      </c>
      <c r="F87" s="4" t="s">
        <v>611</v>
      </c>
      <c r="G87" s="4" t="s">
        <v>616</v>
      </c>
      <c r="H87" s="4">
        <v>32</v>
      </c>
      <c r="I87" s="7">
        <v>31.75</v>
      </c>
      <c r="J87" s="7">
        <v>1016</v>
      </c>
      <c r="K87" s="4" t="s">
        <v>619</v>
      </c>
      <c r="L87" s="4" t="str">
        <f t="shared" si="5"/>
        <v>John</v>
      </c>
      <c r="N87" s="7">
        <f t="shared" si="6"/>
        <v>31.75</v>
      </c>
      <c r="O87" s="7">
        <f t="shared" si="7"/>
        <v>50.800000000000004</v>
      </c>
      <c r="P87" s="8" t="str">
        <f t="shared" si="8"/>
        <v>Pass</v>
      </c>
    </row>
    <row r="88" spans="1:16" x14ac:dyDescent="0.4">
      <c r="A88" s="4" t="s">
        <v>288</v>
      </c>
      <c r="B88" s="5">
        <v>45411</v>
      </c>
      <c r="C88" s="5" t="str">
        <f t="shared" si="9"/>
        <v>Apr-2024</v>
      </c>
      <c r="D88" s="4" t="s">
        <v>533</v>
      </c>
      <c r="E88" s="4" t="s">
        <v>572</v>
      </c>
      <c r="F88" s="4" t="s">
        <v>611</v>
      </c>
      <c r="G88" s="4" t="s">
        <v>618</v>
      </c>
      <c r="H88" s="4">
        <v>40</v>
      </c>
      <c r="I88" s="7">
        <v>22.32</v>
      </c>
      <c r="J88" s="7">
        <v>892.8</v>
      </c>
      <c r="K88" s="4" t="s">
        <v>622</v>
      </c>
      <c r="L88" s="4" t="str">
        <f t="shared" si="5"/>
        <v>Tom</v>
      </c>
      <c r="N88" s="7">
        <f t="shared" si="6"/>
        <v>22.32</v>
      </c>
      <c r="O88" s="7">
        <f t="shared" si="7"/>
        <v>44.64</v>
      </c>
      <c r="P88" s="8" t="str">
        <f t="shared" si="8"/>
        <v>Pass</v>
      </c>
    </row>
    <row r="89" spans="1:16" x14ac:dyDescent="0.4">
      <c r="A89" s="4" t="s">
        <v>115</v>
      </c>
      <c r="B89" s="5">
        <v>45580</v>
      </c>
      <c r="C89" s="5" t="str">
        <f t="shared" si="9"/>
        <v>Oct-2024</v>
      </c>
      <c r="D89" s="4" t="s">
        <v>510</v>
      </c>
      <c r="E89" s="4" t="s">
        <v>564</v>
      </c>
      <c r="F89" s="4" t="s">
        <v>611</v>
      </c>
      <c r="G89" s="4" t="s">
        <v>618</v>
      </c>
      <c r="H89" s="4">
        <v>5</v>
      </c>
      <c r="I89" s="7">
        <v>178.39</v>
      </c>
      <c r="J89" s="7">
        <v>891.94999999999993</v>
      </c>
      <c r="K89" s="4" t="s">
        <v>623</v>
      </c>
      <c r="L89" s="4" t="str">
        <f t="shared" si="5"/>
        <v>Maria</v>
      </c>
      <c r="N89" s="7">
        <f t="shared" si="6"/>
        <v>178.39</v>
      </c>
      <c r="O89" s="7">
        <f t="shared" si="7"/>
        <v>44.597499999999997</v>
      </c>
      <c r="P89" s="8" t="str">
        <f t="shared" si="8"/>
        <v>Fail</v>
      </c>
    </row>
    <row r="90" spans="1:16" x14ac:dyDescent="0.4">
      <c r="A90" s="4" t="s">
        <v>418</v>
      </c>
      <c r="B90" s="5">
        <v>45617</v>
      </c>
      <c r="C90" s="5" t="str">
        <f t="shared" si="9"/>
        <v>Nov-2024</v>
      </c>
      <c r="D90" s="4" t="s">
        <v>525</v>
      </c>
      <c r="E90" s="4" t="s">
        <v>599</v>
      </c>
      <c r="F90" s="4" t="s">
        <v>611</v>
      </c>
      <c r="G90" s="4" t="s">
        <v>615</v>
      </c>
      <c r="H90" s="4">
        <v>47</v>
      </c>
      <c r="I90" s="7">
        <v>16.03</v>
      </c>
      <c r="J90" s="7">
        <v>753.41000000000008</v>
      </c>
      <c r="K90" s="4" t="s">
        <v>622</v>
      </c>
      <c r="L90" s="4" t="str">
        <f t="shared" si="5"/>
        <v>Tom</v>
      </c>
      <c r="N90" s="7">
        <f t="shared" si="6"/>
        <v>16.03</v>
      </c>
      <c r="O90" s="7">
        <f t="shared" si="7"/>
        <v>37.670500000000004</v>
      </c>
      <c r="P90" s="8" t="str">
        <f t="shared" si="8"/>
        <v>Pass</v>
      </c>
    </row>
    <row r="91" spans="1:16" x14ac:dyDescent="0.4">
      <c r="A91" s="4" t="s">
        <v>92</v>
      </c>
      <c r="B91" s="5">
        <v>45499</v>
      </c>
      <c r="C91" s="5" t="str">
        <f t="shared" si="9"/>
        <v>Jul-2024</v>
      </c>
      <c r="D91" s="4" t="s">
        <v>530</v>
      </c>
      <c r="E91" s="4" t="s">
        <v>567</v>
      </c>
      <c r="F91" s="4" t="s">
        <v>611</v>
      </c>
      <c r="G91" s="4" t="s">
        <v>618</v>
      </c>
      <c r="H91" s="4">
        <v>4</v>
      </c>
      <c r="I91" s="7">
        <v>152.38999999999999</v>
      </c>
      <c r="J91" s="7">
        <v>609.55999999999995</v>
      </c>
      <c r="K91" s="4" t="s">
        <v>620</v>
      </c>
      <c r="L91" s="4" t="str">
        <f t="shared" si="5"/>
        <v>Alex</v>
      </c>
      <c r="N91" s="7">
        <f t="shared" si="6"/>
        <v>152.38999999999999</v>
      </c>
      <c r="O91" s="7">
        <f t="shared" si="7"/>
        <v>30.477999999999998</v>
      </c>
      <c r="P91" s="8" t="str">
        <f t="shared" si="8"/>
        <v>Fail</v>
      </c>
    </row>
    <row r="92" spans="1:16" x14ac:dyDescent="0.4">
      <c r="A92" s="4" t="s">
        <v>165</v>
      </c>
      <c r="B92" s="5">
        <v>45534</v>
      </c>
      <c r="C92" s="5" t="str">
        <f t="shared" si="9"/>
        <v>Aug-2024</v>
      </c>
      <c r="D92" s="4" t="s">
        <v>549</v>
      </c>
      <c r="E92" s="4" t="s">
        <v>578</v>
      </c>
      <c r="F92" s="4" t="s">
        <v>611</v>
      </c>
      <c r="G92" s="4" t="s">
        <v>618</v>
      </c>
      <c r="H92" s="4">
        <v>10</v>
      </c>
      <c r="I92" s="7">
        <v>55.58</v>
      </c>
      <c r="J92" s="7">
        <v>555.79999999999995</v>
      </c>
      <c r="K92" s="4" t="s">
        <v>619</v>
      </c>
      <c r="L92" s="4" t="str">
        <f t="shared" si="5"/>
        <v>John</v>
      </c>
      <c r="N92" s="7">
        <f t="shared" si="6"/>
        <v>55.58</v>
      </c>
      <c r="O92" s="7">
        <f t="shared" si="7"/>
        <v>27.79</v>
      </c>
      <c r="P92" s="8" t="str">
        <f t="shared" si="8"/>
        <v>Fail</v>
      </c>
    </row>
    <row r="93" spans="1:16" x14ac:dyDescent="0.4">
      <c r="A93" s="4" t="s">
        <v>286</v>
      </c>
      <c r="B93" s="5">
        <v>45443</v>
      </c>
      <c r="C93" s="5" t="str">
        <f t="shared" si="9"/>
        <v>May-2024</v>
      </c>
      <c r="D93" s="4" t="s">
        <v>557</v>
      </c>
      <c r="E93" s="4" t="s">
        <v>597</v>
      </c>
      <c r="F93" s="4" t="s">
        <v>611</v>
      </c>
      <c r="G93" s="4" t="s">
        <v>618</v>
      </c>
      <c r="H93" s="4">
        <v>12</v>
      </c>
      <c r="I93" s="7">
        <v>41.7</v>
      </c>
      <c r="J93" s="7">
        <v>500.4</v>
      </c>
      <c r="K93" s="4" t="s">
        <v>622</v>
      </c>
      <c r="L93" s="4" t="str">
        <f t="shared" si="5"/>
        <v>Tom</v>
      </c>
      <c r="N93" s="7">
        <f t="shared" si="6"/>
        <v>41.7</v>
      </c>
      <c r="O93" s="7">
        <f t="shared" si="7"/>
        <v>25.02</v>
      </c>
      <c r="P93" s="8" t="str">
        <f t="shared" si="8"/>
        <v>Pass</v>
      </c>
    </row>
    <row r="94" spans="1:16" x14ac:dyDescent="0.4">
      <c r="A94" s="4" t="s">
        <v>85</v>
      </c>
      <c r="B94" s="5">
        <v>45595</v>
      </c>
      <c r="C94" s="5" t="str">
        <f t="shared" si="9"/>
        <v>Oct-2024</v>
      </c>
      <c r="D94" s="4" t="s">
        <v>550</v>
      </c>
      <c r="E94" s="4" t="s">
        <v>596</v>
      </c>
      <c r="F94" s="4" t="s">
        <v>611</v>
      </c>
      <c r="G94" s="4" t="s">
        <v>616</v>
      </c>
      <c r="H94" s="4">
        <v>6</v>
      </c>
      <c r="I94" s="7">
        <v>79.069999999999993</v>
      </c>
      <c r="J94" s="7">
        <v>474.42</v>
      </c>
      <c r="K94" s="4" t="s">
        <v>621</v>
      </c>
      <c r="L94" s="4" t="str">
        <f t="shared" si="5"/>
        <v>Sara</v>
      </c>
      <c r="N94" s="7">
        <f t="shared" si="6"/>
        <v>79.069999999999993</v>
      </c>
      <c r="O94" s="7">
        <f t="shared" si="7"/>
        <v>23.721000000000004</v>
      </c>
      <c r="P94" s="8" t="str">
        <f t="shared" si="8"/>
        <v>Fail</v>
      </c>
    </row>
    <row r="95" spans="1:16" x14ac:dyDescent="0.4">
      <c r="A95" s="4" t="s">
        <v>226</v>
      </c>
      <c r="B95" s="5">
        <v>45463</v>
      </c>
      <c r="C95" s="5" t="str">
        <f t="shared" si="9"/>
        <v>Jun-2024</v>
      </c>
      <c r="D95" s="4" t="s">
        <v>513</v>
      </c>
      <c r="E95" s="4" t="s">
        <v>582</v>
      </c>
      <c r="F95" s="4" t="s">
        <v>611</v>
      </c>
      <c r="G95" s="4" t="s">
        <v>615</v>
      </c>
      <c r="H95" s="4">
        <v>5</v>
      </c>
      <c r="I95" s="7">
        <v>92.85</v>
      </c>
      <c r="J95" s="7">
        <v>464.25</v>
      </c>
      <c r="K95" s="4" t="s">
        <v>619</v>
      </c>
      <c r="L95" s="4" t="str">
        <f t="shared" si="5"/>
        <v>John</v>
      </c>
      <c r="N95" s="7">
        <f t="shared" si="6"/>
        <v>92.85</v>
      </c>
      <c r="O95" s="7">
        <f t="shared" si="7"/>
        <v>23.212500000000002</v>
      </c>
      <c r="P95" s="8" t="str">
        <f t="shared" si="8"/>
        <v>Fail</v>
      </c>
    </row>
    <row r="96" spans="1:16" x14ac:dyDescent="0.4">
      <c r="A96" s="4" t="s">
        <v>53</v>
      </c>
      <c r="B96" s="5">
        <v>45426</v>
      </c>
      <c r="C96" s="5" t="str">
        <f t="shared" si="9"/>
        <v>May-2024</v>
      </c>
      <c r="D96" s="4" t="s">
        <v>519</v>
      </c>
      <c r="E96" s="4" t="s">
        <v>587</v>
      </c>
      <c r="F96" s="4" t="s">
        <v>611</v>
      </c>
      <c r="G96" s="4" t="s">
        <v>618</v>
      </c>
      <c r="H96" s="4">
        <v>6</v>
      </c>
      <c r="I96" s="7">
        <v>72.709999999999994</v>
      </c>
      <c r="J96" s="7">
        <v>436.26</v>
      </c>
      <c r="K96" s="4" t="s">
        <v>622</v>
      </c>
      <c r="L96" s="4" t="str">
        <f t="shared" si="5"/>
        <v>Tom</v>
      </c>
      <c r="N96" s="7">
        <f t="shared" si="6"/>
        <v>72.709999999999994</v>
      </c>
      <c r="O96" s="7">
        <f t="shared" si="7"/>
        <v>21.813000000000002</v>
      </c>
      <c r="P96" s="8" t="str">
        <f t="shared" si="8"/>
        <v>Fail</v>
      </c>
    </row>
    <row r="97" spans="1:16" x14ac:dyDescent="0.4">
      <c r="A97" s="4" t="s">
        <v>313</v>
      </c>
      <c r="B97" s="5">
        <v>45426</v>
      </c>
      <c r="C97" s="5" t="str">
        <f t="shared" si="9"/>
        <v>May-2024</v>
      </c>
      <c r="D97" s="4" t="s">
        <v>537</v>
      </c>
      <c r="E97" s="4" t="s">
        <v>587</v>
      </c>
      <c r="F97" s="4" t="s">
        <v>611</v>
      </c>
      <c r="G97" s="4" t="s">
        <v>616</v>
      </c>
      <c r="H97" s="4">
        <v>32</v>
      </c>
      <c r="I97" s="7">
        <v>11.43</v>
      </c>
      <c r="J97" s="7">
        <v>365.76</v>
      </c>
      <c r="K97" s="4" t="s">
        <v>621</v>
      </c>
      <c r="L97" s="4" t="str">
        <f t="shared" si="5"/>
        <v>Sara</v>
      </c>
      <c r="N97" s="7">
        <f t="shared" si="6"/>
        <v>11.43</v>
      </c>
      <c r="O97" s="7">
        <f t="shared" si="7"/>
        <v>18.288</v>
      </c>
      <c r="P97" s="8" t="str">
        <f t="shared" si="8"/>
        <v>Pass</v>
      </c>
    </row>
    <row r="98" spans="1:16" x14ac:dyDescent="0.4">
      <c r="A98" s="4" t="s">
        <v>159</v>
      </c>
      <c r="B98" s="5">
        <v>45320</v>
      </c>
      <c r="C98" s="5" t="str">
        <f t="shared" si="9"/>
        <v>Jan-2024</v>
      </c>
      <c r="D98" s="4" t="s">
        <v>540</v>
      </c>
      <c r="E98" s="4" t="s">
        <v>592</v>
      </c>
      <c r="F98" s="4" t="s">
        <v>611</v>
      </c>
      <c r="G98" s="4" t="s">
        <v>615</v>
      </c>
      <c r="H98" s="4">
        <v>2</v>
      </c>
      <c r="I98" s="7">
        <v>168.28</v>
      </c>
      <c r="J98" s="7">
        <v>336.56</v>
      </c>
      <c r="K98" s="4" t="s">
        <v>622</v>
      </c>
      <c r="L98" s="4" t="str">
        <f t="shared" si="5"/>
        <v>Tom</v>
      </c>
      <c r="N98" s="7">
        <f t="shared" si="6"/>
        <v>168.28</v>
      </c>
      <c r="O98" s="7">
        <f t="shared" si="7"/>
        <v>16.827999999999999</v>
      </c>
      <c r="P98" s="8" t="str">
        <f t="shared" si="8"/>
        <v>Fail</v>
      </c>
    </row>
    <row r="99" spans="1:16" x14ac:dyDescent="0.4">
      <c r="A99" s="4" t="s">
        <v>396</v>
      </c>
      <c r="B99" s="5">
        <v>45555</v>
      </c>
      <c r="C99" s="5" t="str">
        <f t="shared" si="9"/>
        <v>Sep-2024</v>
      </c>
      <c r="D99" s="4" t="s">
        <v>555</v>
      </c>
      <c r="E99" s="4" t="s">
        <v>591</v>
      </c>
      <c r="F99" s="4" t="s">
        <v>611</v>
      </c>
      <c r="G99" s="4" t="s">
        <v>615</v>
      </c>
      <c r="H99" s="4">
        <v>2</v>
      </c>
      <c r="I99" s="7">
        <v>51.35</v>
      </c>
      <c r="J99" s="7">
        <v>102.7</v>
      </c>
      <c r="K99" s="4" t="s">
        <v>622</v>
      </c>
      <c r="L99" s="4" t="str">
        <f t="shared" si="5"/>
        <v>Tom</v>
      </c>
      <c r="N99" s="7">
        <f t="shared" si="6"/>
        <v>51.35</v>
      </c>
      <c r="O99" s="7">
        <f t="shared" si="7"/>
        <v>5.1350000000000007</v>
      </c>
      <c r="P99" s="8" t="str">
        <f t="shared" si="8"/>
        <v>Fail</v>
      </c>
    </row>
    <row r="100" spans="1:16" x14ac:dyDescent="0.4">
      <c r="A100" s="4" t="s">
        <v>398</v>
      </c>
      <c r="B100" s="5">
        <v>45434</v>
      </c>
      <c r="C100" s="5" t="str">
        <f t="shared" si="9"/>
        <v>May-2024</v>
      </c>
      <c r="D100" s="4" t="s">
        <v>518</v>
      </c>
      <c r="E100" s="4" t="s">
        <v>590</v>
      </c>
      <c r="F100" s="4" t="s">
        <v>612</v>
      </c>
      <c r="G100" s="4" t="s">
        <v>617</v>
      </c>
      <c r="H100" s="4">
        <v>48</v>
      </c>
      <c r="I100" s="7">
        <v>455.97</v>
      </c>
      <c r="J100" s="7">
        <v>21886.560000000001</v>
      </c>
      <c r="K100" s="4" t="s">
        <v>623</v>
      </c>
      <c r="L100" s="4" t="str">
        <f t="shared" si="5"/>
        <v>Maria</v>
      </c>
      <c r="N100" s="7">
        <f t="shared" si="6"/>
        <v>455.97</v>
      </c>
      <c r="O100" s="7">
        <f t="shared" si="7"/>
        <v>1094.3280000000002</v>
      </c>
      <c r="P100" s="8" t="str">
        <f t="shared" si="8"/>
        <v>Pass</v>
      </c>
    </row>
    <row r="101" spans="1:16" x14ac:dyDescent="0.4">
      <c r="A101" s="4" t="s">
        <v>200</v>
      </c>
      <c r="B101" s="5">
        <v>45606</v>
      </c>
      <c r="C101" s="5" t="str">
        <f t="shared" si="9"/>
        <v>Nov-2024</v>
      </c>
      <c r="D101" s="4" t="s">
        <v>543</v>
      </c>
      <c r="E101" s="4" t="s">
        <v>577</v>
      </c>
      <c r="F101" s="4" t="s">
        <v>612</v>
      </c>
      <c r="G101" s="4" t="s">
        <v>617</v>
      </c>
      <c r="H101" s="4">
        <v>49</v>
      </c>
      <c r="I101" s="7">
        <v>372.25</v>
      </c>
      <c r="J101" s="7">
        <v>18240.25</v>
      </c>
      <c r="K101" s="4" t="s">
        <v>621</v>
      </c>
      <c r="L101" s="4" t="str">
        <f t="shared" si="5"/>
        <v>Sara</v>
      </c>
      <c r="N101" s="7">
        <f t="shared" si="6"/>
        <v>372.25</v>
      </c>
      <c r="O101" s="7">
        <f t="shared" si="7"/>
        <v>912.01250000000005</v>
      </c>
      <c r="P101" s="8" t="str">
        <f t="shared" si="8"/>
        <v>Pass</v>
      </c>
    </row>
    <row r="102" spans="1:16" x14ac:dyDescent="0.4">
      <c r="A102" s="4" t="s">
        <v>140</v>
      </c>
      <c r="B102" s="5">
        <v>45546</v>
      </c>
      <c r="C102" s="5" t="str">
        <f t="shared" si="9"/>
        <v>Sep-2024</v>
      </c>
      <c r="D102" s="4" t="s">
        <v>556</v>
      </c>
      <c r="E102" s="4" t="s">
        <v>597</v>
      </c>
      <c r="F102" s="4" t="s">
        <v>612</v>
      </c>
      <c r="G102" s="4" t="s">
        <v>615</v>
      </c>
      <c r="H102" s="4">
        <v>40</v>
      </c>
      <c r="I102" s="7">
        <v>449.62</v>
      </c>
      <c r="J102" s="7">
        <v>17984.8</v>
      </c>
      <c r="K102" s="4" t="s">
        <v>621</v>
      </c>
      <c r="L102" s="4" t="str">
        <f t="shared" si="5"/>
        <v>Sara</v>
      </c>
      <c r="N102" s="7">
        <f t="shared" si="6"/>
        <v>449.62</v>
      </c>
      <c r="O102" s="7">
        <f t="shared" si="7"/>
        <v>899.24</v>
      </c>
      <c r="P102" s="8" t="str">
        <f t="shared" si="8"/>
        <v>Pass</v>
      </c>
    </row>
    <row r="103" spans="1:16" x14ac:dyDescent="0.4">
      <c r="A103" s="4" t="s">
        <v>39</v>
      </c>
      <c r="B103" s="5">
        <v>45340</v>
      </c>
      <c r="C103" s="5" t="str">
        <f t="shared" si="9"/>
        <v>Feb-2024</v>
      </c>
      <c r="D103" s="4" t="s">
        <v>519</v>
      </c>
      <c r="E103" s="4" t="s">
        <v>580</v>
      </c>
      <c r="F103" s="4" t="s">
        <v>612</v>
      </c>
      <c r="G103" s="4" t="s">
        <v>615</v>
      </c>
      <c r="H103" s="4">
        <v>42</v>
      </c>
      <c r="I103" s="7">
        <v>423.95</v>
      </c>
      <c r="J103" s="7">
        <v>17805.900000000001</v>
      </c>
      <c r="K103" s="4" t="s">
        <v>619</v>
      </c>
      <c r="L103" s="4" t="str">
        <f t="shared" si="5"/>
        <v>John</v>
      </c>
      <c r="N103" s="7">
        <f t="shared" si="6"/>
        <v>423.95</v>
      </c>
      <c r="O103" s="7">
        <f t="shared" si="7"/>
        <v>890.29500000000007</v>
      </c>
      <c r="P103" s="8" t="str">
        <f t="shared" si="8"/>
        <v>Pass</v>
      </c>
    </row>
    <row r="104" spans="1:16" x14ac:dyDescent="0.4">
      <c r="A104" s="4" t="s">
        <v>35</v>
      </c>
      <c r="B104" s="5">
        <v>45313</v>
      </c>
      <c r="C104" s="5" t="str">
        <f t="shared" si="9"/>
        <v>Jan-2024</v>
      </c>
      <c r="D104" s="4" t="s">
        <v>518</v>
      </c>
      <c r="E104" s="4" t="s">
        <v>577</v>
      </c>
      <c r="F104" s="4" t="s">
        <v>612</v>
      </c>
      <c r="G104" s="4" t="s">
        <v>617</v>
      </c>
      <c r="H104" s="4">
        <v>43</v>
      </c>
      <c r="I104" s="7">
        <v>395.69</v>
      </c>
      <c r="J104" s="7">
        <v>17014.669999999998</v>
      </c>
      <c r="K104" s="4" t="s">
        <v>619</v>
      </c>
      <c r="L104" s="4" t="str">
        <f t="shared" si="5"/>
        <v>John</v>
      </c>
      <c r="N104" s="7">
        <f t="shared" si="6"/>
        <v>395.69</v>
      </c>
      <c r="O104" s="7">
        <f t="shared" si="7"/>
        <v>850.73349999999994</v>
      </c>
      <c r="P104" s="8" t="str">
        <f t="shared" si="8"/>
        <v>Pass</v>
      </c>
    </row>
    <row r="105" spans="1:16" x14ac:dyDescent="0.4">
      <c r="A105" s="4" t="s">
        <v>196</v>
      </c>
      <c r="B105" s="5">
        <v>45598</v>
      </c>
      <c r="C105" s="5" t="str">
        <f t="shared" si="9"/>
        <v>Nov-2024</v>
      </c>
      <c r="D105" s="4" t="s">
        <v>510</v>
      </c>
      <c r="E105" s="4" t="s">
        <v>576</v>
      </c>
      <c r="F105" s="4" t="s">
        <v>612</v>
      </c>
      <c r="G105" s="4" t="s">
        <v>615</v>
      </c>
      <c r="H105" s="4">
        <v>42</v>
      </c>
      <c r="I105" s="7">
        <v>405.04</v>
      </c>
      <c r="J105" s="7">
        <v>17011.68</v>
      </c>
      <c r="K105" s="4" t="s">
        <v>619</v>
      </c>
      <c r="L105" s="4" t="str">
        <f t="shared" si="5"/>
        <v>John</v>
      </c>
      <c r="N105" s="7">
        <f t="shared" si="6"/>
        <v>405.04</v>
      </c>
      <c r="O105" s="7">
        <f t="shared" si="7"/>
        <v>850.58400000000006</v>
      </c>
      <c r="P105" s="8" t="str">
        <f t="shared" si="8"/>
        <v>Pass</v>
      </c>
    </row>
    <row r="106" spans="1:16" x14ac:dyDescent="0.4">
      <c r="A106" s="4" t="s">
        <v>147</v>
      </c>
      <c r="B106" s="5">
        <v>45470</v>
      </c>
      <c r="C106" s="5" t="str">
        <f t="shared" si="9"/>
        <v>Jun-2024</v>
      </c>
      <c r="D106" s="4" t="s">
        <v>523</v>
      </c>
      <c r="E106" s="4" t="s">
        <v>596</v>
      </c>
      <c r="F106" s="4" t="s">
        <v>612</v>
      </c>
      <c r="G106" s="4" t="s">
        <v>618</v>
      </c>
      <c r="H106" s="4">
        <v>39</v>
      </c>
      <c r="I106" s="7">
        <v>411.98</v>
      </c>
      <c r="J106" s="7">
        <v>16067.22</v>
      </c>
      <c r="K106" s="4" t="s">
        <v>623</v>
      </c>
      <c r="L106" s="4" t="str">
        <f t="shared" si="5"/>
        <v>Maria</v>
      </c>
      <c r="N106" s="7">
        <f t="shared" si="6"/>
        <v>411.98</v>
      </c>
      <c r="O106" s="7">
        <f t="shared" si="7"/>
        <v>803.36099999999999</v>
      </c>
      <c r="P106" s="8" t="str">
        <f t="shared" si="8"/>
        <v>Pass</v>
      </c>
    </row>
    <row r="107" spans="1:16" x14ac:dyDescent="0.4">
      <c r="A107" s="4" t="s">
        <v>388</v>
      </c>
      <c r="B107" s="5">
        <v>45597</v>
      </c>
      <c r="C107" s="5" t="str">
        <f t="shared" si="9"/>
        <v>Nov-2024</v>
      </c>
      <c r="D107" s="4" t="s">
        <v>555</v>
      </c>
      <c r="E107" s="4" t="s">
        <v>591</v>
      </c>
      <c r="F107" s="4" t="s">
        <v>612</v>
      </c>
      <c r="G107" s="4" t="s">
        <v>617</v>
      </c>
      <c r="H107" s="4">
        <v>43</v>
      </c>
      <c r="I107" s="7">
        <v>373.08</v>
      </c>
      <c r="J107" s="7">
        <v>16042.44</v>
      </c>
      <c r="K107" s="4" t="s">
        <v>621</v>
      </c>
      <c r="L107" s="4" t="str">
        <f t="shared" si="5"/>
        <v>Sara</v>
      </c>
      <c r="N107" s="7">
        <f t="shared" si="6"/>
        <v>373.08</v>
      </c>
      <c r="O107" s="7">
        <f t="shared" si="7"/>
        <v>802.12200000000007</v>
      </c>
      <c r="P107" s="8" t="str">
        <f t="shared" si="8"/>
        <v>Pass</v>
      </c>
    </row>
    <row r="108" spans="1:16" x14ac:dyDescent="0.4">
      <c r="A108" s="4" t="s">
        <v>285</v>
      </c>
      <c r="B108" s="5">
        <v>45422</v>
      </c>
      <c r="C108" s="5" t="str">
        <f t="shared" si="9"/>
        <v>May-2024</v>
      </c>
      <c r="D108" s="4" t="s">
        <v>555</v>
      </c>
      <c r="E108" s="4" t="s">
        <v>567</v>
      </c>
      <c r="F108" s="4" t="s">
        <v>612</v>
      </c>
      <c r="G108" s="4" t="s">
        <v>616</v>
      </c>
      <c r="H108" s="4">
        <v>36</v>
      </c>
      <c r="I108" s="7">
        <v>435.59</v>
      </c>
      <c r="J108" s="7">
        <v>15681.24</v>
      </c>
      <c r="K108" s="4" t="s">
        <v>619</v>
      </c>
      <c r="L108" s="4" t="str">
        <f t="shared" si="5"/>
        <v>John</v>
      </c>
      <c r="N108" s="7">
        <f t="shared" si="6"/>
        <v>435.59</v>
      </c>
      <c r="O108" s="7">
        <f t="shared" si="7"/>
        <v>784.06200000000001</v>
      </c>
      <c r="P108" s="8" t="str">
        <f t="shared" si="8"/>
        <v>Pass</v>
      </c>
    </row>
    <row r="109" spans="1:16" x14ac:dyDescent="0.4">
      <c r="A109" s="4" t="s">
        <v>463</v>
      </c>
      <c r="B109" s="5">
        <v>45339</v>
      </c>
      <c r="C109" s="5" t="str">
        <f t="shared" si="9"/>
        <v>Feb-2024</v>
      </c>
      <c r="D109" s="4" t="s">
        <v>527</v>
      </c>
      <c r="E109" s="4" t="s">
        <v>593</v>
      </c>
      <c r="F109" s="4" t="s">
        <v>612</v>
      </c>
      <c r="G109" s="4" t="s">
        <v>616</v>
      </c>
      <c r="H109" s="4">
        <v>31</v>
      </c>
      <c r="I109" s="7">
        <v>497.48</v>
      </c>
      <c r="J109" s="7">
        <v>15421.88</v>
      </c>
      <c r="K109" s="4" t="s">
        <v>620</v>
      </c>
      <c r="L109" s="4" t="str">
        <f t="shared" si="5"/>
        <v>Alex</v>
      </c>
      <c r="N109" s="7">
        <f t="shared" si="6"/>
        <v>497.48</v>
      </c>
      <c r="O109" s="7">
        <f t="shared" si="7"/>
        <v>771.09400000000005</v>
      </c>
      <c r="P109" s="8" t="str">
        <f t="shared" si="8"/>
        <v>Pass</v>
      </c>
    </row>
    <row r="110" spans="1:16" x14ac:dyDescent="0.4">
      <c r="A110" s="4" t="s">
        <v>190</v>
      </c>
      <c r="B110" s="5">
        <v>45650</v>
      </c>
      <c r="C110" s="5" t="str">
        <f t="shared" si="9"/>
        <v>Dec-2024</v>
      </c>
      <c r="D110" s="4" t="s">
        <v>528</v>
      </c>
      <c r="E110" s="4" t="s">
        <v>577</v>
      </c>
      <c r="F110" s="4" t="s">
        <v>612</v>
      </c>
      <c r="G110" s="4" t="s">
        <v>617</v>
      </c>
      <c r="H110" s="4">
        <v>40</v>
      </c>
      <c r="I110" s="7">
        <v>372.44</v>
      </c>
      <c r="J110" s="7">
        <v>14897.6</v>
      </c>
      <c r="K110" s="4" t="s">
        <v>622</v>
      </c>
      <c r="L110" s="4" t="str">
        <f t="shared" si="5"/>
        <v>Tom</v>
      </c>
      <c r="N110" s="7">
        <f t="shared" si="6"/>
        <v>372.44</v>
      </c>
      <c r="O110" s="7">
        <f t="shared" si="7"/>
        <v>744.88000000000011</v>
      </c>
      <c r="P110" s="8" t="str">
        <f t="shared" si="8"/>
        <v>Pass</v>
      </c>
    </row>
    <row r="111" spans="1:16" x14ac:dyDescent="0.4">
      <c r="A111" s="4" t="s">
        <v>291</v>
      </c>
      <c r="B111" s="5">
        <v>45366</v>
      </c>
      <c r="C111" s="5" t="str">
        <f t="shared" si="9"/>
        <v>Mar-2024</v>
      </c>
      <c r="D111" s="4" t="s">
        <v>527</v>
      </c>
      <c r="E111" s="4" t="s">
        <v>609</v>
      </c>
      <c r="F111" s="4" t="s">
        <v>612</v>
      </c>
      <c r="G111" s="4" t="s">
        <v>617</v>
      </c>
      <c r="H111" s="4">
        <v>32</v>
      </c>
      <c r="I111" s="7">
        <v>456.23</v>
      </c>
      <c r="J111" s="7">
        <v>14599.36</v>
      </c>
      <c r="K111" s="4" t="s">
        <v>620</v>
      </c>
      <c r="L111" s="4" t="str">
        <f t="shared" si="5"/>
        <v>Alex</v>
      </c>
      <c r="N111" s="7">
        <f t="shared" si="6"/>
        <v>456.23</v>
      </c>
      <c r="O111" s="7">
        <f t="shared" si="7"/>
        <v>729.96800000000007</v>
      </c>
      <c r="P111" s="8" t="str">
        <f t="shared" si="8"/>
        <v>Pass</v>
      </c>
    </row>
    <row r="112" spans="1:16" x14ac:dyDescent="0.4">
      <c r="A112" s="4" t="s">
        <v>263</v>
      </c>
      <c r="B112" s="5">
        <v>45558</v>
      </c>
      <c r="C112" s="5" t="str">
        <f t="shared" si="9"/>
        <v>Sep-2024</v>
      </c>
      <c r="D112" s="4" t="s">
        <v>554</v>
      </c>
      <c r="E112" s="4" t="s">
        <v>561</v>
      </c>
      <c r="F112" s="4" t="s">
        <v>612</v>
      </c>
      <c r="G112" s="4" t="s">
        <v>618</v>
      </c>
      <c r="H112" s="4">
        <v>47</v>
      </c>
      <c r="I112" s="7">
        <v>303.42</v>
      </c>
      <c r="J112" s="7">
        <v>14260.74</v>
      </c>
      <c r="K112" s="4" t="s">
        <v>622</v>
      </c>
      <c r="L112" s="4" t="str">
        <f t="shared" si="5"/>
        <v>Tom</v>
      </c>
      <c r="N112" s="7">
        <f t="shared" si="6"/>
        <v>303.42</v>
      </c>
      <c r="O112" s="7">
        <f t="shared" si="7"/>
        <v>713.03700000000003</v>
      </c>
      <c r="P112" s="8" t="str">
        <f t="shared" si="8"/>
        <v>Pass</v>
      </c>
    </row>
    <row r="113" spans="1:16" x14ac:dyDescent="0.4">
      <c r="A113" s="4" t="s">
        <v>146</v>
      </c>
      <c r="B113" s="5">
        <v>45333</v>
      </c>
      <c r="C113" s="5" t="str">
        <f t="shared" si="9"/>
        <v>Feb-2024</v>
      </c>
      <c r="D113" s="4" t="s">
        <v>529</v>
      </c>
      <c r="E113" s="4" t="s">
        <v>563</v>
      </c>
      <c r="F113" s="4" t="s">
        <v>612</v>
      </c>
      <c r="G113" s="4" t="s">
        <v>616</v>
      </c>
      <c r="H113" s="4">
        <v>38</v>
      </c>
      <c r="I113" s="7">
        <v>368.99</v>
      </c>
      <c r="J113" s="7">
        <v>14021.62</v>
      </c>
      <c r="K113" s="4" t="s">
        <v>620</v>
      </c>
      <c r="L113" s="4" t="str">
        <f t="shared" si="5"/>
        <v>Alex</v>
      </c>
      <c r="N113" s="7">
        <f t="shared" si="6"/>
        <v>368.99</v>
      </c>
      <c r="O113" s="7">
        <f t="shared" si="7"/>
        <v>701.08100000000013</v>
      </c>
      <c r="P113" s="8" t="str">
        <f t="shared" si="8"/>
        <v>Pass</v>
      </c>
    </row>
    <row r="114" spans="1:16" x14ac:dyDescent="0.4">
      <c r="A114" s="4" t="s">
        <v>473</v>
      </c>
      <c r="B114" s="5">
        <v>45367</v>
      </c>
      <c r="C114" s="5" t="str">
        <f t="shared" si="9"/>
        <v>Mar-2024</v>
      </c>
      <c r="D114" s="4" t="s">
        <v>554</v>
      </c>
      <c r="E114" s="4" t="s">
        <v>575</v>
      </c>
      <c r="F114" s="4" t="s">
        <v>612</v>
      </c>
      <c r="G114" s="4" t="s">
        <v>618</v>
      </c>
      <c r="H114" s="4">
        <v>49</v>
      </c>
      <c r="I114" s="7">
        <v>270.81</v>
      </c>
      <c r="J114" s="7">
        <v>13269.69</v>
      </c>
      <c r="K114" s="4" t="s">
        <v>619</v>
      </c>
      <c r="L114" s="4" t="str">
        <f t="shared" si="5"/>
        <v>John</v>
      </c>
      <c r="N114" s="7">
        <f t="shared" si="6"/>
        <v>270.81</v>
      </c>
      <c r="O114" s="7">
        <f t="shared" si="7"/>
        <v>663.48450000000003</v>
      </c>
      <c r="P114" s="8" t="str">
        <f t="shared" si="8"/>
        <v>Pass</v>
      </c>
    </row>
    <row r="115" spans="1:16" x14ac:dyDescent="0.4">
      <c r="A115" s="4" t="s">
        <v>192</v>
      </c>
      <c r="B115" s="5">
        <v>45428</v>
      </c>
      <c r="C115" s="5" t="str">
        <f t="shared" si="9"/>
        <v>May-2024</v>
      </c>
      <c r="D115" s="4" t="s">
        <v>514</v>
      </c>
      <c r="E115" s="4" t="s">
        <v>583</v>
      </c>
      <c r="F115" s="4" t="s">
        <v>612</v>
      </c>
      <c r="G115" s="4" t="s">
        <v>617</v>
      </c>
      <c r="H115" s="4">
        <v>41</v>
      </c>
      <c r="I115" s="7">
        <v>310.75</v>
      </c>
      <c r="J115" s="7">
        <v>12740.75</v>
      </c>
      <c r="K115" s="4" t="s">
        <v>620</v>
      </c>
      <c r="L115" s="4" t="str">
        <f t="shared" si="5"/>
        <v>Alex</v>
      </c>
      <c r="N115" s="7">
        <f t="shared" si="6"/>
        <v>310.75</v>
      </c>
      <c r="O115" s="7">
        <f t="shared" si="7"/>
        <v>637.03750000000002</v>
      </c>
      <c r="P115" s="8" t="str">
        <f t="shared" si="8"/>
        <v>Pass</v>
      </c>
    </row>
    <row r="116" spans="1:16" x14ac:dyDescent="0.4">
      <c r="A116" s="4" t="s">
        <v>162</v>
      </c>
      <c r="B116" s="5">
        <v>45451</v>
      </c>
      <c r="C116" s="5" t="str">
        <f t="shared" si="9"/>
        <v>Jun-2024</v>
      </c>
      <c r="D116" s="4" t="s">
        <v>531</v>
      </c>
      <c r="E116" s="4" t="s">
        <v>570</v>
      </c>
      <c r="F116" s="4" t="s">
        <v>612</v>
      </c>
      <c r="G116" s="4" t="s">
        <v>618</v>
      </c>
      <c r="H116" s="4">
        <v>38</v>
      </c>
      <c r="I116" s="7">
        <v>331.51</v>
      </c>
      <c r="J116" s="7">
        <v>12597.38</v>
      </c>
      <c r="K116" s="4" t="s">
        <v>619</v>
      </c>
      <c r="L116" s="4" t="str">
        <f t="shared" si="5"/>
        <v>John</v>
      </c>
      <c r="N116" s="7">
        <f t="shared" si="6"/>
        <v>331.51</v>
      </c>
      <c r="O116" s="7">
        <f t="shared" si="7"/>
        <v>629.86900000000003</v>
      </c>
      <c r="P116" s="8" t="str">
        <f t="shared" si="8"/>
        <v>Pass</v>
      </c>
    </row>
    <row r="117" spans="1:16" x14ac:dyDescent="0.4">
      <c r="A117" s="4" t="s">
        <v>110</v>
      </c>
      <c r="B117" s="5">
        <v>45427</v>
      </c>
      <c r="C117" s="5" t="str">
        <f t="shared" si="9"/>
        <v>May-2024</v>
      </c>
      <c r="D117" s="4" t="s">
        <v>518</v>
      </c>
      <c r="E117" s="4" t="s">
        <v>580</v>
      </c>
      <c r="F117" s="4" t="s">
        <v>612</v>
      </c>
      <c r="G117" s="4" t="s">
        <v>615</v>
      </c>
      <c r="H117" s="4">
        <v>43</v>
      </c>
      <c r="I117" s="7">
        <v>284.49</v>
      </c>
      <c r="J117" s="7">
        <v>12233.07</v>
      </c>
      <c r="K117" s="4" t="s">
        <v>622</v>
      </c>
      <c r="L117" s="4" t="str">
        <f t="shared" si="5"/>
        <v>Tom</v>
      </c>
      <c r="N117" s="7">
        <f t="shared" si="6"/>
        <v>284.49</v>
      </c>
      <c r="O117" s="7">
        <f t="shared" si="7"/>
        <v>611.65350000000001</v>
      </c>
      <c r="P117" s="8" t="str">
        <f t="shared" si="8"/>
        <v>Pass</v>
      </c>
    </row>
    <row r="118" spans="1:16" x14ac:dyDescent="0.4">
      <c r="A118" s="4" t="s">
        <v>44</v>
      </c>
      <c r="B118" s="5">
        <v>45481</v>
      </c>
      <c r="C118" s="5" t="str">
        <f t="shared" si="9"/>
        <v>Jul-2024</v>
      </c>
      <c r="D118" s="4" t="s">
        <v>536</v>
      </c>
      <c r="E118" s="4" t="s">
        <v>583</v>
      </c>
      <c r="F118" s="4" t="s">
        <v>612</v>
      </c>
      <c r="G118" s="4" t="s">
        <v>615</v>
      </c>
      <c r="H118" s="4">
        <v>38</v>
      </c>
      <c r="I118" s="7">
        <v>313.64999999999998</v>
      </c>
      <c r="J118" s="7">
        <v>11918.7</v>
      </c>
      <c r="K118" s="4" t="s">
        <v>622</v>
      </c>
      <c r="L118" s="4" t="str">
        <f t="shared" si="5"/>
        <v>Tom</v>
      </c>
      <c r="N118" s="7">
        <f t="shared" si="6"/>
        <v>313.64999999999998</v>
      </c>
      <c r="O118" s="7">
        <f t="shared" si="7"/>
        <v>595.93500000000006</v>
      </c>
      <c r="P118" s="8" t="str">
        <f t="shared" si="8"/>
        <v>Pass</v>
      </c>
    </row>
    <row r="119" spans="1:16" x14ac:dyDescent="0.4">
      <c r="A119" s="4" t="s">
        <v>51</v>
      </c>
      <c r="B119" s="5">
        <v>45422</v>
      </c>
      <c r="C119" s="5" t="str">
        <f t="shared" si="9"/>
        <v>May-2024</v>
      </c>
      <c r="D119" s="4" t="s">
        <v>539</v>
      </c>
      <c r="E119" s="4" t="s">
        <v>574</v>
      </c>
      <c r="F119" s="4" t="s">
        <v>612</v>
      </c>
      <c r="G119" s="4" t="s">
        <v>617</v>
      </c>
      <c r="H119" s="4">
        <v>30</v>
      </c>
      <c r="I119" s="7">
        <v>368.9</v>
      </c>
      <c r="J119" s="7">
        <v>11067</v>
      </c>
      <c r="K119" s="4" t="s">
        <v>619</v>
      </c>
      <c r="L119" s="4" t="str">
        <f t="shared" si="5"/>
        <v>John</v>
      </c>
      <c r="N119" s="7">
        <f t="shared" si="6"/>
        <v>368.9</v>
      </c>
      <c r="O119" s="7">
        <f t="shared" si="7"/>
        <v>553.35</v>
      </c>
      <c r="P119" s="8" t="str">
        <f t="shared" si="8"/>
        <v>Pass</v>
      </c>
    </row>
    <row r="120" spans="1:16" x14ac:dyDescent="0.4">
      <c r="A120" s="4" t="s">
        <v>501</v>
      </c>
      <c r="B120" s="5">
        <v>45514</v>
      </c>
      <c r="C120" s="5" t="str">
        <f t="shared" si="9"/>
        <v>Aug-2024</v>
      </c>
      <c r="D120" s="4" t="s">
        <v>524</v>
      </c>
      <c r="E120" s="4" t="s">
        <v>568</v>
      </c>
      <c r="F120" s="4" t="s">
        <v>612</v>
      </c>
      <c r="G120" s="4" t="s">
        <v>615</v>
      </c>
      <c r="H120" s="4">
        <v>30</v>
      </c>
      <c r="I120" s="7">
        <v>358.33</v>
      </c>
      <c r="J120" s="7">
        <v>10749.9</v>
      </c>
      <c r="K120" s="4" t="s">
        <v>622</v>
      </c>
      <c r="L120" s="4" t="str">
        <f t="shared" si="5"/>
        <v>Tom</v>
      </c>
      <c r="N120" s="7">
        <f t="shared" si="6"/>
        <v>358.33</v>
      </c>
      <c r="O120" s="7">
        <f t="shared" si="7"/>
        <v>537.495</v>
      </c>
      <c r="P120" s="8" t="str">
        <f t="shared" si="8"/>
        <v>Pass</v>
      </c>
    </row>
    <row r="121" spans="1:16" x14ac:dyDescent="0.4">
      <c r="A121" s="4" t="s">
        <v>188</v>
      </c>
      <c r="B121" s="5">
        <v>45524</v>
      </c>
      <c r="C121" s="5" t="str">
        <f t="shared" si="9"/>
        <v>Aug-2024</v>
      </c>
      <c r="D121" s="4" t="s">
        <v>557</v>
      </c>
      <c r="E121" s="4" t="s">
        <v>607</v>
      </c>
      <c r="F121" s="4" t="s">
        <v>612</v>
      </c>
      <c r="G121" s="4" t="s">
        <v>618</v>
      </c>
      <c r="H121" s="4">
        <v>48</v>
      </c>
      <c r="I121" s="7">
        <v>215.86</v>
      </c>
      <c r="J121" s="7">
        <v>10361.280000000001</v>
      </c>
      <c r="K121" s="4" t="s">
        <v>622</v>
      </c>
      <c r="L121" s="4" t="str">
        <f t="shared" si="5"/>
        <v>Tom</v>
      </c>
      <c r="N121" s="7">
        <f t="shared" si="6"/>
        <v>215.86</v>
      </c>
      <c r="O121" s="7">
        <f t="shared" si="7"/>
        <v>518.06400000000008</v>
      </c>
      <c r="P121" s="8" t="str">
        <f t="shared" si="8"/>
        <v>Pass</v>
      </c>
    </row>
    <row r="122" spans="1:16" x14ac:dyDescent="0.4">
      <c r="A122" s="4" t="s">
        <v>464</v>
      </c>
      <c r="B122" s="5">
        <v>45380</v>
      </c>
      <c r="C122" s="5" t="str">
        <f t="shared" si="9"/>
        <v>Mar-2024</v>
      </c>
      <c r="D122" s="4" t="s">
        <v>524</v>
      </c>
      <c r="E122" s="4" t="s">
        <v>595</v>
      </c>
      <c r="F122" s="4" t="s">
        <v>612</v>
      </c>
      <c r="G122" s="4" t="s">
        <v>615</v>
      </c>
      <c r="H122" s="4">
        <v>36</v>
      </c>
      <c r="I122" s="7">
        <v>277.24</v>
      </c>
      <c r="J122" s="7">
        <v>9980.64</v>
      </c>
      <c r="K122" s="4" t="s">
        <v>619</v>
      </c>
      <c r="L122" s="4" t="str">
        <f t="shared" si="5"/>
        <v>John</v>
      </c>
      <c r="N122" s="7">
        <f t="shared" si="6"/>
        <v>277.24</v>
      </c>
      <c r="O122" s="7">
        <f t="shared" si="7"/>
        <v>499.03199999999998</v>
      </c>
      <c r="P122" s="8" t="str">
        <f t="shared" si="8"/>
        <v>Pass</v>
      </c>
    </row>
    <row r="123" spans="1:16" x14ac:dyDescent="0.4">
      <c r="A123" s="4" t="s">
        <v>304</v>
      </c>
      <c r="B123" s="5">
        <v>45601</v>
      </c>
      <c r="C123" s="5" t="str">
        <f t="shared" si="9"/>
        <v>Nov-2024</v>
      </c>
      <c r="D123" s="4" t="s">
        <v>512</v>
      </c>
      <c r="E123" s="4" t="s">
        <v>568</v>
      </c>
      <c r="F123" s="4" t="s">
        <v>612</v>
      </c>
      <c r="G123" s="4" t="s">
        <v>616</v>
      </c>
      <c r="H123" s="4">
        <v>25</v>
      </c>
      <c r="I123" s="7">
        <v>395.51</v>
      </c>
      <c r="J123" s="7">
        <v>9887.75</v>
      </c>
      <c r="K123" s="4" t="s">
        <v>619</v>
      </c>
      <c r="L123" s="4" t="str">
        <f t="shared" si="5"/>
        <v>John</v>
      </c>
      <c r="N123" s="7">
        <f t="shared" si="6"/>
        <v>395.51</v>
      </c>
      <c r="O123" s="7">
        <f t="shared" si="7"/>
        <v>494.38750000000005</v>
      </c>
      <c r="P123" s="8" t="str">
        <f t="shared" si="8"/>
        <v>Pass</v>
      </c>
    </row>
    <row r="124" spans="1:16" x14ac:dyDescent="0.4">
      <c r="A124" s="4" t="s">
        <v>142</v>
      </c>
      <c r="B124" s="5">
        <v>45574</v>
      </c>
      <c r="C124" s="5" t="str">
        <f t="shared" si="9"/>
        <v>Oct-2024</v>
      </c>
      <c r="D124" s="4" t="s">
        <v>519</v>
      </c>
      <c r="E124" s="4" t="s">
        <v>576</v>
      </c>
      <c r="F124" s="4" t="s">
        <v>612</v>
      </c>
      <c r="G124" s="4" t="s">
        <v>618</v>
      </c>
      <c r="H124" s="4">
        <v>37</v>
      </c>
      <c r="I124" s="7">
        <v>258.45999999999998</v>
      </c>
      <c r="J124" s="7">
        <v>9563.0199999999986</v>
      </c>
      <c r="K124" s="4" t="s">
        <v>619</v>
      </c>
      <c r="L124" s="4" t="str">
        <f t="shared" si="5"/>
        <v>John</v>
      </c>
      <c r="N124" s="7">
        <f t="shared" si="6"/>
        <v>258.45999999999998</v>
      </c>
      <c r="O124" s="7">
        <f t="shared" si="7"/>
        <v>478.15099999999995</v>
      </c>
      <c r="P124" s="8" t="str">
        <f t="shared" si="8"/>
        <v>Pass</v>
      </c>
    </row>
    <row r="125" spans="1:16" x14ac:dyDescent="0.4">
      <c r="A125" s="4" t="s">
        <v>316</v>
      </c>
      <c r="B125" s="5">
        <v>45324</v>
      </c>
      <c r="C125" s="5" t="str">
        <f t="shared" si="9"/>
        <v>Feb-2024</v>
      </c>
      <c r="D125" s="4" t="s">
        <v>518</v>
      </c>
      <c r="E125" s="4" t="s">
        <v>595</v>
      </c>
      <c r="F125" s="4" t="s">
        <v>612</v>
      </c>
      <c r="G125" s="4" t="s">
        <v>617</v>
      </c>
      <c r="H125" s="4">
        <v>21</v>
      </c>
      <c r="I125" s="7">
        <v>454.62</v>
      </c>
      <c r="J125" s="7">
        <v>9547.02</v>
      </c>
      <c r="K125" s="4" t="s">
        <v>621</v>
      </c>
      <c r="L125" s="4" t="str">
        <f t="shared" si="5"/>
        <v>Sara</v>
      </c>
      <c r="N125" s="7">
        <f t="shared" si="6"/>
        <v>454.62</v>
      </c>
      <c r="O125" s="7">
        <f t="shared" si="7"/>
        <v>477.35100000000006</v>
      </c>
      <c r="P125" s="8" t="str">
        <f t="shared" si="8"/>
        <v>Pass</v>
      </c>
    </row>
    <row r="126" spans="1:16" x14ac:dyDescent="0.4">
      <c r="A126" s="4" t="s">
        <v>236</v>
      </c>
      <c r="B126" s="5">
        <v>45585</v>
      </c>
      <c r="C126" s="5" t="str">
        <f t="shared" si="9"/>
        <v>Oct-2024</v>
      </c>
      <c r="D126" s="4" t="s">
        <v>515</v>
      </c>
      <c r="E126" s="4" t="s">
        <v>571</v>
      </c>
      <c r="F126" s="4" t="s">
        <v>612</v>
      </c>
      <c r="G126" s="4" t="s">
        <v>617</v>
      </c>
      <c r="H126" s="4">
        <v>43</v>
      </c>
      <c r="I126" s="7">
        <v>216.51</v>
      </c>
      <c r="J126" s="7">
        <v>9309.93</v>
      </c>
      <c r="K126" s="4" t="s">
        <v>622</v>
      </c>
      <c r="L126" s="4" t="str">
        <f t="shared" si="5"/>
        <v>Tom</v>
      </c>
      <c r="N126" s="7">
        <f t="shared" si="6"/>
        <v>216.51</v>
      </c>
      <c r="O126" s="7">
        <f t="shared" si="7"/>
        <v>465.49650000000003</v>
      </c>
      <c r="P126" s="8" t="str">
        <f t="shared" si="8"/>
        <v>Pass</v>
      </c>
    </row>
    <row r="127" spans="1:16" x14ac:dyDescent="0.4">
      <c r="A127" s="4" t="s">
        <v>433</v>
      </c>
      <c r="B127" s="5">
        <v>45646</v>
      </c>
      <c r="C127" s="5" t="str">
        <f t="shared" si="9"/>
        <v>Dec-2024</v>
      </c>
      <c r="D127" s="4" t="s">
        <v>535</v>
      </c>
      <c r="E127" s="4" t="s">
        <v>606</v>
      </c>
      <c r="F127" s="4" t="s">
        <v>612</v>
      </c>
      <c r="G127" s="4" t="s">
        <v>617</v>
      </c>
      <c r="H127" s="4">
        <v>46</v>
      </c>
      <c r="I127" s="7">
        <v>199.08</v>
      </c>
      <c r="J127" s="7">
        <v>9157.68</v>
      </c>
      <c r="K127" s="4" t="s">
        <v>621</v>
      </c>
      <c r="L127" s="4" t="str">
        <f t="shared" si="5"/>
        <v>Sara</v>
      </c>
      <c r="N127" s="7">
        <f t="shared" si="6"/>
        <v>199.08</v>
      </c>
      <c r="O127" s="7">
        <f t="shared" si="7"/>
        <v>457.88400000000001</v>
      </c>
      <c r="P127" s="8" t="str">
        <f t="shared" si="8"/>
        <v>Pass</v>
      </c>
    </row>
    <row r="128" spans="1:16" x14ac:dyDescent="0.4">
      <c r="A128" s="4" t="s">
        <v>73</v>
      </c>
      <c r="B128" s="5">
        <v>45293</v>
      </c>
      <c r="C128" s="5" t="str">
        <f t="shared" si="9"/>
        <v>Jan-2024</v>
      </c>
      <c r="D128" s="4" t="s">
        <v>514</v>
      </c>
      <c r="E128" s="4" t="s">
        <v>574</v>
      </c>
      <c r="F128" s="4" t="s">
        <v>612</v>
      </c>
      <c r="G128" s="4" t="s">
        <v>618</v>
      </c>
      <c r="H128" s="4">
        <v>25</v>
      </c>
      <c r="I128" s="7">
        <v>345.04</v>
      </c>
      <c r="J128" s="7">
        <v>8626</v>
      </c>
      <c r="K128" s="4" t="s">
        <v>620</v>
      </c>
      <c r="L128" s="4" t="str">
        <f t="shared" si="5"/>
        <v>Alex</v>
      </c>
      <c r="N128" s="7">
        <f t="shared" si="6"/>
        <v>345.04</v>
      </c>
      <c r="O128" s="7">
        <f t="shared" si="7"/>
        <v>431.3</v>
      </c>
      <c r="P128" s="8" t="str">
        <f t="shared" si="8"/>
        <v>Pass</v>
      </c>
    </row>
    <row r="129" spans="1:16" x14ac:dyDescent="0.4">
      <c r="A129" s="4" t="s">
        <v>13</v>
      </c>
      <c r="B129" s="5">
        <v>45398</v>
      </c>
      <c r="C129" s="5" t="str">
        <f t="shared" si="9"/>
        <v>Apr-2024</v>
      </c>
      <c r="D129" s="4" t="s">
        <v>513</v>
      </c>
      <c r="E129" s="4" t="s">
        <v>563</v>
      </c>
      <c r="F129" s="4" t="s">
        <v>612</v>
      </c>
      <c r="G129" s="4" t="s">
        <v>617</v>
      </c>
      <c r="H129" s="4">
        <v>34</v>
      </c>
      <c r="I129" s="7">
        <v>245.64</v>
      </c>
      <c r="J129" s="7">
        <v>8351.76</v>
      </c>
      <c r="K129" s="4" t="s">
        <v>620</v>
      </c>
      <c r="L129" s="4" t="str">
        <f t="shared" si="5"/>
        <v>Alex</v>
      </c>
      <c r="N129" s="7">
        <f t="shared" si="6"/>
        <v>245.64</v>
      </c>
      <c r="O129" s="7">
        <f t="shared" si="7"/>
        <v>417.58800000000002</v>
      </c>
      <c r="P129" s="8" t="str">
        <f t="shared" si="8"/>
        <v>Pass</v>
      </c>
    </row>
    <row r="130" spans="1:16" x14ac:dyDescent="0.4">
      <c r="A130" s="4" t="s">
        <v>21</v>
      </c>
      <c r="B130" s="5">
        <v>45379</v>
      </c>
      <c r="C130" s="5" t="str">
        <f t="shared" si="9"/>
        <v>Mar-2024</v>
      </c>
      <c r="D130" s="4" t="s">
        <v>521</v>
      </c>
      <c r="E130" s="4" t="s">
        <v>562</v>
      </c>
      <c r="F130" s="4" t="s">
        <v>612</v>
      </c>
      <c r="G130" s="4" t="s">
        <v>615</v>
      </c>
      <c r="H130" s="4">
        <v>21</v>
      </c>
      <c r="I130" s="7">
        <v>392.3</v>
      </c>
      <c r="J130" s="7">
        <v>8238.3000000000011</v>
      </c>
      <c r="K130" s="4" t="s">
        <v>623</v>
      </c>
      <c r="L130" s="4" t="str">
        <f t="shared" ref="L130:L193" si="10">PROPER(TRIM(K130))</f>
        <v>Maria</v>
      </c>
      <c r="N130" s="7">
        <f t="shared" ref="N130:N193" si="11">I130*(1 + $M$2 )</f>
        <v>392.3</v>
      </c>
      <c r="O130" s="7">
        <f t="shared" ref="O130:O193" si="12">J130*0.05</f>
        <v>411.91500000000008</v>
      </c>
      <c r="P130" s="8" t="str">
        <f t="shared" ref="P130:P193" si="13">IF(H130 &gt; 10, "Pass", "Fail" )</f>
        <v>Pass</v>
      </c>
    </row>
    <row r="131" spans="1:16" x14ac:dyDescent="0.4">
      <c r="A131" s="4" t="s">
        <v>415</v>
      </c>
      <c r="B131" s="5">
        <v>45596</v>
      </c>
      <c r="C131" s="5" t="str">
        <f t="shared" ref="C131:C194" si="14">TEXT(B131, "mmm-yyyy")</f>
        <v>Oct-2024</v>
      </c>
      <c r="D131" s="4" t="s">
        <v>534</v>
      </c>
      <c r="E131" s="4" t="s">
        <v>562</v>
      </c>
      <c r="F131" s="4" t="s">
        <v>612</v>
      </c>
      <c r="G131" s="4" t="s">
        <v>615</v>
      </c>
      <c r="H131" s="4">
        <v>19</v>
      </c>
      <c r="I131" s="7">
        <v>382.08</v>
      </c>
      <c r="J131" s="7">
        <v>7259.52</v>
      </c>
      <c r="K131" s="4" t="s">
        <v>622</v>
      </c>
      <c r="L131" s="4" t="str">
        <f t="shared" si="10"/>
        <v>Tom</v>
      </c>
      <c r="N131" s="7">
        <f t="shared" si="11"/>
        <v>382.08</v>
      </c>
      <c r="O131" s="7">
        <f t="shared" si="12"/>
        <v>362.97600000000006</v>
      </c>
      <c r="P131" s="8" t="str">
        <f t="shared" si="13"/>
        <v>Pass</v>
      </c>
    </row>
    <row r="132" spans="1:16" x14ac:dyDescent="0.4">
      <c r="A132" s="4" t="s">
        <v>429</v>
      </c>
      <c r="B132" s="5">
        <v>45553</v>
      </c>
      <c r="C132" s="5" t="str">
        <f t="shared" si="14"/>
        <v>Sep-2024</v>
      </c>
      <c r="D132" s="4" t="s">
        <v>553</v>
      </c>
      <c r="E132" s="4" t="s">
        <v>588</v>
      </c>
      <c r="F132" s="4" t="s">
        <v>612</v>
      </c>
      <c r="G132" s="4" t="s">
        <v>618</v>
      </c>
      <c r="H132" s="4">
        <v>39</v>
      </c>
      <c r="I132" s="7">
        <v>176.49</v>
      </c>
      <c r="J132" s="7">
        <v>6883.1100000000006</v>
      </c>
      <c r="K132" s="4" t="s">
        <v>621</v>
      </c>
      <c r="L132" s="4" t="str">
        <f t="shared" si="10"/>
        <v>Sara</v>
      </c>
      <c r="N132" s="7">
        <f t="shared" si="11"/>
        <v>176.49</v>
      </c>
      <c r="O132" s="7">
        <f t="shared" si="12"/>
        <v>344.15550000000007</v>
      </c>
      <c r="P132" s="8" t="str">
        <f t="shared" si="13"/>
        <v>Pass</v>
      </c>
    </row>
    <row r="133" spans="1:16" x14ac:dyDescent="0.4">
      <c r="A133" s="4" t="s">
        <v>356</v>
      </c>
      <c r="B133" s="5">
        <v>45407</v>
      </c>
      <c r="C133" s="5" t="str">
        <f t="shared" si="14"/>
        <v>Apr-2024</v>
      </c>
      <c r="D133" s="4" t="s">
        <v>534</v>
      </c>
      <c r="E133" s="4" t="s">
        <v>576</v>
      </c>
      <c r="F133" s="4" t="s">
        <v>612</v>
      </c>
      <c r="G133" s="4" t="s">
        <v>617</v>
      </c>
      <c r="H133" s="4">
        <v>44</v>
      </c>
      <c r="I133" s="7">
        <v>155.4</v>
      </c>
      <c r="J133" s="7">
        <v>6837.6</v>
      </c>
      <c r="K133" s="4" t="s">
        <v>623</v>
      </c>
      <c r="L133" s="4" t="str">
        <f t="shared" si="10"/>
        <v>Maria</v>
      </c>
      <c r="N133" s="7">
        <f t="shared" si="11"/>
        <v>155.4</v>
      </c>
      <c r="O133" s="7">
        <f t="shared" si="12"/>
        <v>341.88000000000005</v>
      </c>
      <c r="P133" s="8" t="str">
        <f t="shared" si="13"/>
        <v>Pass</v>
      </c>
    </row>
    <row r="134" spans="1:16" x14ac:dyDescent="0.4">
      <c r="A134" s="4" t="s">
        <v>271</v>
      </c>
      <c r="B134" s="5">
        <v>45403</v>
      </c>
      <c r="C134" s="5" t="str">
        <f t="shared" si="14"/>
        <v>Apr-2024</v>
      </c>
      <c r="D134" s="4" t="s">
        <v>512</v>
      </c>
      <c r="E134" s="4" t="s">
        <v>566</v>
      </c>
      <c r="F134" s="4" t="s">
        <v>612</v>
      </c>
      <c r="G134" s="4" t="s">
        <v>617</v>
      </c>
      <c r="H134" s="4">
        <v>25</v>
      </c>
      <c r="I134" s="7">
        <v>270.35000000000002</v>
      </c>
      <c r="J134" s="7">
        <v>6758.7500000000009</v>
      </c>
      <c r="K134" s="4" t="s">
        <v>620</v>
      </c>
      <c r="L134" s="4" t="str">
        <f t="shared" si="10"/>
        <v>Alex</v>
      </c>
      <c r="N134" s="7">
        <f t="shared" si="11"/>
        <v>270.35000000000002</v>
      </c>
      <c r="O134" s="7">
        <f t="shared" si="12"/>
        <v>337.93750000000006</v>
      </c>
      <c r="P134" s="8" t="str">
        <f t="shared" si="13"/>
        <v>Pass</v>
      </c>
    </row>
    <row r="135" spans="1:16" x14ac:dyDescent="0.4">
      <c r="A135" s="4" t="s">
        <v>389</v>
      </c>
      <c r="B135" s="5">
        <v>45304</v>
      </c>
      <c r="C135" s="5" t="str">
        <f t="shared" si="14"/>
        <v>Jan-2024</v>
      </c>
      <c r="D135" s="4" t="s">
        <v>548</v>
      </c>
      <c r="E135" s="4" t="s">
        <v>587</v>
      </c>
      <c r="F135" s="4" t="s">
        <v>612</v>
      </c>
      <c r="G135" s="4" t="s">
        <v>615</v>
      </c>
      <c r="H135" s="4">
        <v>25</v>
      </c>
      <c r="I135" s="7">
        <v>269.7</v>
      </c>
      <c r="J135" s="7">
        <v>6742.5</v>
      </c>
      <c r="K135" s="4" t="s">
        <v>621</v>
      </c>
      <c r="L135" s="4" t="str">
        <f t="shared" si="10"/>
        <v>Sara</v>
      </c>
      <c r="N135" s="7">
        <f t="shared" si="11"/>
        <v>269.7</v>
      </c>
      <c r="O135" s="7">
        <f t="shared" si="12"/>
        <v>337.125</v>
      </c>
      <c r="P135" s="8" t="str">
        <f t="shared" si="13"/>
        <v>Pass</v>
      </c>
    </row>
    <row r="136" spans="1:16" x14ac:dyDescent="0.4">
      <c r="A136" s="4" t="s">
        <v>452</v>
      </c>
      <c r="B136" s="5">
        <v>45570</v>
      </c>
      <c r="C136" s="5" t="str">
        <f t="shared" si="14"/>
        <v>Oct-2024</v>
      </c>
      <c r="D136" s="4" t="s">
        <v>534</v>
      </c>
      <c r="E136" s="4" t="s">
        <v>582</v>
      </c>
      <c r="F136" s="4" t="s">
        <v>612</v>
      </c>
      <c r="G136" s="4" t="s">
        <v>618</v>
      </c>
      <c r="H136" s="4">
        <v>31</v>
      </c>
      <c r="I136" s="7">
        <v>212.93</v>
      </c>
      <c r="J136" s="7">
        <v>6600.83</v>
      </c>
      <c r="K136" s="4" t="s">
        <v>623</v>
      </c>
      <c r="L136" s="4" t="str">
        <f t="shared" si="10"/>
        <v>Maria</v>
      </c>
      <c r="N136" s="7">
        <f t="shared" si="11"/>
        <v>212.93</v>
      </c>
      <c r="O136" s="7">
        <f t="shared" si="12"/>
        <v>330.04150000000004</v>
      </c>
      <c r="P136" s="8" t="str">
        <f t="shared" si="13"/>
        <v>Pass</v>
      </c>
    </row>
    <row r="137" spans="1:16" x14ac:dyDescent="0.4">
      <c r="A137" s="4" t="s">
        <v>422</v>
      </c>
      <c r="B137" s="5">
        <v>45555</v>
      </c>
      <c r="C137" s="5" t="str">
        <f t="shared" si="14"/>
        <v>Sep-2024</v>
      </c>
      <c r="D137" s="4" t="s">
        <v>559</v>
      </c>
      <c r="E137" s="4" t="s">
        <v>568</v>
      </c>
      <c r="F137" s="4" t="s">
        <v>612</v>
      </c>
      <c r="G137" s="4" t="s">
        <v>618</v>
      </c>
      <c r="H137" s="4">
        <v>24</v>
      </c>
      <c r="I137" s="7">
        <v>267.64999999999998</v>
      </c>
      <c r="J137" s="7">
        <v>6423.5999999999995</v>
      </c>
      <c r="K137" s="4" t="s">
        <v>622</v>
      </c>
      <c r="L137" s="4" t="str">
        <f t="shared" si="10"/>
        <v>Tom</v>
      </c>
      <c r="N137" s="7">
        <f t="shared" si="11"/>
        <v>267.64999999999998</v>
      </c>
      <c r="O137" s="7">
        <f t="shared" si="12"/>
        <v>321.18</v>
      </c>
      <c r="P137" s="8" t="str">
        <f t="shared" si="13"/>
        <v>Pass</v>
      </c>
    </row>
    <row r="138" spans="1:16" x14ac:dyDescent="0.4">
      <c r="A138" s="4" t="s">
        <v>170</v>
      </c>
      <c r="B138" s="5">
        <v>45336</v>
      </c>
      <c r="C138" s="5" t="str">
        <f t="shared" si="14"/>
        <v>Feb-2024</v>
      </c>
      <c r="D138" s="4" t="s">
        <v>549</v>
      </c>
      <c r="E138" s="4" t="s">
        <v>606</v>
      </c>
      <c r="F138" s="4" t="s">
        <v>612</v>
      </c>
      <c r="G138" s="4" t="s">
        <v>618</v>
      </c>
      <c r="H138" s="4">
        <v>13</v>
      </c>
      <c r="I138" s="7">
        <v>486.99</v>
      </c>
      <c r="J138" s="7">
        <v>6330.87</v>
      </c>
      <c r="K138" s="4" t="s">
        <v>622</v>
      </c>
      <c r="L138" s="4" t="str">
        <f t="shared" si="10"/>
        <v>Tom</v>
      </c>
      <c r="N138" s="7">
        <f t="shared" si="11"/>
        <v>486.99</v>
      </c>
      <c r="O138" s="7">
        <f t="shared" si="12"/>
        <v>316.54349999999999</v>
      </c>
      <c r="P138" s="8" t="str">
        <f t="shared" si="13"/>
        <v>Pass</v>
      </c>
    </row>
    <row r="139" spans="1:16" x14ac:dyDescent="0.4">
      <c r="A139" s="4" t="s">
        <v>219</v>
      </c>
      <c r="B139" s="5">
        <v>45345</v>
      </c>
      <c r="C139" s="5" t="str">
        <f t="shared" si="14"/>
        <v>Feb-2024</v>
      </c>
      <c r="D139" s="4" t="s">
        <v>510</v>
      </c>
      <c r="E139" s="4" t="s">
        <v>588</v>
      </c>
      <c r="F139" s="4" t="s">
        <v>612</v>
      </c>
      <c r="G139" s="4" t="s">
        <v>618</v>
      </c>
      <c r="H139" s="4">
        <v>49</v>
      </c>
      <c r="I139" s="7">
        <v>124.05</v>
      </c>
      <c r="J139" s="7">
        <v>6078.45</v>
      </c>
      <c r="K139" s="4" t="s">
        <v>620</v>
      </c>
      <c r="L139" s="4" t="str">
        <f t="shared" si="10"/>
        <v>Alex</v>
      </c>
      <c r="N139" s="7">
        <f t="shared" si="11"/>
        <v>124.05</v>
      </c>
      <c r="O139" s="7">
        <f t="shared" si="12"/>
        <v>303.92250000000001</v>
      </c>
      <c r="P139" s="8" t="str">
        <f t="shared" si="13"/>
        <v>Pass</v>
      </c>
    </row>
    <row r="140" spans="1:16" x14ac:dyDescent="0.4">
      <c r="A140" s="4" t="s">
        <v>331</v>
      </c>
      <c r="B140" s="5">
        <v>45388</v>
      </c>
      <c r="C140" s="5" t="str">
        <f t="shared" si="14"/>
        <v>Apr-2024</v>
      </c>
      <c r="D140" s="4" t="s">
        <v>542</v>
      </c>
      <c r="E140" s="4" t="s">
        <v>581</v>
      </c>
      <c r="F140" s="4" t="s">
        <v>612</v>
      </c>
      <c r="G140" s="4" t="s">
        <v>618</v>
      </c>
      <c r="H140" s="4">
        <v>40</v>
      </c>
      <c r="I140" s="7">
        <v>149.6</v>
      </c>
      <c r="J140" s="7">
        <v>5984</v>
      </c>
      <c r="K140" s="4" t="s">
        <v>621</v>
      </c>
      <c r="L140" s="4" t="str">
        <f t="shared" si="10"/>
        <v>Sara</v>
      </c>
      <c r="N140" s="7">
        <f t="shared" si="11"/>
        <v>149.6</v>
      </c>
      <c r="O140" s="7">
        <f t="shared" si="12"/>
        <v>299.2</v>
      </c>
      <c r="P140" s="8" t="str">
        <f t="shared" si="13"/>
        <v>Pass</v>
      </c>
    </row>
    <row r="141" spans="1:16" x14ac:dyDescent="0.4">
      <c r="A141" s="4" t="s">
        <v>65</v>
      </c>
      <c r="B141" s="5">
        <v>45631</v>
      </c>
      <c r="C141" s="5" t="str">
        <f t="shared" si="14"/>
        <v>Dec-2024</v>
      </c>
      <c r="D141" s="4" t="s">
        <v>520</v>
      </c>
      <c r="E141" s="4" t="s">
        <v>562</v>
      </c>
      <c r="F141" s="4" t="s">
        <v>612</v>
      </c>
      <c r="G141" s="4" t="s">
        <v>615</v>
      </c>
      <c r="H141" s="4">
        <v>35</v>
      </c>
      <c r="I141" s="7">
        <v>161.26</v>
      </c>
      <c r="J141" s="7">
        <v>5644.0999999999995</v>
      </c>
      <c r="K141" s="4" t="s">
        <v>623</v>
      </c>
      <c r="L141" s="4" t="str">
        <f t="shared" si="10"/>
        <v>Maria</v>
      </c>
      <c r="N141" s="7">
        <f t="shared" si="11"/>
        <v>161.26</v>
      </c>
      <c r="O141" s="7">
        <f t="shared" si="12"/>
        <v>282.20499999999998</v>
      </c>
      <c r="P141" s="8" t="str">
        <f t="shared" si="13"/>
        <v>Pass</v>
      </c>
    </row>
    <row r="142" spans="1:16" x14ac:dyDescent="0.4">
      <c r="A142" s="4" t="s">
        <v>430</v>
      </c>
      <c r="B142" s="5">
        <v>45656</v>
      </c>
      <c r="C142" s="5" t="str">
        <f t="shared" si="14"/>
        <v>Dec-2024</v>
      </c>
      <c r="D142" s="4" t="s">
        <v>517</v>
      </c>
      <c r="E142" s="4" t="s">
        <v>601</v>
      </c>
      <c r="F142" s="4" t="s">
        <v>612</v>
      </c>
      <c r="G142" s="4" t="s">
        <v>616</v>
      </c>
      <c r="H142" s="4">
        <v>21</v>
      </c>
      <c r="I142" s="7">
        <v>263.45</v>
      </c>
      <c r="J142" s="7">
        <v>5532.45</v>
      </c>
      <c r="K142" s="4" t="s">
        <v>620</v>
      </c>
      <c r="L142" s="4" t="str">
        <f t="shared" si="10"/>
        <v>Alex</v>
      </c>
      <c r="N142" s="7">
        <f t="shared" si="11"/>
        <v>263.45</v>
      </c>
      <c r="O142" s="7">
        <f t="shared" si="12"/>
        <v>276.6225</v>
      </c>
      <c r="P142" s="8" t="str">
        <f t="shared" si="13"/>
        <v>Pass</v>
      </c>
    </row>
    <row r="143" spans="1:16" x14ac:dyDescent="0.4">
      <c r="A143" s="4" t="s">
        <v>300</v>
      </c>
      <c r="B143" s="5">
        <v>45640</v>
      </c>
      <c r="C143" s="5" t="str">
        <f t="shared" si="14"/>
        <v>Dec-2024</v>
      </c>
      <c r="D143" s="4" t="s">
        <v>541</v>
      </c>
      <c r="E143" s="4" t="s">
        <v>561</v>
      </c>
      <c r="F143" s="4" t="s">
        <v>612</v>
      </c>
      <c r="G143" s="4" t="s">
        <v>615</v>
      </c>
      <c r="H143" s="4">
        <v>17</v>
      </c>
      <c r="I143" s="7">
        <v>323.41000000000003</v>
      </c>
      <c r="J143" s="7">
        <v>5497.97</v>
      </c>
      <c r="K143" s="4" t="s">
        <v>619</v>
      </c>
      <c r="L143" s="4" t="str">
        <f t="shared" si="10"/>
        <v>John</v>
      </c>
      <c r="N143" s="7">
        <f t="shared" si="11"/>
        <v>323.41000000000003</v>
      </c>
      <c r="O143" s="7">
        <f t="shared" si="12"/>
        <v>274.89850000000001</v>
      </c>
      <c r="P143" s="8" t="str">
        <f t="shared" si="13"/>
        <v>Pass</v>
      </c>
    </row>
    <row r="144" spans="1:16" x14ac:dyDescent="0.4">
      <c r="A144" s="4" t="s">
        <v>325</v>
      </c>
      <c r="B144" s="5">
        <v>45555</v>
      </c>
      <c r="C144" s="5" t="str">
        <f t="shared" si="14"/>
        <v>Sep-2024</v>
      </c>
      <c r="D144" s="4" t="s">
        <v>533</v>
      </c>
      <c r="E144" s="4" t="s">
        <v>579</v>
      </c>
      <c r="F144" s="4" t="s">
        <v>612</v>
      </c>
      <c r="G144" s="4" t="s">
        <v>615</v>
      </c>
      <c r="H144" s="4">
        <v>18</v>
      </c>
      <c r="I144" s="7">
        <v>299.52999999999997</v>
      </c>
      <c r="J144" s="7">
        <v>5391.5399999999991</v>
      </c>
      <c r="K144" s="4" t="s">
        <v>623</v>
      </c>
      <c r="L144" s="4" t="str">
        <f t="shared" si="10"/>
        <v>Maria</v>
      </c>
      <c r="N144" s="7">
        <f t="shared" si="11"/>
        <v>299.52999999999997</v>
      </c>
      <c r="O144" s="7">
        <f t="shared" si="12"/>
        <v>269.57699999999994</v>
      </c>
      <c r="P144" s="8" t="str">
        <f t="shared" si="13"/>
        <v>Pass</v>
      </c>
    </row>
    <row r="145" spans="1:16" x14ac:dyDescent="0.4">
      <c r="A145" s="4" t="s">
        <v>103</v>
      </c>
      <c r="B145" s="5">
        <v>45592</v>
      </c>
      <c r="C145" s="5" t="str">
        <f t="shared" si="14"/>
        <v>Oct-2024</v>
      </c>
      <c r="D145" s="4" t="s">
        <v>553</v>
      </c>
      <c r="E145" s="4" t="s">
        <v>601</v>
      </c>
      <c r="F145" s="4" t="s">
        <v>612</v>
      </c>
      <c r="G145" s="4" t="s">
        <v>616</v>
      </c>
      <c r="H145" s="4">
        <v>14</v>
      </c>
      <c r="I145" s="7">
        <v>379.51</v>
      </c>
      <c r="J145" s="7">
        <v>5313.1399999999994</v>
      </c>
      <c r="K145" s="4" t="s">
        <v>623</v>
      </c>
      <c r="L145" s="4" t="str">
        <f t="shared" si="10"/>
        <v>Maria</v>
      </c>
      <c r="N145" s="7">
        <f t="shared" si="11"/>
        <v>379.51</v>
      </c>
      <c r="O145" s="7">
        <f t="shared" si="12"/>
        <v>265.65699999999998</v>
      </c>
      <c r="P145" s="8" t="str">
        <f t="shared" si="13"/>
        <v>Pass</v>
      </c>
    </row>
    <row r="146" spans="1:16" x14ac:dyDescent="0.4">
      <c r="A146" s="4" t="s">
        <v>399</v>
      </c>
      <c r="B146" s="5">
        <v>45383</v>
      </c>
      <c r="C146" s="5" t="str">
        <f t="shared" si="14"/>
        <v>Apr-2024</v>
      </c>
      <c r="D146" s="4" t="s">
        <v>535</v>
      </c>
      <c r="E146" s="4" t="s">
        <v>589</v>
      </c>
      <c r="F146" s="4" t="s">
        <v>612</v>
      </c>
      <c r="G146" s="4" t="s">
        <v>617</v>
      </c>
      <c r="H146" s="4">
        <v>13</v>
      </c>
      <c r="I146" s="7">
        <v>405.93</v>
      </c>
      <c r="J146" s="7">
        <v>5277.09</v>
      </c>
      <c r="K146" s="4" t="s">
        <v>619</v>
      </c>
      <c r="L146" s="4" t="str">
        <f t="shared" si="10"/>
        <v>John</v>
      </c>
      <c r="N146" s="7">
        <f t="shared" si="11"/>
        <v>405.93</v>
      </c>
      <c r="O146" s="7">
        <f t="shared" si="12"/>
        <v>263.85450000000003</v>
      </c>
      <c r="P146" s="8" t="str">
        <f t="shared" si="13"/>
        <v>Pass</v>
      </c>
    </row>
    <row r="147" spans="1:16" x14ac:dyDescent="0.4">
      <c r="A147" s="4" t="s">
        <v>404</v>
      </c>
      <c r="B147" s="5">
        <v>45633</v>
      </c>
      <c r="C147" s="5" t="str">
        <f t="shared" si="14"/>
        <v>Dec-2024</v>
      </c>
      <c r="D147" s="4" t="s">
        <v>535</v>
      </c>
      <c r="E147" s="4" t="s">
        <v>590</v>
      </c>
      <c r="F147" s="4" t="s">
        <v>612</v>
      </c>
      <c r="G147" s="4" t="s">
        <v>616</v>
      </c>
      <c r="H147" s="4">
        <v>26</v>
      </c>
      <c r="I147" s="7">
        <v>199.82</v>
      </c>
      <c r="J147" s="7">
        <v>5195.32</v>
      </c>
      <c r="K147" s="4" t="s">
        <v>619</v>
      </c>
      <c r="L147" s="4" t="str">
        <f t="shared" si="10"/>
        <v>John</v>
      </c>
      <c r="N147" s="7">
        <f t="shared" si="11"/>
        <v>199.82</v>
      </c>
      <c r="O147" s="7">
        <f t="shared" si="12"/>
        <v>259.76600000000002</v>
      </c>
      <c r="P147" s="8" t="str">
        <f t="shared" si="13"/>
        <v>Pass</v>
      </c>
    </row>
    <row r="148" spans="1:16" x14ac:dyDescent="0.4">
      <c r="A148" s="4" t="s">
        <v>33</v>
      </c>
      <c r="B148" s="5">
        <v>45452</v>
      </c>
      <c r="C148" s="5" t="str">
        <f t="shared" si="14"/>
        <v>Jun-2024</v>
      </c>
      <c r="D148" s="4" t="s">
        <v>529</v>
      </c>
      <c r="E148" s="4" t="s">
        <v>560</v>
      </c>
      <c r="F148" s="4" t="s">
        <v>612</v>
      </c>
      <c r="G148" s="4" t="s">
        <v>616</v>
      </c>
      <c r="H148" s="4">
        <v>35</v>
      </c>
      <c r="I148" s="7">
        <v>145.1</v>
      </c>
      <c r="J148" s="7">
        <v>5078.5</v>
      </c>
      <c r="K148" s="4" t="s">
        <v>619</v>
      </c>
      <c r="L148" s="4" t="str">
        <f t="shared" si="10"/>
        <v>John</v>
      </c>
      <c r="N148" s="7">
        <f t="shared" si="11"/>
        <v>145.1</v>
      </c>
      <c r="O148" s="7">
        <f t="shared" si="12"/>
        <v>253.92500000000001</v>
      </c>
      <c r="P148" s="8" t="str">
        <f t="shared" si="13"/>
        <v>Pass</v>
      </c>
    </row>
    <row r="149" spans="1:16" x14ac:dyDescent="0.4">
      <c r="A149" s="4" t="s">
        <v>280</v>
      </c>
      <c r="B149" s="5">
        <v>45524</v>
      </c>
      <c r="C149" s="5" t="str">
        <f t="shared" si="14"/>
        <v>Aug-2024</v>
      </c>
      <c r="D149" s="4" t="s">
        <v>558</v>
      </c>
      <c r="E149" s="4" t="s">
        <v>583</v>
      </c>
      <c r="F149" s="4" t="s">
        <v>612</v>
      </c>
      <c r="G149" s="4" t="s">
        <v>618</v>
      </c>
      <c r="H149" s="4">
        <v>41</v>
      </c>
      <c r="I149" s="7">
        <v>117.91</v>
      </c>
      <c r="J149" s="7">
        <v>4834.3099999999986</v>
      </c>
      <c r="K149" s="4" t="s">
        <v>622</v>
      </c>
      <c r="L149" s="4" t="str">
        <f t="shared" si="10"/>
        <v>Tom</v>
      </c>
      <c r="N149" s="7">
        <f t="shared" si="11"/>
        <v>117.91</v>
      </c>
      <c r="O149" s="7">
        <f t="shared" si="12"/>
        <v>241.71549999999993</v>
      </c>
      <c r="P149" s="8" t="str">
        <f t="shared" si="13"/>
        <v>Pass</v>
      </c>
    </row>
    <row r="150" spans="1:16" x14ac:dyDescent="0.4">
      <c r="A150" s="4" t="s">
        <v>357</v>
      </c>
      <c r="B150" s="5">
        <v>45482</v>
      </c>
      <c r="C150" s="5" t="str">
        <f t="shared" si="14"/>
        <v>Jul-2024</v>
      </c>
      <c r="D150" s="4" t="s">
        <v>516</v>
      </c>
      <c r="E150" s="4" t="s">
        <v>588</v>
      </c>
      <c r="F150" s="4" t="s">
        <v>612</v>
      </c>
      <c r="G150" s="4" t="s">
        <v>618</v>
      </c>
      <c r="H150" s="4">
        <v>13</v>
      </c>
      <c r="I150" s="7">
        <v>362.03</v>
      </c>
      <c r="J150" s="7">
        <v>4706.3899999999994</v>
      </c>
      <c r="K150" s="4" t="s">
        <v>620</v>
      </c>
      <c r="L150" s="4" t="str">
        <f t="shared" si="10"/>
        <v>Alex</v>
      </c>
      <c r="N150" s="7">
        <f t="shared" si="11"/>
        <v>362.03</v>
      </c>
      <c r="O150" s="7">
        <f t="shared" si="12"/>
        <v>235.31949999999998</v>
      </c>
      <c r="P150" s="8" t="str">
        <f t="shared" si="13"/>
        <v>Pass</v>
      </c>
    </row>
    <row r="151" spans="1:16" x14ac:dyDescent="0.4">
      <c r="A151" s="4" t="s">
        <v>108</v>
      </c>
      <c r="B151" s="5">
        <v>45635</v>
      </c>
      <c r="C151" s="5" t="str">
        <f t="shared" si="14"/>
        <v>Dec-2024</v>
      </c>
      <c r="D151" s="4" t="s">
        <v>555</v>
      </c>
      <c r="E151" s="4" t="s">
        <v>603</v>
      </c>
      <c r="F151" s="4" t="s">
        <v>612</v>
      </c>
      <c r="G151" s="4" t="s">
        <v>617</v>
      </c>
      <c r="H151" s="4">
        <v>32</v>
      </c>
      <c r="I151" s="7">
        <v>135.19</v>
      </c>
      <c r="J151" s="7">
        <v>4326.08</v>
      </c>
      <c r="K151" s="4" t="s">
        <v>620</v>
      </c>
      <c r="L151" s="4" t="str">
        <f t="shared" si="10"/>
        <v>Alex</v>
      </c>
      <c r="N151" s="7">
        <f t="shared" si="11"/>
        <v>135.19</v>
      </c>
      <c r="O151" s="7">
        <f t="shared" si="12"/>
        <v>216.304</v>
      </c>
      <c r="P151" s="8" t="str">
        <f t="shared" si="13"/>
        <v>Pass</v>
      </c>
    </row>
    <row r="152" spans="1:16" x14ac:dyDescent="0.4">
      <c r="A152" s="4" t="s">
        <v>41</v>
      </c>
      <c r="B152" s="5">
        <v>45461</v>
      </c>
      <c r="C152" s="5" t="str">
        <f t="shared" si="14"/>
        <v>Jun-2024</v>
      </c>
      <c r="D152" s="4" t="s">
        <v>533</v>
      </c>
      <c r="E152" s="4" t="s">
        <v>581</v>
      </c>
      <c r="F152" s="4" t="s">
        <v>612</v>
      </c>
      <c r="G152" s="4" t="s">
        <v>618</v>
      </c>
      <c r="H152" s="4">
        <v>47</v>
      </c>
      <c r="I152" s="7">
        <v>86.63</v>
      </c>
      <c r="J152" s="7">
        <v>4071.61</v>
      </c>
      <c r="K152" s="4" t="s">
        <v>623</v>
      </c>
      <c r="L152" s="4" t="str">
        <f t="shared" si="10"/>
        <v>Maria</v>
      </c>
      <c r="N152" s="7">
        <f t="shared" si="11"/>
        <v>86.63</v>
      </c>
      <c r="O152" s="7">
        <f t="shared" si="12"/>
        <v>203.58050000000003</v>
      </c>
      <c r="P152" s="8" t="str">
        <f t="shared" si="13"/>
        <v>Pass</v>
      </c>
    </row>
    <row r="153" spans="1:16" x14ac:dyDescent="0.4">
      <c r="A153" s="4" t="s">
        <v>269</v>
      </c>
      <c r="B153" s="5">
        <v>45435</v>
      </c>
      <c r="C153" s="5" t="str">
        <f t="shared" si="14"/>
        <v>May-2024</v>
      </c>
      <c r="D153" s="4" t="s">
        <v>551</v>
      </c>
      <c r="E153" s="4" t="s">
        <v>560</v>
      </c>
      <c r="F153" s="4" t="s">
        <v>612</v>
      </c>
      <c r="G153" s="4" t="s">
        <v>616</v>
      </c>
      <c r="H153" s="4">
        <v>8</v>
      </c>
      <c r="I153" s="7">
        <v>494.62</v>
      </c>
      <c r="J153" s="7">
        <v>3956.96</v>
      </c>
      <c r="K153" s="4" t="s">
        <v>620</v>
      </c>
      <c r="L153" s="4" t="str">
        <f t="shared" si="10"/>
        <v>Alex</v>
      </c>
      <c r="N153" s="7">
        <f t="shared" si="11"/>
        <v>494.62</v>
      </c>
      <c r="O153" s="7">
        <f t="shared" si="12"/>
        <v>197.84800000000001</v>
      </c>
      <c r="P153" s="8" t="str">
        <f t="shared" si="13"/>
        <v>Fail</v>
      </c>
    </row>
    <row r="154" spans="1:16" x14ac:dyDescent="0.4">
      <c r="A154" s="4" t="s">
        <v>386</v>
      </c>
      <c r="B154" s="5">
        <v>45317</v>
      </c>
      <c r="C154" s="5" t="str">
        <f t="shared" si="14"/>
        <v>Jan-2024</v>
      </c>
      <c r="D154" s="4" t="s">
        <v>552</v>
      </c>
      <c r="E154" s="4" t="s">
        <v>573</v>
      </c>
      <c r="F154" s="4" t="s">
        <v>612</v>
      </c>
      <c r="G154" s="4" t="s">
        <v>616</v>
      </c>
      <c r="H154" s="4">
        <v>42</v>
      </c>
      <c r="I154" s="7">
        <v>94.21</v>
      </c>
      <c r="J154" s="7">
        <v>3956.82</v>
      </c>
      <c r="K154" s="4" t="s">
        <v>622</v>
      </c>
      <c r="L154" s="4" t="str">
        <f t="shared" si="10"/>
        <v>Tom</v>
      </c>
      <c r="N154" s="7">
        <f t="shared" si="11"/>
        <v>94.21</v>
      </c>
      <c r="O154" s="7">
        <f t="shared" si="12"/>
        <v>197.84100000000001</v>
      </c>
      <c r="P154" s="8" t="str">
        <f t="shared" si="13"/>
        <v>Pass</v>
      </c>
    </row>
    <row r="155" spans="1:16" x14ac:dyDescent="0.4">
      <c r="A155" s="4" t="s">
        <v>408</v>
      </c>
      <c r="B155" s="5">
        <v>45354</v>
      </c>
      <c r="C155" s="5" t="str">
        <f t="shared" si="14"/>
        <v>Mar-2024</v>
      </c>
      <c r="D155" s="4" t="s">
        <v>535</v>
      </c>
      <c r="E155" s="4" t="s">
        <v>563</v>
      </c>
      <c r="F155" s="4" t="s">
        <v>612</v>
      </c>
      <c r="G155" s="4" t="s">
        <v>616</v>
      </c>
      <c r="H155" s="4">
        <v>14</v>
      </c>
      <c r="I155" s="7">
        <v>275.83999999999997</v>
      </c>
      <c r="J155" s="7">
        <v>3861.76</v>
      </c>
      <c r="K155" s="4" t="s">
        <v>621</v>
      </c>
      <c r="L155" s="4" t="str">
        <f t="shared" si="10"/>
        <v>Sara</v>
      </c>
      <c r="N155" s="7">
        <f t="shared" si="11"/>
        <v>275.83999999999997</v>
      </c>
      <c r="O155" s="7">
        <f t="shared" si="12"/>
        <v>193.08800000000002</v>
      </c>
      <c r="P155" s="8" t="str">
        <f t="shared" si="13"/>
        <v>Pass</v>
      </c>
    </row>
    <row r="156" spans="1:16" x14ac:dyDescent="0.4">
      <c r="A156" s="4" t="s">
        <v>272</v>
      </c>
      <c r="B156" s="5">
        <v>45351</v>
      </c>
      <c r="C156" s="5" t="str">
        <f t="shared" si="14"/>
        <v>Feb-2024</v>
      </c>
      <c r="D156" s="4" t="s">
        <v>530</v>
      </c>
      <c r="E156" s="4" t="s">
        <v>560</v>
      </c>
      <c r="F156" s="4" t="s">
        <v>612</v>
      </c>
      <c r="G156" s="4" t="s">
        <v>615</v>
      </c>
      <c r="H156" s="4">
        <v>9</v>
      </c>
      <c r="I156" s="7">
        <v>420.69</v>
      </c>
      <c r="J156" s="7">
        <v>3786.21</v>
      </c>
      <c r="K156" s="4" t="s">
        <v>623</v>
      </c>
      <c r="L156" s="4" t="str">
        <f t="shared" si="10"/>
        <v>Maria</v>
      </c>
      <c r="N156" s="7">
        <f t="shared" si="11"/>
        <v>420.69</v>
      </c>
      <c r="O156" s="7">
        <f t="shared" si="12"/>
        <v>189.31050000000002</v>
      </c>
      <c r="P156" s="8" t="str">
        <f t="shared" si="13"/>
        <v>Fail</v>
      </c>
    </row>
    <row r="157" spans="1:16" x14ac:dyDescent="0.4">
      <c r="A157" s="4" t="s">
        <v>171</v>
      </c>
      <c r="B157" s="5">
        <v>45353</v>
      </c>
      <c r="C157" s="5" t="str">
        <f t="shared" si="14"/>
        <v>Mar-2024</v>
      </c>
      <c r="D157" s="4" t="s">
        <v>524</v>
      </c>
      <c r="E157" s="4" t="s">
        <v>594</v>
      </c>
      <c r="F157" s="4" t="s">
        <v>612</v>
      </c>
      <c r="G157" s="4" t="s">
        <v>618</v>
      </c>
      <c r="H157" s="4">
        <v>21</v>
      </c>
      <c r="I157" s="7">
        <v>175.05</v>
      </c>
      <c r="J157" s="7">
        <v>3676.05</v>
      </c>
      <c r="K157" s="4" t="s">
        <v>619</v>
      </c>
      <c r="L157" s="4" t="str">
        <f t="shared" si="10"/>
        <v>John</v>
      </c>
      <c r="N157" s="7">
        <f t="shared" si="11"/>
        <v>175.05</v>
      </c>
      <c r="O157" s="7">
        <f t="shared" si="12"/>
        <v>183.80250000000001</v>
      </c>
      <c r="P157" s="8" t="str">
        <f t="shared" si="13"/>
        <v>Pass</v>
      </c>
    </row>
    <row r="158" spans="1:16" x14ac:dyDescent="0.4">
      <c r="A158" s="4" t="s">
        <v>135</v>
      </c>
      <c r="B158" s="5">
        <v>45392</v>
      </c>
      <c r="C158" s="5" t="str">
        <f t="shared" si="14"/>
        <v>Apr-2024</v>
      </c>
      <c r="D158" s="4" t="s">
        <v>557</v>
      </c>
      <c r="E158" s="4" t="s">
        <v>576</v>
      </c>
      <c r="F158" s="4" t="s">
        <v>612</v>
      </c>
      <c r="G158" s="4" t="s">
        <v>616</v>
      </c>
      <c r="H158" s="4">
        <v>16</v>
      </c>
      <c r="I158" s="7">
        <v>229.33</v>
      </c>
      <c r="J158" s="7">
        <v>3669.28</v>
      </c>
      <c r="K158" s="4" t="s">
        <v>623</v>
      </c>
      <c r="L158" s="4" t="str">
        <f t="shared" si="10"/>
        <v>Maria</v>
      </c>
      <c r="N158" s="7">
        <f t="shared" si="11"/>
        <v>229.33</v>
      </c>
      <c r="O158" s="7">
        <f t="shared" si="12"/>
        <v>183.46400000000003</v>
      </c>
      <c r="P158" s="8" t="str">
        <f t="shared" si="13"/>
        <v>Pass</v>
      </c>
    </row>
    <row r="159" spans="1:16" x14ac:dyDescent="0.4">
      <c r="A159" s="4" t="s">
        <v>250</v>
      </c>
      <c r="B159" s="5">
        <v>45439</v>
      </c>
      <c r="C159" s="5" t="str">
        <f t="shared" si="14"/>
        <v>May-2024</v>
      </c>
      <c r="D159" s="4" t="s">
        <v>555</v>
      </c>
      <c r="E159" s="4" t="s">
        <v>584</v>
      </c>
      <c r="F159" s="4" t="s">
        <v>612</v>
      </c>
      <c r="G159" s="4" t="s">
        <v>615</v>
      </c>
      <c r="H159" s="4">
        <v>11</v>
      </c>
      <c r="I159" s="7">
        <v>321.19</v>
      </c>
      <c r="J159" s="7">
        <v>3533.09</v>
      </c>
      <c r="K159" s="4" t="s">
        <v>620</v>
      </c>
      <c r="L159" s="4" t="str">
        <f t="shared" si="10"/>
        <v>Alex</v>
      </c>
      <c r="N159" s="7">
        <f t="shared" si="11"/>
        <v>321.19</v>
      </c>
      <c r="O159" s="7">
        <f t="shared" si="12"/>
        <v>176.65450000000001</v>
      </c>
      <c r="P159" s="8" t="str">
        <f t="shared" si="13"/>
        <v>Pass</v>
      </c>
    </row>
    <row r="160" spans="1:16" x14ac:dyDescent="0.4">
      <c r="A160" s="4" t="s">
        <v>155</v>
      </c>
      <c r="B160" s="5">
        <v>45522</v>
      </c>
      <c r="C160" s="5" t="str">
        <f t="shared" si="14"/>
        <v>Aug-2024</v>
      </c>
      <c r="D160" s="4" t="s">
        <v>534</v>
      </c>
      <c r="E160" s="4" t="s">
        <v>594</v>
      </c>
      <c r="F160" s="4" t="s">
        <v>612</v>
      </c>
      <c r="G160" s="4" t="s">
        <v>615</v>
      </c>
      <c r="H160" s="4">
        <v>7</v>
      </c>
      <c r="I160" s="7">
        <v>494.32</v>
      </c>
      <c r="J160" s="7">
        <v>3460.24</v>
      </c>
      <c r="K160" s="4" t="s">
        <v>623</v>
      </c>
      <c r="L160" s="4" t="str">
        <f t="shared" si="10"/>
        <v>Maria</v>
      </c>
      <c r="N160" s="7">
        <f t="shared" si="11"/>
        <v>494.32</v>
      </c>
      <c r="O160" s="7">
        <f t="shared" si="12"/>
        <v>173.012</v>
      </c>
      <c r="P160" s="8" t="str">
        <f t="shared" si="13"/>
        <v>Fail</v>
      </c>
    </row>
    <row r="161" spans="1:16" x14ac:dyDescent="0.4">
      <c r="A161" s="4" t="s">
        <v>89</v>
      </c>
      <c r="B161" s="5">
        <v>45481</v>
      </c>
      <c r="C161" s="5" t="str">
        <f t="shared" si="14"/>
        <v>Jul-2024</v>
      </c>
      <c r="D161" s="4" t="s">
        <v>547</v>
      </c>
      <c r="E161" s="4" t="s">
        <v>598</v>
      </c>
      <c r="F161" s="4" t="s">
        <v>612</v>
      </c>
      <c r="G161" s="4" t="s">
        <v>615</v>
      </c>
      <c r="H161" s="4">
        <v>8</v>
      </c>
      <c r="I161" s="7">
        <v>432.37</v>
      </c>
      <c r="J161" s="7">
        <v>3458.96</v>
      </c>
      <c r="K161" s="4" t="s">
        <v>621</v>
      </c>
      <c r="L161" s="4" t="str">
        <f t="shared" si="10"/>
        <v>Sara</v>
      </c>
      <c r="N161" s="7">
        <f t="shared" si="11"/>
        <v>432.37</v>
      </c>
      <c r="O161" s="7">
        <f t="shared" si="12"/>
        <v>172.94800000000001</v>
      </c>
      <c r="P161" s="8" t="str">
        <f t="shared" si="13"/>
        <v>Fail</v>
      </c>
    </row>
    <row r="162" spans="1:16" x14ac:dyDescent="0.4">
      <c r="A162" s="4" t="s">
        <v>123</v>
      </c>
      <c r="B162" s="5">
        <v>45559</v>
      </c>
      <c r="C162" s="5" t="str">
        <f t="shared" si="14"/>
        <v>Sep-2024</v>
      </c>
      <c r="D162" s="4" t="s">
        <v>520</v>
      </c>
      <c r="E162" s="4" t="s">
        <v>589</v>
      </c>
      <c r="F162" s="4" t="s">
        <v>612</v>
      </c>
      <c r="G162" s="4" t="s">
        <v>616</v>
      </c>
      <c r="H162" s="4">
        <v>15</v>
      </c>
      <c r="I162" s="7">
        <v>226.13</v>
      </c>
      <c r="J162" s="7">
        <v>3391.95</v>
      </c>
      <c r="K162" s="4" t="s">
        <v>623</v>
      </c>
      <c r="L162" s="4" t="str">
        <f t="shared" si="10"/>
        <v>Maria</v>
      </c>
      <c r="N162" s="7">
        <f t="shared" si="11"/>
        <v>226.13</v>
      </c>
      <c r="O162" s="7">
        <f t="shared" si="12"/>
        <v>169.5975</v>
      </c>
      <c r="P162" s="8" t="str">
        <f t="shared" si="13"/>
        <v>Pass</v>
      </c>
    </row>
    <row r="163" spans="1:16" x14ac:dyDescent="0.4">
      <c r="A163" s="4" t="s">
        <v>350</v>
      </c>
      <c r="B163" s="5">
        <v>45640</v>
      </c>
      <c r="C163" s="5" t="str">
        <f t="shared" si="14"/>
        <v>Dec-2024</v>
      </c>
      <c r="D163" s="4" t="s">
        <v>555</v>
      </c>
      <c r="E163" s="4" t="s">
        <v>594</v>
      </c>
      <c r="F163" s="4" t="s">
        <v>612</v>
      </c>
      <c r="G163" s="4" t="s">
        <v>615</v>
      </c>
      <c r="H163" s="4">
        <v>15</v>
      </c>
      <c r="I163" s="7">
        <v>201.04</v>
      </c>
      <c r="J163" s="7">
        <v>3015.6</v>
      </c>
      <c r="K163" s="4" t="s">
        <v>621</v>
      </c>
      <c r="L163" s="4" t="str">
        <f t="shared" si="10"/>
        <v>Sara</v>
      </c>
      <c r="N163" s="7">
        <f t="shared" si="11"/>
        <v>201.04</v>
      </c>
      <c r="O163" s="7">
        <f t="shared" si="12"/>
        <v>150.78</v>
      </c>
      <c r="P163" s="8" t="str">
        <f t="shared" si="13"/>
        <v>Pass</v>
      </c>
    </row>
    <row r="164" spans="1:16" x14ac:dyDescent="0.4">
      <c r="A164" s="4" t="s">
        <v>322</v>
      </c>
      <c r="B164" s="5">
        <v>45521</v>
      </c>
      <c r="C164" s="5" t="str">
        <f t="shared" si="14"/>
        <v>Aug-2024</v>
      </c>
      <c r="D164" s="4" t="s">
        <v>534</v>
      </c>
      <c r="E164" s="4" t="s">
        <v>605</v>
      </c>
      <c r="F164" s="4" t="s">
        <v>612</v>
      </c>
      <c r="G164" s="4" t="s">
        <v>615</v>
      </c>
      <c r="H164" s="4">
        <v>12</v>
      </c>
      <c r="I164" s="7">
        <v>240.17</v>
      </c>
      <c r="J164" s="7">
        <v>2882.04</v>
      </c>
      <c r="K164" s="4" t="s">
        <v>621</v>
      </c>
      <c r="L164" s="4" t="str">
        <f t="shared" si="10"/>
        <v>Sara</v>
      </c>
      <c r="N164" s="7">
        <f t="shared" si="11"/>
        <v>240.17</v>
      </c>
      <c r="O164" s="7">
        <f t="shared" si="12"/>
        <v>144.102</v>
      </c>
      <c r="P164" s="8" t="str">
        <f t="shared" si="13"/>
        <v>Pass</v>
      </c>
    </row>
    <row r="165" spans="1:16" x14ac:dyDescent="0.4">
      <c r="A165" s="4" t="s">
        <v>310</v>
      </c>
      <c r="B165" s="5">
        <v>45580</v>
      </c>
      <c r="C165" s="5" t="str">
        <f t="shared" si="14"/>
        <v>Oct-2024</v>
      </c>
      <c r="D165" s="4" t="s">
        <v>536</v>
      </c>
      <c r="E165" s="4" t="s">
        <v>585</v>
      </c>
      <c r="F165" s="4" t="s">
        <v>612</v>
      </c>
      <c r="G165" s="4" t="s">
        <v>618</v>
      </c>
      <c r="H165" s="4">
        <v>20</v>
      </c>
      <c r="I165" s="7">
        <v>141.79</v>
      </c>
      <c r="J165" s="7">
        <v>2835.8</v>
      </c>
      <c r="K165" s="4" t="s">
        <v>623</v>
      </c>
      <c r="L165" s="4" t="str">
        <f t="shared" si="10"/>
        <v>Maria</v>
      </c>
      <c r="N165" s="7">
        <f t="shared" si="11"/>
        <v>141.79</v>
      </c>
      <c r="O165" s="7">
        <f t="shared" si="12"/>
        <v>141.79000000000002</v>
      </c>
      <c r="P165" s="8" t="str">
        <f t="shared" si="13"/>
        <v>Pass</v>
      </c>
    </row>
    <row r="166" spans="1:16" x14ac:dyDescent="0.4">
      <c r="A166" s="4" t="s">
        <v>116</v>
      </c>
      <c r="B166" s="5">
        <v>45552</v>
      </c>
      <c r="C166" s="5" t="str">
        <f t="shared" si="14"/>
        <v>Sep-2024</v>
      </c>
      <c r="D166" s="4" t="s">
        <v>549</v>
      </c>
      <c r="E166" s="4" t="s">
        <v>576</v>
      </c>
      <c r="F166" s="4" t="s">
        <v>612</v>
      </c>
      <c r="G166" s="4" t="s">
        <v>618</v>
      </c>
      <c r="H166" s="4">
        <v>19</v>
      </c>
      <c r="I166" s="7">
        <v>148.38999999999999</v>
      </c>
      <c r="J166" s="7">
        <v>2819.41</v>
      </c>
      <c r="K166" s="4" t="s">
        <v>620</v>
      </c>
      <c r="L166" s="4" t="str">
        <f t="shared" si="10"/>
        <v>Alex</v>
      </c>
      <c r="N166" s="7">
        <f t="shared" si="11"/>
        <v>148.38999999999999</v>
      </c>
      <c r="O166" s="7">
        <f t="shared" si="12"/>
        <v>140.97049999999999</v>
      </c>
      <c r="P166" s="8" t="str">
        <f t="shared" si="13"/>
        <v>Pass</v>
      </c>
    </row>
    <row r="167" spans="1:16" x14ac:dyDescent="0.4">
      <c r="A167" s="4" t="s">
        <v>494</v>
      </c>
      <c r="B167" s="5">
        <v>45541</v>
      </c>
      <c r="C167" s="5" t="str">
        <f t="shared" si="14"/>
        <v>Sep-2024</v>
      </c>
      <c r="D167" s="4" t="s">
        <v>540</v>
      </c>
      <c r="E167" s="4" t="s">
        <v>593</v>
      </c>
      <c r="F167" s="4" t="s">
        <v>612</v>
      </c>
      <c r="G167" s="4" t="s">
        <v>616</v>
      </c>
      <c r="H167" s="4">
        <v>16</v>
      </c>
      <c r="I167" s="7">
        <v>157.24</v>
      </c>
      <c r="J167" s="7">
        <v>2515.84</v>
      </c>
      <c r="K167" s="4" t="s">
        <v>619</v>
      </c>
      <c r="L167" s="4" t="str">
        <f t="shared" si="10"/>
        <v>John</v>
      </c>
      <c r="N167" s="7">
        <f t="shared" si="11"/>
        <v>157.24</v>
      </c>
      <c r="O167" s="7">
        <f t="shared" si="12"/>
        <v>125.79200000000002</v>
      </c>
      <c r="P167" s="8" t="str">
        <f t="shared" si="13"/>
        <v>Pass</v>
      </c>
    </row>
    <row r="168" spans="1:16" x14ac:dyDescent="0.4">
      <c r="A168" s="4" t="s">
        <v>212</v>
      </c>
      <c r="B168" s="5">
        <v>45404</v>
      </c>
      <c r="C168" s="5" t="str">
        <f t="shared" si="14"/>
        <v>Apr-2024</v>
      </c>
      <c r="D168" s="4" t="s">
        <v>524</v>
      </c>
      <c r="E168" s="4" t="s">
        <v>590</v>
      </c>
      <c r="F168" s="4" t="s">
        <v>612</v>
      </c>
      <c r="G168" s="4" t="s">
        <v>615</v>
      </c>
      <c r="H168" s="4">
        <v>21</v>
      </c>
      <c r="I168" s="7">
        <v>115.61</v>
      </c>
      <c r="J168" s="7">
        <v>2427.81</v>
      </c>
      <c r="K168" s="4" t="s">
        <v>619</v>
      </c>
      <c r="L168" s="4" t="str">
        <f t="shared" si="10"/>
        <v>John</v>
      </c>
      <c r="N168" s="7">
        <f t="shared" si="11"/>
        <v>115.61</v>
      </c>
      <c r="O168" s="7">
        <f t="shared" si="12"/>
        <v>121.3905</v>
      </c>
      <c r="P168" s="8" t="str">
        <f t="shared" si="13"/>
        <v>Pass</v>
      </c>
    </row>
    <row r="169" spans="1:16" x14ac:dyDescent="0.4">
      <c r="A169" s="4" t="s">
        <v>298</v>
      </c>
      <c r="B169" s="5">
        <v>45390</v>
      </c>
      <c r="C169" s="5" t="str">
        <f t="shared" si="14"/>
        <v>Apr-2024</v>
      </c>
      <c r="D169" s="4" t="s">
        <v>532</v>
      </c>
      <c r="E169" s="4" t="s">
        <v>586</v>
      </c>
      <c r="F169" s="4" t="s">
        <v>612</v>
      </c>
      <c r="G169" s="4" t="s">
        <v>617</v>
      </c>
      <c r="H169" s="4">
        <v>10</v>
      </c>
      <c r="I169" s="7">
        <v>228.17</v>
      </c>
      <c r="J169" s="7">
        <v>2281.6999999999998</v>
      </c>
      <c r="K169" s="4" t="s">
        <v>621</v>
      </c>
      <c r="L169" s="4" t="str">
        <f t="shared" si="10"/>
        <v>Sara</v>
      </c>
      <c r="N169" s="7">
        <f t="shared" si="11"/>
        <v>228.17</v>
      </c>
      <c r="O169" s="7">
        <f t="shared" si="12"/>
        <v>114.08499999999999</v>
      </c>
      <c r="P169" s="8" t="str">
        <f t="shared" si="13"/>
        <v>Fail</v>
      </c>
    </row>
    <row r="170" spans="1:16" x14ac:dyDescent="0.4">
      <c r="A170" s="4" t="s">
        <v>68</v>
      </c>
      <c r="B170" s="5">
        <v>45326</v>
      </c>
      <c r="C170" s="5" t="str">
        <f t="shared" si="14"/>
        <v>Feb-2024</v>
      </c>
      <c r="D170" s="4" t="s">
        <v>547</v>
      </c>
      <c r="E170" s="4" t="s">
        <v>568</v>
      </c>
      <c r="F170" s="4" t="s">
        <v>612</v>
      </c>
      <c r="G170" s="4" t="s">
        <v>617</v>
      </c>
      <c r="H170" s="4">
        <v>20</v>
      </c>
      <c r="I170" s="7">
        <v>99.68</v>
      </c>
      <c r="J170" s="7">
        <v>1993.6</v>
      </c>
      <c r="K170" s="4" t="s">
        <v>619</v>
      </c>
      <c r="L170" s="4" t="str">
        <f t="shared" si="10"/>
        <v>John</v>
      </c>
      <c r="N170" s="7">
        <f t="shared" si="11"/>
        <v>99.68</v>
      </c>
      <c r="O170" s="7">
        <f t="shared" si="12"/>
        <v>99.68</v>
      </c>
      <c r="P170" s="8" t="str">
        <f t="shared" si="13"/>
        <v>Pass</v>
      </c>
    </row>
    <row r="171" spans="1:16" x14ac:dyDescent="0.4">
      <c r="A171" s="4" t="s">
        <v>158</v>
      </c>
      <c r="B171" s="5">
        <v>45462</v>
      </c>
      <c r="C171" s="5" t="str">
        <f t="shared" si="14"/>
        <v>Jun-2024</v>
      </c>
      <c r="D171" s="4" t="s">
        <v>541</v>
      </c>
      <c r="E171" s="4" t="s">
        <v>572</v>
      </c>
      <c r="F171" s="4" t="s">
        <v>612</v>
      </c>
      <c r="G171" s="4" t="s">
        <v>617</v>
      </c>
      <c r="H171" s="4">
        <v>5</v>
      </c>
      <c r="I171" s="7">
        <v>365.34</v>
      </c>
      <c r="J171" s="7">
        <v>1826.7</v>
      </c>
      <c r="K171" s="4" t="s">
        <v>619</v>
      </c>
      <c r="L171" s="4" t="str">
        <f t="shared" si="10"/>
        <v>John</v>
      </c>
      <c r="N171" s="7">
        <f t="shared" si="11"/>
        <v>365.34</v>
      </c>
      <c r="O171" s="7">
        <f t="shared" si="12"/>
        <v>91.335000000000008</v>
      </c>
      <c r="P171" s="8" t="str">
        <f t="shared" si="13"/>
        <v>Fail</v>
      </c>
    </row>
    <row r="172" spans="1:16" x14ac:dyDescent="0.4">
      <c r="A172" s="4" t="s">
        <v>417</v>
      </c>
      <c r="B172" s="5">
        <v>45461</v>
      </c>
      <c r="C172" s="5" t="str">
        <f t="shared" si="14"/>
        <v>Jun-2024</v>
      </c>
      <c r="D172" s="4" t="s">
        <v>543</v>
      </c>
      <c r="E172" s="4" t="s">
        <v>602</v>
      </c>
      <c r="F172" s="4" t="s">
        <v>612</v>
      </c>
      <c r="G172" s="4" t="s">
        <v>617</v>
      </c>
      <c r="H172" s="4">
        <v>4</v>
      </c>
      <c r="I172" s="7">
        <v>445.93</v>
      </c>
      <c r="J172" s="7">
        <v>1783.72</v>
      </c>
      <c r="K172" s="4" t="s">
        <v>622</v>
      </c>
      <c r="L172" s="4" t="str">
        <f t="shared" si="10"/>
        <v>Tom</v>
      </c>
      <c r="N172" s="7">
        <f t="shared" si="11"/>
        <v>445.93</v>
      </c>
      <c r="O172" s="7">
        <f t="shared" si="12"/>
        <v>89.186000000000007</v>
      </c>
      <c r="P172" s="8" t="str">
        <f t="shared" si="13"/>
        <v>Fail</v>
      </c>
    </row>
    <row r="173" spans="1:16" x14ac:dyDescent="0.4">
      <c r="A173" s="4" t="s">
        <v>216</v>
      </c>
      <c r="B173" s="5">
        <v>45293</v>
      </c>
      <c r="C173" s="5" t="str">
        <f t="shared" si="14"/>
        <v>Jan-2024</v>
      </c>
      <c r="D173" s="4" t="s">
        <v>518</v>
      </c>
      <c r="E173" s="4" t="s">
        <v>598</v>
      </c>
      <c r="F173" s="4" t="s">
        <v>612</v>
      </c>
      <c r="G173" s="4" t="s">
        <v>616</v>
      </c>
      <c r="H173" s="4">
        <v>8</v>
      </c>
      <c r="I173" s="7">
        <v>210.07</v>
      </c>
      <c r="J173" s="7">
        <v>1680.56</v>
      </c>
      <c r="K173" s="4" t="s">
        <v>621</v>
      </c>
      <c r="L173" s="4" t="str">
        <f t="shared" si="10"/>
        <v>Sara</v>
      </c>
      <c r="N173" s="7">
        <f t="shared" si="11"/>
        <v>210.07</v>
      </c>
      <c r="O173" s="7">
        <f t="shared" si="12"/>
        <v>84.028000000000006</v>
      </c>
      <c r="P173" s="8" t="str">
        <f t="shared" si="13"/>
        <v>Fail</v>
      </c>
    </row>
    <row r="174" spans="1:16" x14ac:dyDescent="0.4">
      <c r="A174" s="4" t="s">
        <v>434</v>
      </c>
      <c r="B174" s="5">
        <v>45602</v>
      </c>
      <c r="C174" s="5" t="str">
        <f t="shared" si="14"/>
        <v>Nov-2024</v>
      </c>
      <c r="D174" s="4" t="s">
        <v>553</v>
      </c>
      <c r="E174" s="4" t="s">
        <v>594</v>
      </c>
      <c r="F174" s="4" t="s">
        <v>612</v>
      </c>
      <c r="G174" s="4" t="s">
        <v>616</v>
      </c>
      <c r="H174" s="4">
        <v>4</v>
      </c>
      <c r="I174" s="7">
        <v>397.94</v>
      </c>
      <c r="J174" s="7">
        <v>1591.76</v>
      </c>
      <c r="K174" s="4" t="s">
        <v>620</v>
      </c>
      <c r="L174" s="4" t="str">
        <f t="shared" si="10"/>
        <v>Alex</v>
      </c>
      <c r="N174" s="7">
        <f t="shared" si="11"/>
        <v>397.94</v>
      </c>
      <c r="O174" s="7">
        <f t="shared" si="12"/>
        <v>79.588000000000008</v>
      </c>
      <c r="P174" s="8" t="str">
        <f t="shared" si="13"/>
        <v>Fail</v>
      </c>
    </row>
    <row r="175" spans="1:16" x14ac:dyDescent="0.4">
      <c r="A175" s="4" t="s">
        <v>209</v>
      </c>
      <c r="B175" s="5">
        <v>45586</v>
      </c>
      <c r="C175" s="5" t="str">
        <f t="shared" si="14"/>
        <v>Oct-2024</v>
      </c>
      <c r="D175" s="4" t="s">
        <v>559</v>
      </c>
      <c r="E175" s="4" t="s">
        <v>566</v>
      </c>
      <c r="F175" s="4" t="s">
        <v>612</v>
      </c>
      <c r="G175" s="4" t="s">
        <v>618</v>
      </c>
      <c r="H175" s="4">
        <v>33</v>
      </c>
      <c r="I175" s="7">
        <v>47.77</v>
      </c>
      <c r="J175" s="7">
        <v>1576.41</v>
      </c>
      <c r="K175" s="4" t="s">
        <v>623</v>
      </c>
      <c r="L175" s="4" t="str">
        <f t="shared" si="10"/>
        <v>Maria</v>
      </c>
      <c r="N175" s="7">
        <f t="shared" si="11"/>
        <v>47.77</v>
      </c>
      <c r="O175" s="7">
        <f t="shared" si="12"/>
        <v>78.82050000000001</v>
      </c>
      <c r="P175" s="8" t="str">
        <f t="shared" si="13"/>
        <v>Pass</v>
      </c>
    </row>
    <row r="176" spans="1:16" x14ac:dyDescent="0.4">
      <c r="A176" s="4" t="s">
        <v>157</v>
      </c>
      <c r="B176" s="5">
        <v>45434</v>
      </c>
      <c r="C176" s="5" t="str">
        <f t="shared" si="14"/>
        <v>May-2024</v>
      </c>
      <c r="D176" s="4" t="s">
        <v>544</v>
      </c>
      <c r="E176" s="4" t="s">
        <v>582</v>
      </c>
      <c r="F176" s="4" t="s">
        <v>612</v>
      </c>
      <c r="G176" s="4" t="s">
        <v>615</v>
      </c>
      <c r="H176" s="4">
        <v>22</v>
      </c>
      <c r="I176" s="7">
        <v>69.989999999999995</v>
      </c>
      <c r="J176" s="7">
        <v>1539.78</v>
      </c>
      <c r="K176" s="4" t="s">
        <v>619</v>
      </c>
      <c r="L176" s="4" t="str">
        <f t="shared" si="10"/>
        <v>John</v>
      </c>
      <c r="N176" s="7">
        <f t="shared" si="11"/>
        <v>69.989999999999995</v>
      </c>
      <c r="O176" s="7">
        <f t="shared" si="12"/>
        <v>76.989000000000004</v>
      </c>
      <c r="P176" s="8" t="str">
        <f t="shared" si="13"/>
        <v>Pass</v>
      </c>
    </row>
    <row r="177" spans="1:16" x14ac:dyDescent="0.4">
      <c r="A177" s="4" t="s">
        <v>130</v>
      </c>
      <c r="B177" s="5">
        <v>45463</v>
      </c>
      <c r="C177" s="5" t="str">
        <f t="shared" si="14"/>
        <v>Jun-2024</v>
      </c>
      <c r="D177" s="4" t="s">
        <v>518</v>
      </c>
      <c r="E177" s="4" t="s">
        <v>570</v>
      </c>
      <c r="F177" s="4" t="s">
        <v>612</v>
      </c>
      <c r="G177" s="4" t="s">
        <v>616</v>
      </c>
      <c r="H177" s="4">
        <v>9</v>
      </c>
      <c r="I177" s="7">
        <v>163.05000000000001</v>
      </c>
      <c r="J177" s="7">
        <v>1467.45</v>
      </c>
      <c r="K177" s="4" t="s">
        <v>622</v>
      </c>
      <c r="L177" s="4" t="str">
        <f t="shared" si="10"/>
        <v>Tom</v>
      </c>
      <c r="N177" s="7">
        <f t="shared" si="11"/>
        <v>163.05000000000001</v>
      </c>
      <c r="O177" s="7">
        <f t="shared" si="12"/>
        <v>73.372500000000002</v>
      </c>
      <c r="P177" s="8" t="str">
        <f t="shared" si="13"/>
        <v>Fail</v>
      </c>
    </row>
    <row r="178" spans="1:16" x14ac:dyDescent="0.4">
      <c r="A178" s="4" t="s">
        <v>257</v>
      </c>
      <c r="B178" s="5">
        <v>45599</v>
      </c>
      <c r="C178" s="5" t="str">
        <f t="shared" si="14"/>
        <v>Nov-2024</v>
      </c>
      <c r="D178" s="4" t="s">
        <v>541</v>
      </c>
      <c r="E178" s="4" t="s">
        <v>576</v>
      </c>
      <c r="F178" s="4" t="s">
        <v>612</v>
      </c>
      <c r="G178" s="4" t="s">
        <v>617</v>
      </c>
      <c r="H178" s="4">
        <v>5</v>
      </c>
      <c r="I178" s="7">
        <v>287.91000000000003</v>
      </c>
      <c r="J178" s="7">
        <v>1439.55</v>
      </c>
      <c r="K178" s="4" t="s">
        <v>622</v>
      </c>
      <c r="L178" s="4" t="str">
        <f t="shared" si="10"/>
        <v>Tom</v>
      </c>
      <c r="N178" s="7">
        <f t="shared" si="11"/>
        <v>287.91000000000003</v>
      </c>
      <c r="O178" s="7">
        <f t="shared" si="12"/>
        <v>71.977500000000006</v>
      </c>
      <c r="P178" s="8" t="str">
        <f t="shared" si="13"/>
        <v>Fail</v>
      </c>
    </row>
    <row r="179" spans="1:16" x14ac:dyDescent="0.4">
      <c r="A179" s="4" t="s">
        <v>174</v>
      </c>
      <c r="B179" s="5">
        <v>45319</v>
      </c>
      <c r="C179" s="5" t="str">
        <f t="shared" si="14"/>
        <v>Jan-2024</v>
      </c>
      <c r="D179" s="4" t="s">
        <v>519</v>
      </c>
      <c r="E179" s="4" t="s">
        <v>571</v>
      </c>
      <c r="F179" s="4" t="s">
        <v>612</v>
      </c>
      <c r="G179" s="4" t="s">
        <v>617</v>
      </c>
      <c r="H179" s="4">
        <v>21</v>
      </c>
      <c r="I179" s="7">
        <v>64.27</v>
      </c>
      <c r="J179" s="7">
        <v>1349.67</v>
      </c>
      <c r="K179" s="4" t="s">
        <v>623</v>
      </c>
      <c r="L179" s="4" t="str">
        <f t="shared" si="10"/>
        <v>Maria</v>
      </c>
      <c r="N179" s="7">
        <f t="shared" si="11"/>
        <v>64.27</v>
      </c>
      <c r="O179" s="7">
        <f t="shared" si="12"/>
        <v>67.483500000000006</v>
      </c>
      <c r="P179" s="8" t="str">
        <f t="shared" si="13"/>
        <v>Pass</v>
      </c>
    </row>
    <row r="180" spans="1:16" x14ac:dyDescent="0.4">
      <c r="A180" s="4" t="s">
        <v>264</v>
      </c>
      <c r="B180" s="5">
        <v>45442</v>
      </c>
      <c r="C180" s="5" t="str">
        <f t="shared" si="14"/>
        <v>May-2024</v>
      </c>
      <c r="D180" s="4" t="s">
        <v>512</v>
      </c>
      <c r="E180" s="4" t="s">
        <v>586</v>
      </c>
      <c r="F180" s="4" t="s">
        <v>612</v>
      </c>
      <c r="G180" s="4" t="s">
        <v>618</v>
      </c>
      <c r="H180" s="4">
        <v>32</v>
      </c>
      <c r="I180" s="7">
        <v>41.6</v>
      </c>
      <c r="J180" s="7">
        <v>1331.2</v>
      </c>
      <c r="K180" s="4" t="s">
        <v>623</v>
      </c>
      <c r="L180" s="4" t="str">
        <f t="shared" si="10"/>
        <v>Maria</v>
      </c>
      <c r="N180" s="7">
        <f t="shared" si="11"/>
        <v>41.6</v>
      </c>
      <c r="O180" s="7">
        <f t="shared" si="12"/>
        <v>66.56</v>
      </c>
      <c r="P180" s="8" t="str">
        <f t="shared" si="13"/>
        <v>Pass</v>
      </c>
    </row>
    <row r="181" spans="1:16" x14ac:dyDescent="0.4">
      <c r="A181" s="4" t="s">
        <v>49</v>
      </c>
      <c r="B181" s="5">
        <v>45535</v>
      </c>
      <c r="C181" s="5" t="str">
        <f t="shared" si="14"/>
        <v>Aug-2024</v>
      </c>
      <c r="D181" s="4" t="s">
        <v>537</v>
      </c>
      <c r="E181" s="4" t="s">
        <v>586</v>
      </c>
      <c r="F181" s="4" t="s">
        <v>612</v>
      </c>
      <c r="G181" s="4" t="s">
        <v>615</v>
      </c>
      <c r="H181" s="4">
        <v>24</v>
      </c>
      <c r="I181" s="7">
        <v>52.35</v>
      </c>
      <c r="J181" s="7">
        <v>1256.4000000000001</v>
      </c>
      <c r="K181" s="4" t="s">
        <v>619</v>
      </c>
      <c r="L181" s="4" t="str">
        <f t="shared" si="10"/>
        <v>John</v>
      </c>
      <c r="N181" s="7">
        <f t="shared" si="11"/>
        <v>52.35</v>
      </c>
      <c r="O181" s="7">
        <f t="shared" si="12"/>
        <v>62.820000000000007</v>
      </c>
      <c r="P181" s="8" t="str">
        <f t="shared" si="13"/>
        <v>Pass</v>
      </c>
    </row>
    <row r="182" spans="1:16" x14ac:dyDescent="0.4">
      <c r="A182" s="4" t="s">
        <v>426</v>
      </c>
      <c r="B182" s="5">
        <v>45296</v>
      </c>
      <c r="C182" s="5" t="str">
        <f t="shared" si="14"/>
        <v>Jan-2024</v>
      </c>
      <c r="D182" s="4" t="s">
        <v>535</v>
      </c>
      <c r="E182" s="4" t="s">
        <v>600</v>
      </c>
      <c r="F182" s="4" t="s">
        <v>612</v>
      </c>
      <c r="G182" s="4" t="s">
        <v>615</v>
      </c>
      <c r="H182" s="4">
        <v>38</v>
      </c>
      <c r="I182" s="7">
        <v>31.94</v>
      </c>
      <c r="J182" s="7">
        <v>1213.72</v>
      </c>
      <c r="K182" s="4" t="s">
        <v>623</v>
      </c>
      <c r="L182" s="4" t="str">
        <f t="shared" si="10"/>
        <v>Maria</v>
      </c>
      <c r="N182" s="7">
        <f t="shared" si="11"/>
        <v>31.94</v>
      </c>
      <c r="O182" s="7">
        <f t="shared" si="12"/>
        <v>60.686000000000007</v>
      </c>
      <c r="P182" s="8" t="str">
        <f t="shared" si="13"/>
        <v>Pass</v>
      </c>
    </row>
    <row r="183" spans="1:16" x14ac:dyDescent="0.4">
      <c r="A183" s="4" t="s">
        <v>489</v>
      </c>
      <c r="B183" s="5">
        <v>45580</v>
      </c>
      <c r="C183" s="5" t="str">
        <f t="shared" si="14"/>
        <v>Oct-2024</v>
      </c>
      <c r="D183" s="4" t="s">
        <v>551</v>
      </c>
      <c r="E183" s="4" t="s">
        <v>584</v>
      </c>
      <c r="F183" s="4" t="s">
        <v>612</v>
      </c>
      <c r="G183" s="4" t="s">
        <v>616</v>
      </c>
      <c r="H183" s="4">
        <v>14</v>
      </c>
      <c r="I183" s="7">
        <v>83.76</v>
      </c>
      <c r="J183" s="7">
        <v>1172.6400000000001</v>
      </c>
      <c r="K183" s="4" t="s">
        <v>620</v>
      </c>
      <c r="L183" s="4" t="str">
        <f t="shared" si="10"/>
        <v>Alex</v>
      </c>
      <c r="N183" s="7">
        <f t="shared" si="11"/>
        <v>83.76</v>
      </c>
      <c r="O183" s="7">
        <f t="shared" si="12"/>
        <v>58.632000000000005</v>
      </c>
      <c r="P183" s="8" t="str">
        <f t="shared" si="13"/>
        <v>Pass</v>
      </c>
    </row>
    <row r="184" spans="1:16" x14ac:dyDescent="0.4">
      <c r="A184" s="4" t="s">
        <v>303</v>
      </c>
      <c r="B184" s="5">
        <v>45485</v>
      </c>
      <c r="C184" s="5" t="str">
        <f t="shared" si="14"/>
        <v>Jul-2024</v>
      </c>
      <c r="D184" s="4" t="s">
        <v>525</v>
      </c>
      <c r="E184" s="4" t="s">
        <v>567</v>
      </c>
      <c r="F184" s="4" t="s">
        <v>612</v>
      </c>
      <c r="G184" s="4" t="s">
        <v>618</v>
      </c>
      <c r="H184" s="4">
        <v>9</v>
      </c>
      <c r="I184" s="7">
        <v>124.75</v>
      </c>
      <c r="J184" s="7">
        <v>1122.75</v>
      </c>
      <c r="K184" s="4" t="s">
        <v>619</v>
      </c>
      <c r="L184" s="4" t="str">
        <f t="shared" si="10"/>
        <v>John</v>
      </c>
      <c r="N184" s="7">
        <f t="shared" si="11"/>
        <v>124.75</v>
      </c>
      <c r="O184" s="7">
        <f t="shared" si="12"/>
        <v>56.137500000000003</v>
      </c>
      <c r="P184" s="8" t="str">
        <f t="shared" si="13"/>
        <v>Fail</v>
      </c>
    </row>
    <row r="185" spans="1:16" x14ac:dyDescent="0.4">
      <c r="A185" s="4" t="s">
        <v>468</v>
      </c>
      <c r="B185" s="5">
        <v>45483</v>
      </c>
      <c r="C185" s="5" t="str">
        <f t="shared" si="14"/>
        <v>Jul-2024</v>
      </c>
      <c r="D185" s="4" t="s">
        <v>554</v>
      </c>
      <c r="E185" s="4" t="s">
        <v>574</v>
      </c>
      <c r="F185" s="4" t="s">
        <v>612</v>
      </c>
      <c r="G185" s="4" t="s">
        <v>617</v>
      </c>
      <c r="H185" s="4">
        <v>36</v>
      </c>
      <c r="I185" s="7">
        <v>25.16</v>
      </c>
      <c r="J185" s="7">
        <v>905.76</v>
      </c>
      <c r="K185" s="4" t="s">
        <v>622</v>
      </c>
      <c r="L185" s="4" t="str">
        <f t="shared" si="10"/>
        <v>Tom</v>
      </c>
      <c r="N185" s="7">
        <f t="shared" si="11"/>
        <v>25.16</v>
      </c>
      <c r="O185" s="7">
        <f t="shared" si="12"/>
        <v>45.288000000000004</v>
      </c>
      <c r="P185" s="8" t="str">
        <f t="shared" si="13"/>
        <v>Pass</v>
      </c>
    </row>
    <row r="186" spans="1:16" x14ac:dyDescent="0.4">
      <c r="A186" s="4" t="s">
        <v>344</v>
      </c>
      <c r="B186" s="5">
        <v>45337</v>
      </c>
      <c r="C186" s="5" t="str">
        <f t="shared" si="14"/>
        <v>Feb-2024</v>
      </c>
      <c r="D186" s="4" t="s">
        <v>521</v>
      </c>
      <c r="E186" s="4" t="s">
        <v>584</v>
      </c>
      <c r="F186" s="4" t="s">
        <v>612</v>
      </c>
      <c r="G186" s="4" t="s">
        <v>616</v>
      </c>
      <c r="H186" s="4">
        <v>29</v>
      </c>
      <c r="I186" s="7">
        <v>24.54</v>
      </c>
      <c r="J186" s="7">
        <v>711.66</v>
      </c>
      <c r="K186" s="4" t="s">
        <v>623</v>
      </c>
      <c r="L186" s="4" t="str">
        <f t="shared" si="10"/>
        <v>Maria</v>
      </c>
      <c r="N186" s="7">
        <f t="shared" si="11"/>
        <v>24.54</v>
      </c>
      <c r="O186" s="7">
        <f t="shared" si="12"/>
        <v>35.582999999999998</v>
      </c>
      <c r="P186" s="8" t="str">
        <f t="shared" si="13"/>
        <v>Pass</v>
      </c>
    </row>
    <row r="187" spans="1:16" x14ac:dyDescent="0.4">
      <c r="A187" s="4" t="s">
        <v>289</v>
      </c>
      <c r="B187" s="5">
        <v>45452</v>
      </c>
      <c r="C187" s="5" t="str">
        <f t="shared" si="14"/>
        <v>Jun-2024</v>
      </c>
      <c r="D187" s="4" t="s">
        <v>523</v>
      </c>
      <c r="E187" s="4" t="s">
        <v>597</v>
      </c>
      <c r="F187" s="4" t="s">
        <v>612</v>
      </c>
      <c r="G187" s="4" t="s">
        <v>617</v>
      </c>
      <c r="H187" s="4">
        <v>2</v>
      </c>
      <c r="I187" s="7">
        <v>350.28</v>
      </c>
      <c r="J187" s="7">
        <v>700.56</v>
      </c>
      <c r="K187" s="4" t="s">
        <v>621</v>
      </c>
      <c r="L187" s="4" t="str">
        <f t="shared" si="10"/>
        <v>Sara</v>
      </c>
      <c r="N187" s="7">
        <f t="shared" si="11"/>
        <v>350.28</v>
      </c>
      <c r="O187" s="7">
        <f t="shared" si="12"/>
        <v>35.027999999999999</v>
      </c>
      <c r="P187" s="8" t="str">
        <f t="shared" si="13"/>
        <v>Fail</v>
      </c>
    </row>
    <row r="188" spans="1:16" x14ac:dyDescent="0.4">
      <c r="A188" s="4" t="s">
        <v>290</v>
      </c>
      <c r="B188" s="5">
        <v>45407</v>
      </c>
      <c r="C188" s="5" t="str">
        <f t="shared" si="14"/>
        <v>Apr-2024</v>
      </c>
      <c r="D188" s="4" t="s">
        <v>523</v>
      </c>
      <c r="E188" s="4" t="s">
        <v>567</v>
      </c>
      <c r="F188" s="4" t="s">
        <v>612</v>
      </c>
      <c r="G188" s="4" t="s">
        <v>617</v>
      </c>
      <c r="H188" s="4">
        <v>13</v>
      </c>
      <c r="I188" s="7">
        <v>50.28</v>
      </c>
      <c r="J188" s="7">
        <v>653.64</v>
      </c>
      <c r="K188" s="4" t="s">
        <v>620</v>
      </c>
      <c r="L188" s="4" t="str">
        <f t="shared" si="10"/>
        <v>Alex</v>
      </c>
      <c r="N188" s="7">
        <f t="shared" si="11"/>
        <v>50.28</v>
      </c>
      <c r="O188" s="7">
        <f t="shared" si="12"/>
        <v>32.682000000000002</v>
      </c>
      <c r="P188" s="8" t="str">
        <f t="shared" si="13"/>
        <v>Pass</v>
      </c>
    </row>
    <row r="189" spans="1:16" x14ac:dyDescent="0.4">
      <c r="A189" s="4" t="s">
        <v>120</v>
      </c>
      <c r="B189" s="5">
        <v>45426</v>
      </c>
      <c r="C189" s="5" t="str">
        <f t="shared" si="14"/>
        <v>May-2024</v>
      </c>
      <c r="D189" s="4" t="s">
        <v>553</v>
      </c>
      <c r="E189" s="4" t="s">
        <v>578</v>
      </c>
      <c r="F189" s="4" t="s">
        <v>612</v>
      </c>
      <c r="G189" s="4" t="s">
        <v>618</v>
      </c>
      <c r="H189" s="4">
        <v>2</v>
      </c>
      <c r="I189" s="7">
        <v>231.33</v>
      </c>
      <c r="J189" s="7">
        <v>462.66</v>
      </c>
      <c r="K189" s="4" t="s">
        <v>623</v>
      </c>
      <c r="L189" s="4" t="str">
        <f t="shared" si="10"/>
        <v>Maria</v>
      </c>
      <c r="N189" s="7">
        <f t="shared" si="11"/>
        <v>231.33</v>
      </c>
      <c r="O189" s="7">
        <f t="shared" si="12"/>
        <v>23.133000000000003</v>
      </c>
      <c r="P189" s="8" t="str">
        <f t="shared" si="13"/>
        <v>Fail</v>
      </c>
    </row>
    <row r="190" spans="1:16" x14ac:dyDescent="0.4">
      <c r="A190" s="4" t="s">
        <v>503</v>
      </c>
      <c r="B190" s="5">
        <v>45438</v>
      </c>
      <c r="C190" s="5" t="str">
        <f t="shared" si="14"/>
        <v>May-2024</v>
      </c>
      <c r="D190" s="4" t="s">
        <v>526</v>
      </c>
      <c r="E190" s="4" t="s">
        <v>577</v>
      </c>
      <c r="F190" s="4" t="s">
        <v>612</v>
      </c>
      <c r="G190" s="4" t="s">
        <v>618</v>
      </c>
      <c r="H190" s="4">
        <v>6</v>
      </c>
      <c r="I190" s="7">
        <v>74.86</v>
      </c>
      <c r="J190" s="7">
        <v>449.16</v>
      </c>
      <c r="K190" s="4" t="s">
        <v>622</v>
      </c>
      <c r="L190" s="4" t="str">
        <f t="shared" si="10"/>
        <v>Tom</v>
      </c>
      <c r="N190" s="7">
        <f t="shared" si="11"/>
        <v>74.86</v>
      </c>
      <c r="O190" s="7">
        <f t="shared" si="12"/>
        <v>22.458000000000002</v>
      </c>
      <c r="P190" s="8" t="str">
        <f t="shared" si="13"/>
        <v>Fail</v>
      </c>
    </row>
    <row r="191" spans="1:16" x14ac:dyDescent="0.4">
      <c r="A191" s="4" t="s">
        <v>199</v>
      </c>
      <c r="B191" s="5">
        <v>45443</v>
      </c>
      <c r="C191" s="5" t="str">
        <f t="shared" si="14"/>
        <v>May-2024</v>
      </c>
      <c r="D191" s="4" t="s">
        <v>523</v>
      </c>
      <c r="E191" s="4" t="s">
        <v>584</v>
      </c>
      <c r="F191" s="4" t="s">
        <v>612</v>
      </c>
      <c r="G191" s="4" t="s">
        <v>615</v>
      </c>
      <c r="H191" s="4">
        <v>13</v>
      </c>
      <c r="I191" s="7">
        <v>25.25</v>
      </c>
      <c r="J191" s="7">
        <v>328.25</v>
      </c>
      <c r="K191" s="4" t="s">
        <v>621</v>
      </c>
      <c r="L191" s="4" t="str">
        <f t="shared" si="10"/>
        <v>Sara</v>
      </c>
      <c r="N191" s="7">
        <f t="shared" si="11"/>
        <v>25.25</v>
      </c>
      <c r="O191" s="7">
        <f t="shared" si="12"/>
        <v>16.412500000000001</v>
      </c>
      <c r="P191" s="8" t="str">
        <f t="shared" si="13"/>
        <v>Pass</v>
      </c>
    </row>
    <row r="192" spans="1:16" x14ac:dyDescent="0.4">
      <c r="A192" s="4" t="s">
        <v>229</v>
      </c>
      <c r="B192" s="5">
        <v>45489</v>
      </c>
      <c r="C192" s="5" t="str">
        <f t="shared" si="14"/>
        <v>Jul-2024</v>
      </c>
      <c r="D192" s="4" t="s">
        <v>536</v>
      </c>
      <c r="E192" s="4" t="s">
        <v>589</v>
      </c>
      <c r="F192" s="4" t="s">
        <v>612</v>
      </c>
      <c r="G192" s="4" t="s">
        <v>615</v>
      </c>
      <c r="H192" s="4">
        <v>1</v>
      </c>
      <c r="I192" s="7">
        <v>121.1</v>
      </c>
      <c r="J192" s="7">
        <v>121.1</v>
      </c>
      <c r="K192" s="4" t="s">
        <v>620</v>
      </c>
      <c r="L192" s="4" t="str">
        <f t="shared" si="10"/>
        <v>Alex</v>
      </c>
      <c r="N192" s="7">
        <f t="shared" si="11"/>
        <v>121.1</v>
      </c>
      <c r="O192" s="7">
        <f t="shared" si="12"/>
        <v>6.0549999999999997</v>
      </c>
      <c r="P192" s="8" t="str">
        <f t="shared" si="13"/>
        <v>Fail</v>
      </c>
    </row>
    <row r="193" spans="1:16" x14ac:dyDescent="0.4">
      <c r="A193" s="4" t="s">
        <v>72</v>
      </c>
      <c r="B193" s="5">
        <v>45651</v>
      </c>
      <c r="C193" s="5" t="str">
        <f t="shared" si="14"/>
        <v>Dec-2024</v>
      </c>
      <c r="D193" s="4" t="s">
        <v>549</v>
      </c>
      <c r="E193" s="4" t="s">
        <v>566</v>
      </c>
      <c r="F193" s="4" t="s">
        <v>612</v>
      </c>
      <c r="G193" s="4" t="s">
        <v>615</v>
      </c>
      <c r="H193" s="4">
        <v>2</v>
      </c>
      <c r="I193" s="7">
        <v>53.53</v>
      </c>
      <c r="J193" s="7">
        <v>107.06</v>
      </c>
      <c r="K193" s="4" t="s">
        <v>620</v>
      </c>
      <c r="L193" s="4" t="str">
        <f t="shared" si="10"/>
        <v>Alex</v>
      </c>
      <c r="N193" s="7">
        <f t="shared" si="11"/>
        <v>53.53</v>
      </c>
      <c r="O193" s="7">
        <f t="shared" si="12"/>
        <v>5.3530000000000006</v>
      </c>
      <c r="P193" s="8" t="str">
        <f t="shared" si="13"/>
        <v>Fail</v>
      </c>
    </row>
    <row r="194" spans="1:16" x14ac:dyDescent="0.4">
      <c r="A194" s="4" t="s">
        <v>203</v>
      </c>
      <c r="B194" s="5">
        <v>45524</v>
      </c>
      <c r="C194" s="5" t="str">
        <f t="shared" si="14"/>
        <v>Aug-2024</v>
      </c>
      <c r="D194" s="4" t="s">
        <v>516</v>
      </c>
      <c r="E194" s="4" t="s">
        <v>608</v>
      </c>
      <c r="F194" s="4" t="s">
        <v>612</v>
      </c>
      <c r="G194" s="4" t="s">
        <v>618</v>
      </c>
      <c r="H194" s="4">
        <v>9</v>
      </c>
      <c r="I194" s="7">
        <v>11.87</v>
      </c>
      <c r="J194" s="7">
        <v>106.83</v>
      </c>
      <c r="K194" s="4" t="s">
        <v>621</v>
      </c>
      <c r="L194" s="4" t="str">
        <f t="shared" ref="L194:L257" si="15">PROPER(TRIM(K194))</f>
        <v>Sara</v>
      </c>
      <c r="N194" s="7">
        <f t="shared" ref="N194:N257" si="16">I194*(1 + $M$2 )</f>
        <v>11.87</v>
      </c>
      <c r="O194" s="7">
        <f t="shared" ref="O194:O257" si="17">J194*0.05</f>
        <v>5.3414999999999999</v>
      </c>
      <c r="P194" s="8" t="str">
        <f t="shared" ref="P194:P257" si="18">IF(H194 &gt; 10, "Pass", "Fail" )</f>
        <v>Fail</v>
      </c>
    </row>
    <row r="195" spans="1:16" x14ac:dyDescent="0.4">
      <c r="A195" s="4" t="s">
        <v>237</v>
      </c>
      <c r="B195" s="5">
        <v>45571</v>
      </c>
      <c r="C195" s="5" t="str">
        <f t="shared" ref="C195:C258" si="19">TEXT(B195, "mmm-yyyy")</f>
        <v>Oct-2024</v>
      </c>
      <c r="D195" s="4" t="s">
        <v>534</v>
      </c>
      <c r="E195" s="4" t="s">
        <v>598</v>
      </c>
      <c r="F195" s="4" t="s">
        <v>612</v>
      </c>
      <c r="G195" s="4" t="s">
        <v>618</v>
      </c>
      <c r="H195" s="4">
        <v>1</v>
      </c>
      <c r="I195" s="7">
        <v>23.32</v>
      </c>
      <c r="J195" s="7">
        <v>23.32</v>
      </c>
      <c r="K195" s="4" t="s">
        <v>621</v>
      </c>
      <c r="L195" s="4" t="str">
        <f t="shared" si="15"/>
        <v>Sara</v>
      </c>
      <c r="N195" s="7">
        <f t="shared" si="16"/>
        <v>23.32</v>
      </c>
      <c r="O195" s="7">
        <f t="shared" si="17"/>
        <v>1.1660000000000001</v>
      </c>
      <c r="P195" s="8" t="str">
        <f t="shared" si="18"/>
        <v>Fail</v>
      </c>
    </row>
    <row r="196" spans="1:16" x14ac:dyDescent="0.4">
      <c r="A196" s="4" t="s">
        <v>488</v>
      </c>
      <c r="B196" s="5">
        <v>45391</v>
      </c>
      <c r="C196" s="5" t="str">
        <f t="shared" si="19"/>
        <v>Apr-2024</v>
      </c>
      <c r="D196" s="4" t="s">
        <v>521</v>
      </c>
      <c r="E196" s="4" t="s">
        <v>600</v>
      </c>
      <c r="F196" s="4" t="s">
        <v>610</v>
      </c>
      <c r="G196" s="4" t="s">
        <v>617</v>
      </c>
      <c r="H196" s="4">
        <v>47</v>
      </c>
      <c r="I196" s="7">
        <v>499.86</v>
      </c>
      <c r="J196" s="7">
        <v>23493.42</v>
      </c>
      <c r="K196" s="4" t="s">
        <v>619</v>
      </c>
      <c r="L196" s="4" t="str">
        <f t="shared" si="15"/>
        <v>John</v>
      </c>
      <c r="N196" s="7">
        <f t="shared" si="16"/>
        <v>499.86</v>
      </c>
      <c r="O196" s="7">
        <f t="shared" si="17"/>
        <v>1174.671</v>
      </c>
      <c r="P196" s="8" t="str">
        <f t="shared" si="18"/>
        <v>Pass</v>
      </c>
    </row>
    <row r="197" spans="1:16" x14ac:dyDescent="0.4">
      <c r="A197" s="4" t="s">
        <v>96</v>
      </c>
      <c r="B197" s="5">
        <v>45571</v>
      </c>
      <c r="C197" s="5" t="str">
        <f t="shared" si="19"/>
        <v>Oct-2024</v>
      </c>
      <c r="D197" s="4" t="s">
        <v>518</v>
      </c>
      <c r="E197" s="4" t="s">
        <v>574</v>
      </c>
      <c r="F197" s="4" t="s">
        <v>610</v>
      </c>
      <c r="G197" s="4" t="s">
        <v>616</v>
      </c>
      <c r="H197" s="4">
        <v>45</v>
      </c>
      <c r="I197" s="7">
        <v>489.25</v>
      </c>
      <c r="J197" s="7">
        <v>22016.25</v>
      </c>
      <c r="K197" s="4" t="s">
        <v>622</v>
      </c>
      <c r="L197" s="4" t="str">
        <f t="shared" si="15"/>
        <v>Tom</v>
      </c>
      <c r="N197" s="7">
        <f t="shared" si="16"/>
        <v>489.25</v>
      </c>
      <c r="O197" s="7">
        <f t="shared" si="17"/>
        <v>1100.8125</v>
      </c>
      <c r="P197" s="8" t="str">
        <f t="shared" si="18"/>
        <v>Pass</v>
      </c>
    </row>
    <row r="198" spans="1:16" x14ac:dyDescent="0.4">
      <c r="A198" s="4" t="s">
        <v>312</v>
      </c>
      <c r="B198" s="5">
        <v>45595</v>
      </c>
      <c r="C198" s="5" t="str">
        <f t="shared" si="19"/>
        <v>Oct-2024</v>
      </c>
      <c r="D198" s="4" t="s">
        <v>535</v>
      </c>
      <c r="E198" s="4" t="s">
        <v>587</v>
      </c>
      <c r="F198" s="4" t="s">
        <v>610</v>
      </c>
      <c r="G198" s="4" t="s">
        <v>616</v>
      </c>
      <c r="H198" s="4">
        <v>44</v>
      </c>
      <c r="I198" s="7">
        <v>446.83</v>
      </c>
      <c r="J198" s="7">
        <v>19660.52</v>
      </c>
      <c r="K198" s="4" t="s">
        <v>621</v>
      </c>
      <c r="L198" s="4" t="str">
        <f t="shared" si="15"/>
        <v>Sara</v>
      </c>
      <c r="N198" s="7">
        <f t="shared" si="16"/>
        <v>446.83</v>
      </c>
      <c r="O198" s="7">
        <f t="shared" si="17"/>
        <v>983.02600000000007</v>
      </c>
      <c r="P198" s="8" t="str">
        <f t="shared" si="18"/>
        <v>Pass</v>
      </c>
    </row>
    <row r="199" spans="1:16" x14ac:dyDescent="0.4">
      <c r="A199" s="4" t="s">
        <v>305</v>
      </c>
      <c r="B199" s="5">
        <v>45454</v>
      </c>
      <c r="C199" s="5" t="str">
        <f t="shared" si="19"/>
        <v>Jun-2024</v>
      </c>
      <c r="D199" s="4" t="s">
        <v>526</v>
      </c>
      <c r="E199" s="4" t="s">
        <v>563</v>
      </c>
      <c r="F199" s="4" t="s">
        <v>610</v>
      </c>
      <c r="G199" s="4" t="s">
        <v>616</v>
      </c>
      <c r="H199" s="4">
        <v>40</v>
      </c>
      <c r="I199" s="7">
        <v>485.68</v>
      </c>
      <c r="J199" s="7">
        <v>19427.2</v>
      </c>
      <c r="K199" s="4" t="s">
        <v>620</v>
      </c>
      <c r="L199" s="4" t="str">
        <f t="shared" si="15"/>
        <v>Alex</v>
      </c>
      <c r="N199" s="7">
        <f t="shared" si="16"/>
        <v>485.68</v>
      </c>
      <c r="O199" s="7">
        <f t="shared" si="17"/>
        <v>971.36000000000013</v>
      </c>
      <c r="P199" s="8" t="str">
        <f t="shared" si="18"/>
        <v>Pass</v>
      </c>
    </row>
    <row r="200" spans="1:16" x14ac:dyDescent="0.4">
      <c r="A200" s="4" t="s">
        <v>428</v>
      </c>
      <c r="B200" s="5">
        <v>45487</v>
      </c>
      <c r="C200" s="5" t="str">
        <f t="shared" si="19"/>
        <v>Jul-2024</v>
      </c>
      <c r="D200" s="4" t="s">
        <v>533</v>
      </c>
      <c r="E200" s="4" t="s">
        <v>577</v>
      </c>
      <c r="F200" s="4" t="s">
        <v>610</v>
      </c>
      <c r="G200" s="4" t="s">
        <v>616</v>
      </c>
      <c r="H200" s="4">
        <v>40</v>
      </c>
      <c r="I200" s="7">
        <v>473.86</v>
      </c>
      <c r="J200" s="7">
        <v>18954.400000000001</v>
      </c>
      <c r="K200" s="4" t="s">
        <v>623</v>
      </c>
      <c r="L200" s="4" t="str">
        <f t="shared" si="15"/>
        <v>Maria</v>
      </c>
      <c r="N200" s="7">
        <f t="shared" si="16"/>
        <v>473.86</v>
      </c>
      <c r="O200" s="7">
        <f t="shared" si="17"/>
        <v>947.72000000000014</v>
      </c>
      <c r="P200" s="8" t="str">
        <f t="shared" si="18"/>
        <v>Pass</v>
      </c>
    </row>
    <row r="201" spans="1:16" x14ac:dyDescent="0.4">
      <c r="A201" s="4" t="s">
        <v>392</v>
      </c>
      <c r="B201" s="5">
        <v>45327</v>
      </c>
      <c r="C201" s="5" t="str">
        <f t="shared" si="19"/>
        <v>Feb-2024</v>
      </c>
      <c r="D201" s="4" t="s">
        <v>551</v>
      </c>
      <c r="E201" s="4" t="s">
        <v>588</v>
      </c>
      <c r="F201" s="4" t="s">
        <v>610</v>
      </c>
      <c r="G201" s="4" t="s">
        <v>618</v>
      </c>
      <c r="H201" s="4">
        <v>46</v>
      </c>
      <c r="I201" s="7">
        <v>411.81</v>
      </c>
      <c r="J201" s="7">
        <v>18943.259999999998</v>
      </c>
      <c r="K201" s="4" t="s">
        <v>621</v>
      </c>
      <c r="L201" s="4" t="str">
        <f t="shared" si="15"/>
        <v>Sara</v>
      </c>
      <c r="N201" s="7">
        <f t="shared" si="16"/>
        <v>411.81</v>
      </c>
      <c r="O201" s="7">
        <f t="shared" si="17"/>
        <v>947.16300000000001</v>
      </c>
      <c r="P201" s="8" t="str">
        <f t="shared" si="18"/>
        <v>Pass</v>
      </c>
    </row>
    <row r="202" spans="1:16" x14ac:dyDescent="0.4">
      <c r="A202" s="4" t="s">
        <v>368</v>
      </c>
      <c r="B202" s="5">
        <v>45614</v>
      </c>
      <c r="C202" s="5" t="str">
        <f t="shared" si="19"/>
        <v>Nov-2024</v>
      </c>
      <c r="D202" s="4" t="s">
        <v>554</v>
      </c>
      <c r="E202" s="4" t="s">
        <v>574</v>
      </c>
      <c r="F202" s="4" t="s">
        <v>610</v>
      </c>
      <c r="G202" s="4" t="s">
        <v>618</v>
      </c>
      <c r="H202" s="4">
        <v>44</v>
      </c>
      <c r="I202" s="7">
        <v>402.17</v>
      </c>
      <c r="J202" s="7">
        <v>17695.48</v>
      </c>
      <c r="K202" s="4" t="s">
        <v>619</v>
      </c>
      <c r="L202" s="4" t="str">
        <f t="shared" si="15"/>
        <v>John</v>
      </c>
      <c r="N202" s="7">
        <f t="shared" si="16"/>
        <v>402.17</v>
      </c>
      <c r="O202" s="7">
        <f t="shared" si="17"/>
        <v>884.774</v>
      </c>
      <c r="P202" s="8" t="str">
        <f t="shared" si="18"/>
        <v>Pass</v>
      </c>
    </row>
    <row r="203" spans="1:16" x14ac:dyDescent="0.4">
      <c r="A203" s="4" t="s">
        <v>509</v>
      </c>
      <c r="B203" s="5">
        <v>45571</v>
      </c>
      <c r="C203" s="5" t="str">
        <f t="shared" si="19"/>
        <v>Oct-2024</v>
      </c>
      <c r="D203" s="4" t="s">
        <v>511</v>
      </c>
      <c r="E203" s="4" t="s">
        <v>587</v>
      </c>
      <c r="F203" s="4" t="s">
        <v>610</v>
      </c>
      <c r="G203" s="4" t="s">
        <v>615</v>
      </c>
      <c r="H203" s="4">
        <v>46</v>
      </c>
      <c r="I203" s="7">
        <v>375.47</v>
      </c>
      <c r="J203" s="7">
        <v>17271.62</v>
      </c>
      <c r="K203" s="4" t="s">
        <v>620</v>
      </c>
      <c r="L203" s="4" t="str">
        <f t="shared" si="15"/>
        <v>Alex</v>
      </c>
      <c r="N203" s="7">
        <f t="shared" si="16"/>
        <v>375.47</v>
      </c>
      <c r="O203" s="7">
        <f t="shared" si="17"/>
        <v>863.58100000000002</v>
      </c>
      <c r="P203" s="8" t="str">
        <f t="shared" si="18"/>
        <v>Pass</v>
      </c>
    </row>
    <row r="204" spans="1:16" x14ac:dyDescent="0.4">
      <c r="A204" s="4" t="s">
        <v>15</v>
      </c>
      <c r="B204" s="5">
        <v>45480</v>
      </c>
      <c r="C204" s="5" t="str">
        <f t="shared" si="19"/>
        <v>Jul-2024</v>
      </c>
      <c r="D204" s="4" t="s">
        <v>515</v>
      </c>
      <c r="E204" s="4" t="s">
        <v>565</v>
      </c>
      <c r="F204" s="4" t="s">
        <v>610</v>
      </c>
      <c r="G204" s="4" t="s">
        <v>615</v>
      </c>
      <c r="H204" s="4">
        <v>36</v>
      </c>
      <c r="I204" s="7">
        <v>469.3</v>
      </c>
      <c r="J204" s="7">
        <v>16894.8</v>
      </c>
      <c r="K204" s="4" t="s">
        <v>622</v>
      </c>
      <c r="L204" s="4" t="str">
        <f t="shared" si="15"/>
        <v>Tom</v>
      </c>
      <c r="N204" s="7">
        <f t="shared" si="16"/>
        <v>469.3</v>
      </c>
      <c r="O204" s="7">
        <f t="shared" si="17"/>
        <v>844.74</v>
      </c>
      <c r="P204" s="8" t="str">
        <f t="shared" si="18"/>
        <v>Pass</v>
      </c>
    </row>
    <row r="205" spans="1:16" x14ac:dyDescent="0.4">
      <c r="A205" s="4" t="s">
        <v>167</v>
      </c>
      <c r="B205" s="5">
        <v>45575</v>
      </c>
      <c r="C205" s="5" t="str">
        <f t="shared" si="19"/>
        <v>Oct-2024</v>
      </c>
      <c r="D205" s="4" t="s">
        <v>527</v>
      </c>
      <c r="E205" s="4" t="s">
        <v>577</v>
      </c>
      <c r="F205" s="4" t="s">
        <v>610</v>
      </c>
      <c r="G205" s="4" t="s">
        <v>618</v>
      </c>
      <c r="H205" s="4">
        <v>39</v>
      </c>
      <c r="I205" s="7">
        <v>413.25</v>
      </c>
      <c r="J205" s="7">
        <v>16116.75</v>
      </c>
      <c r="K205" s="4" t="s">
        <v>620</v>
      </c>
      <c r="L205" s="4" t="str">
        <f t="shared" si="15"/>
        <v>Alex</v>
      </c>
      <c r="N205" s="7">
        <f t="shared" si="16"/>
        <v>413.25</v>
      </c>
      <c r="O205" s="7">
        <f t="shared" si="17"/>
        <v>805.83750000000009</v>
      </c>
      <c r="P205" s="8" t="str">
        <f t="shared" si="18"/>
        <v>Pass</v>
      </c>
    </row>
    <row r="206" spans="1:16" x14ac:dyDescent="0.4">
      <c r="A206" s="4" t="s">
        <v>359</v>
      </c>
      <c r="B206" s="5">
        <v>45452</v>
      </c>
      <c r="C206" s="5" t="str">
        <f t="shared" si="19"/>
        <v>Jun-2024</v>
      </c>
      <c r="D206" s="4" t="s">
        <v>555</v>
      </c>
      <c r="E206" s="4" t="s">
        <v>575</v>
      </c>
      <c r="F206" s="4" t="s">
        <v>610</v>
      </c>
      <c r="G206" s="4" t="s">
        <v>617</v>
      </c>
      <c r="H206" s="4">
        <v>43</v>
      </c>
      <c r="I206" s="7">
        <v>363.48</v>
      </c>
      <c r="J206" s="7">
        <v>15629.64</v>
      </c>
      <c r="K206" s="4" t="s">
        <v>621</v>
      </c>
      <c r="L206" s="4" t="str">
        <f t="shared" si="15"/>
        <v>Sara</v>
      </c>
      <c r="N206" s="7">
        <f t="shared" si="16"/>
        <v>363.48</v>
      </c>
      <c r="O206" s="7">
        <f t="shared" si="17"/>
        <v>781.48199999999997</v>
      </c>
      <c r="P206" s="8" t="str">
        <f t="shared" si="18"/>
        <v>Pass</v>
      </c>
    </row>
    <row r="207" spans="1:16" x14ac:dyDescent="0.4">
      <c r="A207" s="4" t="s">
        <v>195</v>
      </c>
      <c r="B207" s="5">
        <v>45516</v>
      </c>
      <c r="C207" s="5" t="str">
        <f t="shared" si="19"/>
        <v>Aug-2024</v>
      </c>
      <c r="D207" s="4" t="s">
        <v>545</v>
      </c>
      <c r="E207" s="4" t="s">
        <v>600</v>
      </c>
      <c r="F207" s="4" t="s">
        <v>610</v>
      </c>
      <c r="G207" s="4" t="s">
        <v>615</v>
      </c>
      <c r="H207" s="4">
        <v>38</v>
      </c>
      <c r="I207" s="7">
        <v>371.65</v>
      </c>
      <c r="J207" s="7">
        <v>14122.7</v>
      </c>
      <c r="K207" s="4" t="s">
        <v>623</v>
      </c>
      <c r="L207" s="4" t="str">
        <f t="shared" si="15"/>
        <v>Maria</v>
      </c>
      <c r="N207" s="7">
        <f t="shared" si="16"/>
        <v>371.65</v>
      </c>
      <c r="O207" s="7">
        <f t="shared" si="17"/>
        <v>706.1350000000001</v>
      </c>
      <c r="P207" s="8" t="str">
        <f t="shared" si="18"/>
        <v>Pass</v>
      </c>
    </row>
    <row r="208" spans="1:16" x14ac:dyDescent="0.4">
      <c r="A208" s="4" t="s">
        <v>352</v>
      </c>
      <c r="B208" s="5">
        <v>45472</v>
      </c>
      <c r="C208" s="5" t="str">
        <f t="shared" si="19"/>
        <v>Jun-2024</v>
      </c>
      <c r="D208" s="4" t="s">
        <v>540</v>
      </c>
      <c r="E208" s="4" t="s">
        <v>602</v>
      </c>
      <c r="F208" s="4" t="s">
        <v>610</v>
      </c>
      <c r="G208" s="4" t="s">
        <v>617</v>
      </c>
      <c r="H208" s="4">
        <v>31</v>
      </c>
      <c r="I208" s="7">
        <v>442.31</v>
      </c>
      <c r="J208" s="7">
        <v>13711.61</v>
      </c>
      <c r="K208" s="4" t="s">
        <v>621</v>
      </c>
      <c r="L208" s="4" t="str">
        <f t="shared" si="15"/>
        <v>Sara</v>
      </c>
      <c r="N208" s="7">
        <f t="shared" si="16"/>
        <v>442.31</v>
      </c>
      <c r="O208" s="7">
        <f t="shared" si="17"/>
        <v>685.58050000000003</v>
      </c>
      <c r="P208" s="8" t="str">
        <f t="shared" si="18"/>
        <v>Pass</v>
      </c>
    </row>
    <row r="209" spans="1:16" x14ac:dyDescent="0.4">
      <c r="A209" s="4" t="s">
        <v>301</v>
      </c>
      <c r="B209" s="5">
        <v>45657</v>
      </c>
      <c r="C209" s="5" t="str">
        <f t="shared" si="19"/>
        <v>Dec-2024</v>
      </c>
      <c r="D209" s="4" t="s">
        <v>530</v>
      </c>
      <c r="E209" s="4" t="s">
        <v>566</v>
      </c>
      <c r="F209" s="4" t="s">
        <v>610</v>
      </c>
      <c r="G209" s="4" t="s">
        <v>618</v>
      </c>
      <c r="H209" s="4">
        <v>40</v>
      </c>
      <c r="I209" s="7">
        <v>341.45</v>
      </c>
      <c r="J209" s="7">
        <v>13658</v>
      </c>
      <c r="K209" s="4" t="s">
        <v>620</v>
      </c>
      <c r="L209" s="4" t="str">
        <f t="shared" si="15"/>
        <v>Alex</v>
      </c>
      <c r="N209" s="7">
        <f t="shared" si="16"/>
        <v>341.45</v>
      </c>
      <c r="O209" s="7">
        <f t="shared" si="17"/>
        <v>682.90000000000009</v>
      </c>
      <c r="P209" s="8" t="str">
        <f t="shared" si="18"/>
        <v>Pass</v>
      </c>
    </row>
    <row r="210" spans="1:16" x14ac:dyDescent="0.4">
      <c r="A210" s="4" t="s">
        <v>128</v>
      </c>
      <c r="B210" s="5">
        <v>45584</v>
      </c>
      <c r="C210" s="5" t="str">
        <f t="shared" si="19"/>
        <v>Oct-2024</v>
      </c>
      <c r="D210" s="4" t="s">
        <v>548</v>
      </c>
      <c r="E210" s="4" t="s">
        <v>585</v>
      </c>
      <c r="F210" s="4" t="s">
        <v>610</v>
      </c>
      <c r="G210" s="4" t="s">
        <v>615</v>
      </c>
      <c r="H210" s="4">
        <v>35</v>
      </c>
      <c r="I210" s="7">
        <v>381.17</v>
      </c>
      <c r="J210" s="7">
        <v>13340.95</v>
      </c>
      <c r="K210" s="4" t="s">
        <v>623</v>
      </c>
      <c r="L210" s="4" t="str">
        <f t="shared" si="15"/>
        <v>Maria</v>
      </c>
      <c r="N210" s="7">
        <f t="shared" si="16"/>
        <v>381.17</v>
      </c>
      <c r="O210" s="7">
        <f t="shared" si="17"/>
        <v>667.04750000000013</v>
      </c>
      <c r="P210" s="8" t="str">
        <f t="shared" si="18"/>
        <v>Pass</v>
      </c>
    </row>
    <row r="211" spans="1:16" x14ac:dyDescent="0.4">
      <c r="A211" s="4" t="s">
        <v>372</v>
      </c>
      <c r="B211" s="5">
        <v>45405</v>
      </c>
      <c r="C211" s="5" t="str">
        <f t="shared" si="19"/>
        <v>Apr-2024</v>
      </c>
      <c r="D211" s="4" t="s">
        <v>542</v>
      </c>
      <c r="E211" s="4" t="s">
        <v>569</v>
      </c>
      <c r="F211" s="4" t="s">
        <v>610</v>
      </c>
      <c r="G211" s="4" t="s">
        <v>617</v>
      </c>
      <c r="H211" s="4">
        <v>47</v>
      </c>
      <c r="I211" s="7">
        <v>279.3</v>
      </c>
      <c r="J211" s="7">
        <v>13127.1</v>
      </c>
      <c r="K211" s="4" t="s">
        <v>622</v>
      </c>
      <c r="L211" s="4" t="str">
        <f t="shared" si="15"/>
        <v>Tom</v>
      </c>
      <c r="N211" s="7">
        <f t="shared" si="16"/>
        <v>279.3</v>
      </c>
      <c r="O211" s="7">
        <f t="shared" si="17"/>
        <v>656.35500000000002</v>
      </c>
      <c r="P211" s="8" t="str">
        <f t="shared" si="18"/>
        <v>Pass</v>
      </c>
    </row>
    <row r="212" spans="1:16" x14ac:dyDescent="0.4">
      <c r="A212" s="4" t="s">
        <v>215</v>
      </c>
      <c r="B212" s="5">
        <v>45404</v>
      </c>
      <c r="C212" s="5" t="str">
        <f t="shared" si="19"/>
        <v>Apr-2024</v>
      </c>
      <c r="D212" s="4" t="s">
        <v>542</v>
      </c>
      <c r="E212" s="4" t="s">
        <v>589</v>
      </c>
      <c r="F212" s="4" t="s">
        <v>610</v>
      </c>
      <c r="G212" s="4" t="s">
        <v>618</v>
      </c>
      <c r="H212" s="4">
        <v>34</v>
      </c>
      <c r="I212" s="7">
        <v>383.95</v>
      </c>
      <c r="J212" s="7">
        <v>13054.3</v>
      </c>
      <c r="K212" s="4" t="s">
        <v>619</v>
      </c>
      <c r="L212" s="4" t="str">
        <f t="shared" si="15"/>
        <v>John</v>
      </c>
      <c r="N212" s="7">
        <f t="shared" si="16"/>
        <v>383.95</v>
      </c>
      <c r="O212" s="7">
        <f t="shared" si="17"/>
        <v>652.71500000000003</v>
      </c>
      <c r="P212" s="8" t="str">
        <f t="shared" si="18"/>
        <v>Pass</v>
      </c>
    </row>
    <row r="213" spans="1:16" x14ac:dyDescent="0.4">
      <c r="A213" s="4" t="s">
        <v>270</v>
      </c>
      <c r="B213" s="5">
        <v>45637</v>
      </c>
      <c r="C213" s="5" t="str">
        <f t="shared" si="19"/>
        <v>Dec-2024</v>
      </c>
      <c r="D213" s="4" t="s">
        <v>515</v>
      </c>
      <c r="E213" s="4" t="s">
        <v>598</v>
      </c>
      <c r="F213" s="4" t="s">
        <v>610</v>
      </c>
      <c r="G213" s="4" t="s">
        <v>618</v>
      </c>
      <c r="H213" s="4">
        <v>40</v>
      </c>
      <c r="I213" s="7">
        <v>316.83</v>
      </c>
      <c r="J213" s="7">
        <v>12673.2</v>
      </c>
      <c r="K213" s="4" t="s">
        <v>623</v>
      </c>
      <c r="L213" s="4" t="str">
        <f t="shared" si="15"/>
        <v>Maria</v>
      </c>
      <c r="N213" s="7">
        <f t="shared" si="16"/>
        <v>316.83</v>
      </c>
      <c r="O213" s="7">
        <f t="shared" si="17"/>
        <v>633.66000000000008</v>
      </c>
      <c r="P213" s="8" t="str">
        <f t="shared" si="18"/>
        <v>Pass</v>
      </c>
    </row>
    <row r="214" spans="1:16" x14ac:dyDescent="0.4">
      <c r="A214" s="4" t="s">
        <v>100</v>
      </c>
      <c r="B214" s="5">
        <v>45332</v>
      </c>
      <c r="C214" s="5" t="str">
        <f t="shared" si="19"/>
        <v>Feb-2024</v>
      </c>
      <c r="D214" s="4" t="s">
        <v>546</v>
      </c>
      <c r="E214" s="4" t="s">
        <v>563</v>
      </c>
      <c r="F214" s="4" t="s">
        <v>610</v>
      </c>
      <c r="G214" s="4" t="s">
        <v>617</v>
      </c>
      <c r="H214" s="4">
        <v>28</v>
      </c>
      <c r="I214" s="7">
        <v>437.35</v>
      </c>
      <c r="J214" s="7">
        <v>12245.8</v>
      </c>
      <c r="K214" s="4" t="s">
        <v>621</v>
      </c>
      <c r="L214" s="4" t="str">
        <f t="shared" si="15"/>
        <v>Sara</v>
      </c>
      <c r="N214" s="7">
        <f t="shared" si="16"/>
        <v>437.35</v>
      </c>
      <c r="O214" s="7">
        <f t="shared" si="17"/>
        <v>612.29</v>
      </c>
      <c r="P214" s="8" t="str">
        <f t="shared" si="18"/>
        <v>Pass</v>
      </c>
    </row>
    <row r="215" spans="1:16" x14ac:dyDescent="0.4">
      <c r="A215" s="4" t="s">
        <v>151</v>
      </c>
      <c r="B215" s="5">
        <v>45532</v>
      </c>
      <c r="C215" s="5" t="str">
        <f t="shared" si="19"/>
        <v>Aug-2024</v>
      </c>
      <c r="D215" s="4" t="s">
        <v>547</v>
      </c>
      <c r="E215" s="4" t="s">
        <v>587</v>
      </c>
      <c r="F215" s="4" t="s">
        <v>610</v>
      </c>
      <c r="G215" s="4" t="s">
        <v>615</v>
      </c>
      <c r="H215" s="4">
        <v>27</v>
      </c>
      <c r="I215" s="7">
        <v>429.87</v>
      </c>
      <c r="J215" s="7">
        <v>11606.49</v>
      </c>
      <c r="K215" s="4" t="s">
        <v>623</v>
      </c>
      <c r="L215" s="4" t="str">
        <f t="shared" si="15"/>
        <v>Maria</v>
      </c>
      <c r="N215" s="7">
        <f t="shared" si="16"/>
        <v>429.87</v>
      </c>
      <c r="O215" s="7">
        <f t="shared" si="17"/>
        <v>580.32450000000006</v>
      </c>
      <c r="P215" s="8" t="str">
        <f t="shared" si="18"/>
        <v>Pass</v>
      </c>
    </row>
    <row r="216" spans="1:16" x14ac:dyDescent="0.4">
      <c r="A216" s="4" t="s">
        <v>371</v>
      </c>
      <c r="B216" s="5">
        <v>45571</v>
      </c>
      <c r="C216" s="5" t="str">
        <f t="shared" si="19"/>
        <v>Oct-2024</v>
      </c>
      <c r="D216" s="4" t="s">
        <v>531</v>
      </c>
      <c r="E216" s="4" t="s">
        <v>601</v>
      </c>
      <c r="F216" s="4" t="s">
        <v>610</v>
      </c>
      <c r="G216" s="4" t="s">
        <v>617</v>
      </c>
      <c r="H216" s="4">
        <v>37</v>
      </c>
      <c r="I216" s="7">
        <v>302.2</v>
      </c>
      <c r="J216" s="7">
        <v>11181.4</v>
      </c>
      <c r="K216" s="4" t="s">
        <v>621</v>
      </c>
      <c r="L216" s="4" t="str">
        <f t="shared" si="15"/>
        <v>Sara</v>
      </c>
      <c r="N216" s="7">
        <f t="shared" si="16"/>
        <v>302.2</v>
      </c>
      <c r="O216" s="7">
        <f t="shared" si="17"/>
        <v>559.07000000000005</v>
      </c>
      <c r="P216" s="8" t="str">
        <f t="shared" si="18"/>
        <v>Pass</v>
      </c>
    </row>
    <row r="217" spans="1:16" x14ac:dyDescent="0.4">
      <c r="A217" s="4" t="s">
        <v>358</v>
      </c>
      <c r="B217" s="5">
        <v>45544</v>
      </c>
      <c r="C217" s="5" t="str">
        <f t="shared" si="19"/>
        <v>Sep-2024</v>
      </c>
      <c r="D217" s="4" t="s">
        <v>517</v>
      </c>
      <c r="E217" s="4" t="s">
        <v>599</v>
      </c>
      <c r="F217" s="4" t="s">
        <v>610</v>
      </c>
      <c r="G217" s="4" t="s">
        <v>615</v>
      </c>
      <c r="H217" s="4">
        <v>22</v>
      </c>
      <c r="I217" s="7">
        <v>477.48</v>
      </c>
      <c r="J217" s="7">
        <v>10504.56</v>
      </c>
      <c r="K217" s="4" t="s">
        <v>622</v>
      </c>
      <c r="L217" s="4" t="str">
        <f t="shared" si="15"/>
        <v>Tom</v>
      </c>
      <c r="N217" s="7">
        <f t="shared" si="16"/>
        <v>477.48</v>
      </c>
      <c r="O217" s="7">
        <f t="shared" si="17"/>
        <v>525.22799999999995</v>
      </c>
      <c r="P217" s="8" t="str">
        <f t="shared" si="18"/>
        <v>Pass</v>
      </c>
    </row>
    <row r="218" spans="1:16" x14ac:dyDescent="0.4">
      <c r="A218" s="4" t="s">
        <v>391</v>
      </c>
      <c r="B218" s="5">
        <v>45604</v>
      </c>
      <c r="C218" s="5" t="str">
        <f t="shared" si="19"/>
        <v>Nov-2024</v>
      </c>
      <c r="D218" s="4" t="s">
        <v>556</v>
      </c>
      <c r="E218" s="4" t="s">
        <v>607</v>
      </c>
      <c r="F218" s="4" t="s">
        <v>610</v>
      </c>
      <c r="G218" s="4" t="s">
        <v>617</v>
      </c>
      <c r="H218" s="4">
        <v>21</v>
      </c>
      <c r="I218" s="7">
        <v>495.72</v>
      </c>
      <c r="J218" s="7">
        <v>10410.120000000001</v>
      </c>
      <c r="K218" s="4" t="s">
        <v>620</v>
      </c>
      <c r="L218" s="4" t="str">
        <f t="shared" si="15"/>
        <v>Alex</v>
      </c>
      <c r="N218" s="7">
        <f t="shared" si="16"/>
        <v>495.72</v>
      </c>
      <c r="O218" s="7">
        <f t="shared" si="17"/>
        <v>520.50600000000009</v>
      </c>
      <c r="P218" s="8" t="str">
        <f t="shared" si="18"/>
        <v>Pass</v>
      </c>
    </row>
    <row r="219" spans="1:16" x14ac:dyDescent="0.4">
      <c r="A219" s="4" t="s">
        <v>161</v>
      </c>
      <c r="B219" s="5">
        <v>45304</v>
      </c>
      <c r="C219" s="5" t="str">
        <f t="shared" si="19"/>
        <v>Jan-2024</v>
      </c>
      <c r="D219" s="4" t="s">
        <v>558</v>
      </c>
      <c r="E219" s="4" t="s">
        <v>597</v>
      </c>
      <c r="F219" s="4" t="s">
        <v>610</v>
      </c>
      <c r="G219" s="4" t="s">
        <v>616</v>
      </c>
      <c r="H219" s="4">
        <v>21</v>
      </c>
      <c r="I219" s="7">
        <v>490.09</v>
      </c>
      <c r="J219" s="7">
        <v>10291.89</v>
      </c>
      <c r="K219" s="4" t="s">
        <v>619</v>
      </c>
      <c r="L219" s="4" t="str">
        <f t="shared" si="15"/>
        <v>John</v>
      </c>
      <c r="N219" s="7">
        <f t="shared" si="16"/>
        <v>490.09</v>
      </c>
      <c r="O219" s="7">
        <f t="shared" si="17"/>
        <v>514.59450000000004</v>
      </c>
      <c r="P219" s="8" t="str">
        <f t="shared" si="18"/>
        <v>Pass</v>
      </c>
    </row>
    <row r="220" spans="1:16" x14ac:dyDescent="0.4">
      <c r="A220" s="4" t="s">
        <v>60</v>
      </c>
      <c r="B220" s="5">
        <v>45305</v>
      </c>
      <c r="C220" s="5" t="str">
        <f t="shared" si="19"/>
        <v>Jan-2024</v>
      </c>
      <c r="D220" s="4" t="s">
        <v>543</v>
      </c>
      <c r="E220" s="4" t="s">
        <v>579</v>
      </c>
      <c r="F220" s="4" t="s">
        <v>610</v>
      </c>
      <c r="G220" s="4" t="s">
        <v>617</v>
      </c>
      <c r="H220" s="4">
        <v>21</v>
      </c>
      <c r="I220" s="7">
        <v>489.98</v>
      </c>
      <c r="J220" s="7">
        <v>10289.58</v>
      </c>
      <c r="K220" s="4" t="s">
        <v>622</v>
      </c>
      <c r="L220" s="4" t="str">
        <f t="shared" si="15"/>
        <v>Tom</v>
      </c>
      <c r="N220" s="7">
        <f t="shared" si="16"/>
        <v>489.98</v>
      </c>
      <c r="O220" s="7">
        <f t="shared" si="17"/>
        <v>514.47900000000004</v>
      </c>
      <c r="P220" s="8" t="str">
        <f t="shared" si="18"/>
        <v>Pass</v>
      </c>
    </row>
    <row r="221" spans="1:16" x14ac:dyDescent="0.4">
      <c r="A221" s="4" t="s">
        <v>282</v>
      </c>
      <c r="B221" s="5">
        <v>45438</v>
      </c>
      <c r="C221" s="5" t="str">
        <f t="shared" si="19"/>
        <v>May-2024</v>
      </c>
      <c r="D221" s="4" t="s">
        <v>534</v>
      </c>
      <c r="E221" s="4" t="s">
        <v>588</v>
      </c>
      <c r="F221" s="4" t="s">
        <v>610</v>
      </c>
      <c r="G221" s="4" t="s">
        <v>618</v>
      </c>
      <c r="H221" s="4">
        <v>25</v>
      </c>
      <c r="I221" s="7">
        <v>371.41</v>
      </c>
      <c r="J221" s="7">
        <v>9285.25</v>
      </c>
      <c r="K221" s="4" t="s">
        <v>619</v>
      </c>
      <c r="L221" s="4" t="str">
        <f t="shared" si="15"/>
        <v>John</v>
      </c>
      <c r="N221" s="7">
        <f t="shared" si="16"/>
        <v>371.41</v>
      </c>
      <c r="O221" s="7">
        <f t="shared" si="17"/>
        <v>464.26250000000005</v>
      </c>
      <c r="P221" s="8" t="str">
        <f t="shared" si="18"/>
        <v>Pass</v>
      </c>
    </row>
    <row r="222" spans="1:16" x14ac:dyDescent="0.4">
      <c r="A222" s="4" t="s">
        <v>156</v>
      </c>
      <c r="B222" s="5">
        <v>45528</v>
      </c>
      <c r="C222" s="5" t="str">
        <f t="shared" si="19"/>
        <v>Aug-2024</v>
      </c>
      <c r="D222" s="4" t="s">
        <v>539</v>
      </c>
      <c r="E222" s="4" t="s">
        <v>578</v>
      </c>
      <c r="F222" s="4" t="s">
        <v>610</v>
      </c>
      <c r="G222" s="4" t="s">
        <v>615</v>
      </c>
      <c r="H222" s="4">
        <v>37</v>
      </c>
      <c r="I222" s="7">
        <v>247.83</v>
      </c>
      <c r="J222" s="7">
        <v>9169.7100000000009</v>
      </c>
      <c r="K222" s="4" t="s">
        <v>623</v>
      </c>
      <c r="L222" s="4" t="str">
        <f t="shared" si="15"/>
        <v>Maria</v>
      </c>
      <c r="N222" s="7">
        <f t="shared" si="16"/>
        <v>247.83</v>
      </c>
      <c r="O222" s="7">
        <f t="shared" si="17"/>
        <v>458.48550000000006</v>
      </c>
      <c r="P222" s="8" t="str">
        <f t="shared" si="18"/>
        <v>Pass</v>
      </c>
    </row>
    <row r="223" spans="1:16" x14ac:dyDescent="0.4">
      <c r="A223" s="4" t="s">
        <v>338</v>
      </c>
      <c r="B223" s="5">
        <v>45483</v>
      </c>
      <c r="C223" s="5" t="str">
        <f t="shared" si="19"/>
        <v>Jul-2024</v>
      </c>
      <c r="D223" s="4" t="s">
        <v>548</v>
      </c>
      <c r="E223" s="4" t="s">
        <v>593</v>
      </c>
      <c r="F223" s="4" t="s">
        <v>610</v>
      </c>
      <c r="G223" s="4" t="s">
        <v>615</v>
      </c>
      <c r="H223" s="4">
        <v>22</v>
      </c>
      <c r="I223" s="7">
        <v>410.17</v>
      </c>
      <c r="J223" s="7">
        <v>9023.74</v>
      </c>
      <c r="K223" s="4" t="s">
        <v>622</v>
      </c>
      <c r="L223" s="4" t="str">
        <f t="shared" si="15"/>
        <v>Tom</v>
      </c>
      <c r="N223" s="7">
        <f t="shared" si="16"/>
        <v>410.17</v>
      </c>
      <c r="O223" s="7">
        <f t="shared" si="17"/>
        <v>451.18700000000001</v>
      </c>
      <c r="P223" s="8" t="str">
        <f t="shared" si="18"/>
        <v>Pass</v>
      </c>
    </row>
    <row r="224" spans="1:16" x14ac:dyDescent="0.4">
      <c r="A224" s="4" t="s">
        <v>84</v>
      </c>
      <c r="B224" s="5">
        <v>45642</v>
      </c>
      <c r="C224" s="5" t="str">
        <f t="shared" si="19"/>
        <v>Dec-2024</v>
      </c>
      <c r="D224" s="4" t="s">
        <v>538</v>
      </c>
      <c r="E224" s="4" t="s">
        <v>589</v>
      </c>
      <c r="F224" s="4" t="s">
        <v>610</v>
      </c>
      <c r="G224" s="4" t="s">
        <v>618</v>
      </c>
      <c r="H224" s="4">
        <v>41</v>
      </c>
      <c r="I224" s="7">
        <v>220.03</v>
      </c>
      <c r="J224" s="7">
        <v>9021.23</v>
      </c>
      <c r="K224" s="4" t="s">
        <v>622</v>
      </c>
      <c r="L224" s="4" t="str">
        <f t="shared" si="15"/>
        <v>Tom</v>
      </c>
      <c r="N224" s="7">
        <f t="shared" si="16"/>
        <v>220.03</v>
      </c>
      <c r="O224" s="7">
        <f t="shared" si="17"/>
        <v>451.06150000000002</v>
      </c>
      <c r="P224" s="8" t="str">
        <f t="shared" si="18"/>
        <v>Pass</v>
      </c>
    </row>
    <row r="225" spans="1:16" x14ac:dyDescent="0.4">
      <c r="A225" s="4" t="s">
        <v>451</v>
      </c>
      <c r="B225" s="5">
        <v>45609</v>
      </c>
      <c r="C225" s="5" t="str">
        <f t="shared" si="19"/>
        <v>Nov-2024</v>
      </c>
      <c r="D225" s="4" t="s">
        <v>549</v>
      </c>
      <c r="E225" s="4" t="s">
        <v>579</v>
      </c>
      <c r="F225" s="4" t="s">
        <v>610</v>
      </c>
      <c r="G225" s="4" t="s">
        <v>618</v>
      </c>
      <c r="H225" s="4">
        <v>19</v>
      </c>
      <c r="I225" s="7">
        <v>463.56</v>
      </c>
      <c r="J225" s="7">
        <v>8807.64</v>
      </c>
      <c r="K225" s="4" t="s">
        <v>623</v>
      </c>
      <c r="L225" s="4" t="str">
        <f t="shared" si="15"/>
        <v>Maria</v>
      </c>
      <c r="N225" s="7">
        <f t="shared" si="16"/>
        <v>463.56</v>
      </c>
      <c r="O225" s="7">
        <f t="shared" si="17"/>
        <v>440.38200000000001</v>
      </c>
      <c r="P225" s="8" t="str">
        <f t="shared" si="18"/>
        <v>Pass</v>
      </c>
    </row>
    <row r="226" spans="1:16" x14ac:dyDescent="0.4">
      <c r="A226" s="4" t="s">
        <v>374</v>
      </c>
      <c r="B226" s="5">
        <v>45633</v>
      </c>
      <c r="C226" s="5" t="str">
        <f t="shared" si="19"/>
        <v>Dec-2024</v>
      </c>
      <c r="D226" s="4" t="s">
        <v>536</v>
      </c>
      <c r="E226" s="4" t="s">
        <v>588</v>
      </c>
      <c r="F226" s="4" t="s">
        <v>610</v>
      </c>
      <c r="G226" s="4" t="s">
        <v>617</v>
      </c>
      <c r="H226" s="4">
        <v>42</v>
      </c>
      <c r="I226" s="7">
        <v>208.08</v>
      </c>
      <c r="J226" s="7">
        <v>8739.36</v>
      </c>
      <c r="K226" s="4" t="s">
        <v>622</v>
      </c>
      <c r="L226" s="4" t="str">
        <f t="shared" si="15"/>
        <v>Tom</v>
      </c>
      <c r="N226" s="7">
        <f t="shared" si="16"/>
        <v>208.08</v>
      </c>
      <c r="O226" s="7">
        <f t="shared" si="17"/>
        <v>436.96800000000007</v>
      </c>
      <c r="P226" s="8" t="str">
        <f t="shared" si="18"/>
        <v>Pass</v>
      </c>
    </row>
    <row r="227" spans="1:16" x14ac:dyDescent="0.4">
      <c r="A227" s="4" t="s">
        <v>355</v>
      </c>
      <c r="B227" s="5">
        <v>45479</v>
      </c>
      <c r="C227" s="5" t="str">
        <f t="shared" si="19"/>
        <v>Jul-2024</v>
      </c>
      <c r="D227" s="4" t="s">
        <v>527</v>
      </c>
      <c r="E227" s="4" t="s">
        <v>605</v>
      </c>
      <c r="F227" s="4" t="s">
        <v>610</v>
      </c>
      <c r="G227" s="4" t="s">
        <v>615</v>
      </c>
      <c r="H227" s="4">
        <v>24</v>
      </c>
      <c r="I227" s="7">
        <v>340.56</v>
      </c>
      <c r="J227" s="7">
        <v>8173.4400000000014</v>
      </c>
      <c r="K227" s="4" t="s">
        <v>620</v>
      </c>
      <c r="L227" s="4" t="str">
        <f t="shared" si="15"/>
        <v>Alex</v>
      </c>
      <c r="N227" s="7">
        <f t="shared" si="16"/>
        <v>340.56</v>
      </c>
      <c r="O227" s="7">
        <f t="shared" si="17"/>
        <v>408.67200000000008</v>
      </c>
      <c r="P227" s="8" t="str">
        <f t="shared" si="18"/>
        <v>Pass</v>
      </c>
    </row>
    <row r="228" spans="1:16" x14ac:dyDescent="0.4">
      <c r="A228" s="4" t="s">
        <v>98</v>
      </c>
      <c r="B228" s="5">
        <v>45543</v>
      </c>
      <c r="C228" s="5" t="str">
        <f t="shared" si="19"/>
        <v>Sep-2024</v>
      </c>
      <c r="D228" s="4" t="s">
        <v>552</v>
      </c>
      <c r="E228" s="4" t="s">
        <v>580</v>
      </c>
      <c r="F228" s="4" t="s">
        <v>610</v>
      </c>
      <c r="G228" s="4" t="s">
        <v>615</v>
      </c>
      <c r="H228" s="4">
        <v>32</v>
      </c>
      <c r="I228" s="7">
        <v>253.66</v>
      </c>
      <c r="J228" s="7">
        <v>8117.12</v>
      </c>
      <c r="K228" s="4" t="s">
        <v>623</v>
      </c>
      <c r="L228" s="4" t="str">
        <f t="shared" si="15"/>
        <v>Maria</v>
      </c>
      <c r="N228" s="7">
        <f t="shared" si="16"/>
        <v>253.66</v>
      </c>
      <c r="O228" s="7">
        <f t="shared" si="17"/>
        <v>405.85599999999999</v>
      </c>
      <c r="P228" s="8" t="str">
        <f t="shared" si="18"/>
        <v>Pass</v>
      </c>
    </row>
    <row r="229" spans="1:16" x14ac:dyDescent="0.4">
      <c r="A229" s="4" t="s">
        <v>318</v>
      </c>
      <c r="B229" s="5">
        <v>45313</v>
      </c>
      <c r="C229" s="5" t="str">
        <f t="shared" si="19"/>
        <v>Jan-2024</v>
      </c>
      <c r="D229" s="4" t="s">
        <v>528</v>
      </c>
      <c r="E229" s="4" t="s">
        <v>588</v>
      </c>
      <c r="F229" s="4" t="s">
        <v>610</v>
      </c>
      <c r="G229" s="4" t="s">
        <v>615</v>
      </c>
      <c r="H229" s="4">
        <v>32</v>
      </c>
      <c r="I229" s="7">
        <v>240.12</v>
      </c>
      <c r="J229" s="7">
        <v>7683.84</v>
      </c>
      <c r="K229" s="4" t="s">
        <v>619</v>
      </c>
      <c r="L229" s="4" t="str">
        <f t="shared" si="15"/>
        <v>John</v>
      </c>
      <c r="N229" s="7">
        <f t="shared" si="16"/>
        <v>240.12</v>
      </c>
      <c r="O229" s="7">
        <f t="shared" si="17"/>
        <v>384.19200000000001</v>
      </c>
      <c r="P229" s="8" t="str">
        <f t="shared" si="18"/>
        <v>Pass</v>
      </c>
    </row>
    <row r="230" spans="1:16" x14ac:dyDescent="0.4">
      <c r="A230" s="4" t="s">
        <v>485</v>
      </c>
      <c r="B230" s="5">
        <v>45509</v>
      </c>
      <c r="C230" s="5" t="str">
        <f t="shared" si="19"/>
        <v>Aug-2024</v>
      </c>
      <c r="D230" s="4" t="s">
        <v>541</v>
      </c>
      <c r="E230" s="4" t="s">
        <v>589</v>
      </c>
      <c r="F230" s="4" t="s">
        <v>610</v>
      </c>
      <c r="G230" s="4" t="s">
        <v>616</v>
      </c>
      <c r="H230" s="4">
        <v>27</v>
      </c>
      <c r="I230" s="7">
        <v>276.97000000000003</v>
      </c>
      <c r="J230" s="7">
        <v>7478.1900000000014</v>
      </c>
      <c r="K230" s="4" t="s">
        <v>622</v>
      </c>
      <c r="L230" s="4" t="str">
        <f t="shared" si="15"/>
        <v>Tom</v>
      </c>
      <c r="N230" s="7">
        <f t="shared" si="16"/>
        <v>276.97000000000003</v>
      </c>
      <c r="O230" s="7">
        <f t="shared" si="17"/>
        <v>373.90950000000009</v>
      </c>
      <c r="P230" s="8" t="str">
        <f t="shared" si="18"/>
        <v>Pass</v>
      </c>
    </row>
    <row r="231" spans="1:16" x14ac:dyDescent="0.4">
      <c r="A231" s="4" t="s">
        <v>292</v>
      </c>
      <c r="B231" s="5">
        <v>45404</v>
      </c>
      <c r="C231" s="5" t="str">
        <f t="shared" si="19"/>
        <v>Apr-2024</v>
      </c>
      <c r="D231" s="4" t="s">
        <v>527</v>
      </c>
      <c r="E231" s="4" t="s">
        <v>589</v>
      </c>
      <c r="F231" s="4" t="s">
        <v>610</v>
      </c>
      <c r="G231" s="4" t="s">
        <v>616</v>
      </c>
      <c r="H231" s="4">
        <v>31</v>
      </c>
      <c r="I231" s="7">
        <v>237.57</v>
      </c>
      <c r="J231" s="7">
        <v>7364.67</v>
      </c>
      <c r="K231" s="4" t="s">
        <v>621</v>
      </c>
      <c r="L231" s="4" t="str">
        <f t="shared" si="15"/>
        <v>Sara</v>
      </c>
      <c r="N231" s="7">
        <f t="shared" si="16"/>
        <v>237.57</v>
      </c>
      <c r="O231" s="7">
        <f t="shared" si="17"/>
        <v>368.23350000000005</v>
      </c>
      <c r="P231" s="8" t="str">
        <f t="shared" si="18"/>
        <v>Pass</v>
      </c>
    </row>
    <row r="232" spans="1:16" x14ac:dyDescent="0.4">
      <c r="A232" s="4" t="s">
        <v>17</v>
      </c>
      <c r="B232" s="5">
        <v>45394</v>
      </c>
      <c r="C232" s="5" t="str">
        <f t="shared" si="19"/>
        <v>Apr-2024</v>
      </c>
      <c r="D232" s="4" t="s">
        <v>517</v>
      </c>
      <c r="E232" s="4" t="s">
        <v>567</v>
      </c>
      <c r="F232" s="4" t="s">
        <v>610</v>
      </c>
      <c r="G232" s="4" t="s">
        <v>616</v>
      </c>
      <c r="H232" s="4">
        <v>23</v>
      </c>
      <c r="I232" s="7">
        <v>319.27</v>
      </c>
      <c r="J232" s="7">
        <v>7343.2099999999991</v>
      </c>
      <c r="K232" s="4" t="s">
        <v>621</v>
      </c>
      <c r="L232" s="4" t="str">
        <f t="shared" si="15"/>
        <v>Sara</v>
      </c>
      <c r="N232" s="7">
        <f t="shared" si="16"/>
        <v>319.27</v>
      </c>
      <c r="O232" s="7">
        <f t="shared" si="17"/>
        <v>367.16049999999996</v>
      </c>
      <c r="P232" s="8" t="str">
        <f t="shared" si="18"/>
        <v>Pass</v>
      </c>
    </row>
    <row r="233" spans="1:16" x14ac:dyDescent="0.4">
      <c r="A233" s="4" t="s">
        <v>437</v>
      </c>
      <c r="B233" s="5">
        <v>45560</v>
      </c>
      <c r="C233" s="5" t="str">
        <f t="shared" si="19"/>
        <v>Sep-2024</v>
      </c>
      <c r="D233" s="4" t="s">
        <v>554</v>
      </c>
      <c r="E233" s="4" t="s">
        <v>589</v>
      </c>
      <c r="F233" s="4" t="s">
        <v>610</v>
      </c>
      <c r="G233" s="4" t="s">
        <v>618</v>
      </c>
      <c r="H233" s="4">
        <v>17</v>
      </c>
      <c r="I233" s="7">
        <v>425.1</v>
      </c>
      <c r="J233" s="7">
        <v>7226.7000000000007</v>
      </c>
      <c r="K233" s="4" t="s">
        <v>622</v>
      </c>
      <c r="L233" s="4" t="str">
        <f t="shared" si="15"/>
        <v>Tom</v>
      </c>
      <c r="N233" s="7">
        <f t="shared" si="16"/>
        <v>425.1</v>
      </c>
      <c r="O233" s="7">
        <f t="shared" si="17"/>
        <v>361.33500000000004</v>
      </c>
      <c r="P233" s="8" t="str">
        <f t="shared" si="18"/>
        <v>Pass</v>
      </c>
    </row>
    <row r="234" spans="1:16" x14ac:dyDescent="0.4">
      <c r="A234" s="4" t="s">
        <v>413</v>
      </c>
      <c r="B234" s="5">
        <v>45349</v>
      </c>
      <c r="C234" s="5" t="str">
        <f t="shared" si="19"/>
        <v>Feb-2024</v>
      </c>
      <c r="D234" s="4" t="s">
        <v>522</v>
      </c>
      <c r="E234" s="4" t="s">
        <v>588</v>
      </c>
      <c r="F234" s="4" t="s">
        <v>610</v>
      </c>
      <c r="G234" s="4" t="s">
        <v>616</v>
      </c>
      <c r="H234" s="4">
        <v>31</v>
      </c>
      <c r="I234" s="7">
        <v>230.56</v>
      </c>
      <c r="J234" s="7">
        <v>7147.36</v>
      </c>
      <c r="K234" s="4" t="s">
        <v>622</v>
      </c>
      <c r="L234" s="4" t="str">
        <f t="shared" si="15"/>
        <v>Tom</v>
      </c>
      <c r="N234" s="7">
        <f t="shared" si="16"/>
        <v>230.56</v>
      </c>
      <c r="O234" s="7">
        <f t="shared" si="17"/>
        <v>357.36799999999999</v>
      </c>
      <c r="P234" s="8" t="str">
        <f t="shared" si="18"/>
        <v>Pass</v>
      </c>
    </row>
    <row r="235" spans="1:16" x14ac:dyDescent="0.4">
      <c r="A235" s="4" t="s">
        <v>319</v>
      </c>
      <c r="B235" s="5">
        <v>45529</v>
      </c>
      <c r="C235" s="5" t="str">
        <f t="shared" si="19"/>
        <v>Aug-2024</v>
      </c>
      <c r="D235" s="4" t="s">
        <v>555</v>
      </c>
      <c r="E235" s="4" t="s">
        <v>561</v>
      </c>
      <c r="F235" s="4" t="s">
        <v>610</v>
      </c>
      <c r="G235" s="4" t="s">
        <v>617</v>
      </c>
      <c r="H235" s="4">
        <v>30</v>
      </c>
      <c r="I235" s="7">
        <v>230.73</v>
      </c>
      <c r="J235" s="7">
        <v>6921.9</v>
      </c>
      <c r="K235" s="4" t="s">
        <v>621</v>
      </c>
      <c r="L235" s="4" t="str">
        <f t="shared" si="15"/>
        <v>Sara</v>
      </c>
      <c r="N235" s="7">
        <f t="shared" si="16"/>
        <v>230.73</v>
      </c>
      <c r="O235" s="7">
        <f t="shared" si="17"/>
        <v>346.09500000000003</v>
      </c>
      <c r="P235" s="8" t="str">
        <f t="shared" si="18"/>
        <v>Pass</v>
      </c>
    </row>
    <row r="236" spans="1:16" x14ac:dyDescent="0.4">
      <c r="A236" s="4" t="s">
        <v>482</v>
      </c>
      <c r="B236" s="5">
        <v>45385</v>
      </c>
      <c r="C236" s="5" t="str">
        <f t="shared" si="19"/>
        <v>Apr-2024</v>
      </c>
      <c r="D236" s="4" t="s">
        <v>558</v>
      </c>
      <c r="E236" s="4" t="s">
        <v>569</v>
      </c>
      <c r="F236" s="4" t="s">
        <v>610</v>
      </c>
      <c r="G236" s="4" t="s">
        <v>616</v>
      </c>
      <c r="H236" s="4">
        <v>20</v>
      </c>
      <c r="I236" s="7">
        <v>341.92</v>
      </c>
      <c r="J236" s="7">
        <v>6838.4000000000005</v>
      </c>
      <c r="K236" s="4" t="s">
        <v>619</v>
      </c>
      <c r="L236" s="4" t="str">
        <f t="shared" si="15"/>
        <v>John</v>
      </c>
      <c r="N236" s="7">
        <f t="shared" si="16"/>
        <v>341.92</v>
      </c>
      <c r="O236" s="7">
        <f t="shared" si="17"/>
        <v>341.92000000000007</v>
      </c>
      <c r="P236" s="8" t="str">
        <f t="shared" si="18"/>
        <v>Pass</v>
      </c>
    </row>
    <row r="237" spans="1:16" x14ac:dyDescent="0.4">
      <c r="A237" s="4" t="s">
        <v>145</v>
      </c>
      <c r="B237" s="5">
        <v>45637</v>
      </c>
      <c r="C237" s="5" t="str">
        <f t="shared" si="19"/>
        <v>Dec-2024</v>
      </c>
      <c r="D237" s="4" t="s">
        <v>555</v>
      </c>
      <c r="E237" s="4" t="s">
        <v>576</v>
      </c>
      <c r="F237" s="4" t="s">
        <v>610</v>
      </c>
      <c r="G237" s="4" t="s">
        <v>618</v>
      </c>
      <c r="H237" s="4">
        <v>36</v>
      </c>
      <c r="I237" s="7">
        <v>188.21</v>
      </c>
      <c r="J237" s="7">
        <v>6775.56</v>
      </c>
      <c r="K237" s="4" t="s">
        <v>621</v>
      </c>
      <c r="L237" s="4" t="str">
        <f t="shared" si="15"/>
        <v>Sara</v>
      </c>
      <c r="N237" s="7">
        <f t="shared" si="16"/>
        <v>188.21</v>
      </c>
      <c r="O237" s="7">
        <f t="shared" si="17"/>
        <v>338.77800000000002</v>
      </c>
      <c r="P237" s="8" t="str">
        <f t="shared" si="18"/>
        <v>Pass</v>
      </c>
    </row>
    <row r="238" spans="1:16" x14ac:dyDescent="0.4">
      <c r="A238" s="4" t="s">
        <v>255</v>
      </c>
      <c r="B238" s="5">
        <v>45643</v>
      </c>
      <c r="C238" s="5" t="str">
        <f t="shared" si="19"/>
        <v>Dec-2024</v>
      </c>
      <c r="D238" s="4" t="s">
        <v>550</v>
      </c>
      <c r="E238" s="4" t="s">
        <v>565</v>
      </c>
      <c r="F238" s="4" t="s">
        <v>610</v>
      </c>
      <c r="G238" s="4" t="s">
        <v>617</v>
      </c>
      <c r="H238" s="4">
        <v>43</v>
      </c>
      <c r="I238" s="7">
        <v>139.02000000000001</v>
      </c>
      <c r="J238" s="7">
        <v>5977.8600000000006</v>
      </c>
      <c r="K238" s="4" t="s">
        <v>623</v>
      </c>
      <c r="L238" s="4" t="str">
        <f t="shared" si="15"/>
        <v>Maria</v>
      </c>
      <c r="N238" s="7">
        <f t="shared" si="16"/>
        <v>139.02000000000001</v>
      </c>
      <c r="O238" s="7">
        <f t="shared" si="17"/>
        <v>298.89300000000003</v>
      </c>
      <c r="P238" s="8" t="str">
        <f t="shared" si="18"/>
        <v>Pass</v>
      </c>
    </row>
    <row r="239" spans="1:16" x14ac:dyDescent="0.4">
      <c r="A239" s="4" t="s">
        <v>99</v>
      </c>
      <c r="B239" s="5">
        <v>45479</v>
      </c>
      <c r="C239" s="5" t="str">
        <f t="shared" si="19"/>
        <v>Jul-2024</v>
      </c>
      <c r="D239" s="4" t="s">
        <v>518</v>
      </c>
      <c r="E239" s="4" t="s">
        <v>571</v>
      </c>
      <c r="F239" s="4" t="s">
        <v>610</v>
      </c>
      <c r="G239" s="4" t="s">
        <v>615</v>
      </c>
      <c r="H239" s="4">
        <v>32</v>
      </c>
      <c r="I239" s="7">
        <v>176.49</v>
      </c>
      <c r="J239" s="7">
        <v>5647.68</v>
      </c>
      <c r="K239" s="4" t="s">
        <v>620</v>
      </c>
      <c r="L239" s="4" t="str">
        <f t="shared" si="15"/>
        <v>Alex</v>
      </c>
      <c r="N239" s="7">
        <f t="shared" si="16"/>
        <v>176.49</v>
      </c>
      <c r="O239" s="7">
        <f t="shared" si="17"/>
        <v>282.38400000000001</v>
      </c>
      <c r="P239" s="8" t="str">
        <f t="shared" si="18"/>
        <v>Pass</v>
      </c>
    </row>
    <row r="240" spans="1:16" x14ac:dyDescent="0.4">
      <c r="A240" s="4" t="s">
        <v>198</v>
      </c>
      <c r="B240" s="5">
        <v>45463</v>
      </c>
      <c r="C240" s="5" t="str">
        <f t="shared" si="19"/>
        <v>Jun-2024</v>
      </c>
      <c r="D240" s="4" t="s">
        <v>542</v>
      </c>
      <c r="E240" s="4" t="s">
        <v>589</v>
      </c>
      <c r="F240" s="4" t="s">
        <v>610</v>
      </c>
      <c r="G240" s="4" t="s">
        <v>616</v>
      </c>
      <c r="H240" s="4">
        <v>42</v>
      </c>
      <c r="I240" s="7">
        <v>134.44999999999999</v>
      </c>
      <c r="J240" s="7">
        <v>5646.9</v>
      </c>
      <c r="K240" s="4" t="s">
        <v>620</v>
      </c>
      <c r="L240" s="4" t="str">
        <f t="shared" si="15"/>
        <v>Alex</v>
      </c>
      <c r="N240" s="7">
        <f t="shared" si="16"/>
        <v>134.44999999999999</v>
      </c>
      <c r="O240" s="7">
        <f t="shared" si="17"/>
        <v>282.34499999999997</v>
      </c>
      <c r="P240" s="8" t="str">
        <f t="shared" si="18"/>
        <v>Pass</v>
      </c>
    </row>
    <row r="241" spans="1:16" x14ac:dyDescent="0.4">
      <c r="A241" s="4" t="s">
        <v>57</v>
      </c>
      <c r="B241" s="5">
        <v>45565</v>
      </c>
      <c r="C241" s="5" t="str">
        <f t="shared" si="19"/>
        <v>Sep-2024</v>
      </c>
      <c r="D241" s="4" t="s">
        <v>543</v>
      </c>
      <c r="E241" s="4" t="s">
        <v>589</v>
      </c>
      <c r="F241" s="4" t="s">
        <v>610</v>
      </c>
      <c r="G241" s="4" t="s">
        <v>615</v>
      </c>
      <c r="H241" s="4">
        <v>14</v>
      </c>
      <c r="I241" s="7">
        <v>395.98</v>
      </c>
      <c r="J241" s="7">
        <v>5543.72</v>
      </c>
      <c r="K241" s="4" t="s">
        <v>619</v>
      </c>
      <c r="L241" s="4" t="str">
        <f t="shared" si="15"/>
        <v>John</v>
      </c>
      <c r="N241" s="7">
        <f t="shared" si="16"/>
        <v>395.98</v>
      </c>
      <c r="O241" s="7">
        <f t="shared" si="17"/>
        <v>277.18600000000004</v>
      </c>
      <c r="P241" s="8" t="str">
        <f t="shared" si="18"/>
        <v>Pass</v>
      </c>
    </row>
    <row r="242" spans="1:16" x14ac:dyDescent="0.4">
      <c r="A242" s="4" t="s">
        <v>113</v>
      </c>
      <c r="B242" s="5">
        <v>45372</v>
      </c>
      <c r="C242" s="5" t="str">
        <f t="shared" si="19"/>
        <v>Mar-2024</v>
      </c>
      <c r="D242" s="4" t="s">
        <v>543</v>
      </c>
      <c r="E242" s="4" t="s">
        <v>576</v>
      </c>
      <c r="F242" s="4" t="s">
        <v>610</v>
      </c>
      <c r="G242" s="4" t="s">
        <v>618</v>
      </c>
      <c r="H242" s="4">
        <v>19</v>
      </c>
      <c r="I242" s="7">
        <v>280.73</v>
      </c>
      <c r="J242" s="7">
        <v>5333.8700000000008</v>
      </c>
      <c r="K242" s="4" t="s">
        <v>619</v>
      </c>
      <c r="L242" s="4" t="str">
        <f t="shared" si="15"/>
        <v>John</v>
      </c>
      <c r="N242" s="7">
        <f t="shared" si="16"/>
        <v>280.73</v>
      </c>
      <c r="O242" s="7">
        <f t="shared" si="17"/>
        <v>266.69350000000003</v>
      </c>
      <c r="P242" s="8" t="str">
        <f t="shared" si="18"/>
        <v>Pass</v>
      </c>
    </row>
    <row r="243" spans="1:16" x14ac:dyDescent="0.4">
      <c r="A243" s="4" t="s">
        <v>405</v>
      </c>
      <c r="B243" s="5">
        <v>45342</v>
      </c>
      <c r="C243" s="5" t="str">
        <f t="shared" si="19"/>
        <v>Feb-2024</v>
      </c>
      <c r="D243" s="4" t="s">
        <v>541</v>
      </c>
      <c r="E243" s="4" t="s">
        <v>596</v>
      </c>
      <c r="F243" s="4" t="s">
        <v>610</v>
      </c>
      <c r="G243" s="4" t="s">
        <v>618</v>
      </c>
      <c r="H243" s="4">
        <v>12</v>
      </c>
      <c r="I243" s="7">
        <v>427.4</v>
      </c>
      <c r="J243" s="7">
        <v>5128.7999999999993</v>
      </c>
      <c r="K243" s="4" t="s">
        <v>623</v>
      </c>
      <c r="L243" s="4" t="str">
        <f t="shared" si="15"/>
        <v>Maria</v>
      </c>
      <c r="N243" s="7">
        <f t="shared" si="16"/>
        <v>427.4</v>
      </c>
      <c r="O243" s="7">
        <f t="shared" si="17"/>
        <v>256.44</v>
      </c>
      <c r="P243" s="8" t="str">
        <f t="shared" si="18"/>
        <v>Pass</v>
      </c>
    </row>
    <row r="244" spans="1:16" x14ac:dyDescent="0.4">
      <c r="A244" s="4" t="s">
        <v>353</v>
      </c>
      <c r="B244" s="5">
        <v>45386</v>
      </c>
      <c r="C244" s="5" t="str">
        <f t="shared" si="19"/>
        <v>Apr-2024</v>
      </c>
      <c r="D244" s="4" t="s">
        <v>527</v>
      </c>
      <c r="E244" s="4" t="s">
        <v>605</v>
      </c>
      <c r="F244" s="4" t="s">
        <v>610</v>
      </c>
      <c r="G244" s="4" t="s">
        <v>616</v>
      </c>
      <c r="H244" s="4">
        <v>15</v>
      </c>
      <c r="I244" s="7">
        <v>338.76</v>
      </c>
      <c r="J244" s="7">
        <v>5081.3999999999996</v>
      </c>
      <c r="K244" s="4" t="s">
        <v>621</v>
      </c>
      <c r="L244" s="4" t="str">
        <f t="shared" si="15"/>
        <v>Sara</v>
      </c>
      <c r="N244" s="7">
        <f t="shared" si="16"/>
        <v>338.76</v>
      </c>
      <c r="O244" s="7">
        <f t="shared" si="17"/>
        <v>254.07</v>
      </c>
      <c r="P244" s="8" t="str">
        <f t="shared" si="18"/>
        <v>Pass</v>
      </c>
    </row>
    <row r="245" spans="1:16" x14ac:dyDescent="0.4">
      <c r="A245" s="4" t="s">
        <v>230</v>
      </c>
      <c r="B245" s="5">
        <v>45538</v>
      </c>
      <c r="C245" s="5" t="str">
        <f t="shared" si="19"/>
        <v>Sep-2024</v>
      </c>
      <c r="D245" s="4" t="s">
        <v>519</v>
      </c>
      <c r="E245" s="4" t="s">
        <v>564</v>
      </c>
      <c r="F245" s="4" t="s">
        <v>610</v>
      </c>
      <c r="G245" s="4" t="s">
        <v>617</v>
      </c>
      <c r="H245" s="4">
        <v>23</v>
      </c>
      <c r="I245" s="7">
        <v>196.99</v>
      </c>
      <c r="J245" s="7">
        <v>4530.7700000000004</v>
      </c>
      <c r="K245" s="4" t="s">
        <v>620</v>
      </c>
      <c r="L245" s="4" t="str">
        <f t="shared" si="15"/>
        <v>Alex</v>
      </c>
      <c r="N245" s="7">
        <f t="shared" si="16"/>
        <v>196.99</v>
      </c>
      <c r="O245" s="7">
        <f t="shared" si="17"/>
        <v>226.53850000000003</v>
      </c>
      <c r="P245" s="8" t="str">
        <f t="shared" si="18"/>
        <v>Pass</v>
      </c>
    </row>
    <row r="246" spans="1:16" x14ac:dyDescent="0.4">
      <c r="A246" s="4" t="s">
        <v>490</v>
      </c>
      <c r="B246" s="5">
        <v>45545</v>
      </c>
      <c r="C246" s="5" t="str">
        <f t="shared" si="19"/>
        <v>Sep-2024</v>
      </c>
      <c r="D246" s="4" t="s">
        <v>545</v>
      </c>
      <c r="E246" s="4" t="s">
        <v>589</v>
      </c>
      <c r="F246" s="4" t="s">
        <v>610</v>
      </c>
      <c r="G246" s="4" t="s">
        <v>617</v>
      </c>
      <c r="H246" s="4">
        <v>11</v>
      </c>
      <c r="I246" s="7">
        <v>410.21</v>
      </c>
      <c r="J246" s="7">
        <v>4512.3099999999986</v>
      </c>
      <c r="K246" s="4" t="s">
        <v>623</v>
      </c>
      <c r="L246" s="4" t="str">
        <f t="shared" si="15"/>
        <v>Maria</v>
      </c>
      <c r="N246" s="7">
        <f t="shared" si="16"/>
        <v>410.21</v>
      </c>
      <c r="O246" s="7">
        <f t="shared" si="17"/>
        <v>225.61549999999994</v>
      </c>
      <c r="P246" s="8" t="str">
        <f t="shared" si="18"/>
        <v>Pass</v>
      </c>
    </row>
    <row r="247" spans="1:16" x14ac:dyDescent="0.4">
      <c r="A247" s="4" t="s">
        <v>80</v>
      </c>
      <c r="B247" s="5">
        <v>45335</v>
      </c>
      <c r="C247" s="5" t="str">
        <f t="shared" si="19"/>
        <v>Feb-2024</v>
      </c>
      <c r="D247" s="4" t="s">
        <v>530</v>
      </c>
      <c r="E247" s="4" t="s">
        <v>577</v>
      </c>
      <c r="F247" s="4" t="s">
        <v>610</v>
      </c>
      <c r="G247" s="4" t="s">
        <v>617</v>
      </c>
      <c r="H247" s="4">
        <v>16</v>
      </c>
      <c r="I247" s="7">
        <v>278.93</v>
      </c>
      <c r="J247" s="7">
        <v>4462.88</v>
      </c>
      <c r="K247" s="4" t="s">
        <v>623</v>
      </c>
      <c r="L247" s="4" t="str">
        <f t="shared" si="15"/>
        <v>Maria</v>
      </c>
      <c r="N247" s="7">
        <f t="shared" si="16"/>
        <v>278.93</v>
      </c>
      <c r="O247" s="7">
        <f t="shared" si="17"/>
        <v>223.14400000000001</v>
      </c>
      <c r="P247" s="8" t="str">
        <f t="shared" si="18"/>
        <v>Pass</v>
      </c>
    </row>
    <row r="248" spans="1:16" x14ac:dyDescent="0.4">
      <c r="A248" s="4" t="s">
        <v>311</v>
      </c>
      <c r="B248" s="5">
        <v>45568</v>
      </c>
      <c r="C248" s="5" t="str">
        <f t="shared" si="19"/>
        <v>Oct-2024</v>
      </c>
      <c r="D248" s="4" t="s">
        <v>549</v>
      </c>
      <c r="E248" s="4" t="s">
        <v>604</v>
      </c>
      <c r="F248" s="4" t="s">
        <v>610</v>
      </c>
      <c r="G248" s="4" t="s">
        <v>615</v>
      </c>
      <c r="H248" s="4">
        <v>21</v>
      </c>
      <c r="I248" s="7">
        <v>209.42</v>
      </c>
      <c r="J248" s="7">
        <v>4397.82</v>
      </c>
      <c r="K248" s="4" t="s">
        <v>619</v>
      </c>
      <c r="L248" s="4" t="str">
        <f t="shared" si="15"/>
        <v>John</v>
      </c>
      <c r="N248" s="7">
        <f t="shared" si="16"/>
        <v>209.42</v>
      </c>
      <c r="O248" s="7">
        <f t="shared" si="17"/>
        <v>219.89099999999999</v>
      </c>
      <c r="P248" s="8" t="str">
        <f t="shared" si="18"/>
        <v>Pass</v>
      </c>
    </row>
    <row r="249" spans="1:16" x14ac:dyDescent="0.4">
      <c r="A249" s="4" t="s">
        <v>472</v>
      </c>
      <c r="B249" s="5">
        <v>45538</v>
      </c>
      <c r="C249" s="5" t="str">
        <f t="shared" si="19"/>
        <v>Sep-2024</v>
      </c>
      <c r="D249" s="4" t="s">
        <v>537</v>
      </c>
      <c r="E249" s="4" t="s">
        <v>560</v>
      </c>
      <c r="F249" s="4" t="s">
        <v>610</v>
      </c>
      <c r="G249" s="4" t="s">
        <v>618</v>
      </c>
      <c r="H249" s="4">
        <v>18</v>
      </c>
      <c r="I249" s="7">
        <v>244.16</v>
      </c>
      <c r="J249" s="7">
        <v>4394.88</v>
      </c>
      <c r="K249" s="4" t="s">
        <v>623</v>
      </c>
      <c r="L249" s="4" t="str">
        <f t="shared" si="15"/>
        <v>Maria</v>
      </c>
      <c r="N249" s="7">
        <f t="shared" si="16"/>
        <v>244.16</v>
      </c>
      <c r="O249" s="7">
        <f t="shared" si="17"/>
        <v>219.74400000000003</v>
      </c>
      <c r="P249" s="8" t="str">
        <f t="shared" si="18"/>
        <v>Pass</v>
      </c>
    </row>
    <row r="250" spans="1:16" x14ac:dyDescent="0.4">
      <c r="A250" s="4" t="s">
        <v>491</v>
      </c>
      <c r="B250" s="5">
        <v>45513</v>
      </c>
      <c r="C250" s="5" t="str">
        <f t="shared" si="19"/>
        <v>Aug-2024</v>
      </c>
      <c r="D250" s="4" t="s">
        <v>558</v>
      </c>
      <c r="E250" s="4" t="s">
        <v>601</v>
      </c>
      <c r="F250" s="4" t="s">
        <v>610</v>
      </c>
      <c r="G250" s="4" t="s">
        <v>616</v>
      </c>
      <c r="H250" s="4">
        <v>39</v>
      </c>
      <c r="I250" s="7">
        <v>111.58</v>
      </c>
      <c r="J250" s="7">
        <v>4351.62</v>
      </c>
      <c r="K250" s="4" t="s">
        <v>623</v>
      </c>
      <c r="L250" s="4" t="str">
        <f t="shared" si="15"/>
        <v>Maria</v>
      </c>
      <c r="N250" s="7">
        <f t="shared" si="16"/>
        <v>111.58</v>
      </c>
      <c r="O250" s="7">
        <f t="shared" si="17"/>
        <v>217.58100000000002</v>
      </c>
      <c r="P250" s="8" t="str">
        <f t="shared" si="18"/>
        <v>Pass</v>
      </c>
    </row>
    <row r="251" spans="1:16" x14ac:dyDescent="0.4">
      <c r="A251" s="4" t="s">
        <v>134</v>
      </c>
      <c r="B251" s="5">
        <v>45518</v>
      </c>
      <c r="C251" s="5" t="str">
        <f t="shared" si="19"/>
        <v>Aug-2024</v>
      </c>
      <c r="D251" s="4" t="s">
        <v>534</v>
      </c>
      <c r="E251" s="4" t="s">
        <v>597</v>
      </c>
      <c r="F251" s="4" t="s">
        <v>610</v>
      </c>
      <c r="G251" s="4" t="s">
        <v>617</v>
      </c>
      <c r="H251" s="4">
        <v>16</v>
      </c>
      <c r="I251" s="7">
        <v>264.89</v>
      </c>
      <c r="J251" s="7">
        <v>4238.24</v>
      </c>
      <c r="K251" s="4" t="s">
        <v>622</v>
      </c>
      <c r="L251" s="4" t="str">
        <f t="shared" si="15"/>
        <v>Tom</v>
      </c>
      <c r="N251" s="7">
        <f t="shared" si="16"/>
        <v>264.89</v>
      </c>
      <c r="O251" s="7">
        <f t="shared" si="17"/>
        <v>211.91200000000001</v>
      </c>
      <c r="P251" s="8" t="str">
        <f t="shared" si="18"/>
        <v>Pass</v>
      </c>
    </row>
    <row r="252" spans="1:16" x14ac:dyDescent="0.4">
      <c r="A252" s="4" t="s">
        <v>390</v>
      </c>
      <c r="B252" s="5">
        <v>45607</v>
      </c>
      <c r="C252" s="5" t="str">
        <f t="shared" si="19"/>
        <v>Nov-2024</v>
      </c>
      <c r="D252" s="4" t="s">
        <v>513</v>
      </c>
      <c r="E252" s="4" t="s">
        <v>567</v>
      </c>
      <c r="F252" s="4" t="s">
        <v>610</v>
      </c>
      <c r="G252" s="4" t="s">
        <v>618</v>
      </c>
      <c r="H252" s="4">
        <v>10</v>
      </c>
      <c r="I252" s="7">
        <v>416.22</v>
      </c>
      <c r="J252" s="7">
        <v>4162.2000000000007</v>
      </c>
      <c r="K252" s="4" t="s">
        <v>620</v>
      </c>
      <c r="L252" s="4" t="str">
        <f t="shared" si="15"/>
        <v>Alex</v>
      </c>
      <c r="N252" s="7">
        <f t="shared" si="16"/>
        <v>416.22</v>
      </c>
      <c r="O252" s="7">
        <f t="shared" si="17"/>
        <v>208.11000000000004</v>
      </c>
      <c r="P252" s="8" t="str">
        <f t="shared" si="18"/>
        <v>Fail</v>
      </c>
    </row>
    <row r="253" spans="1:16" x14ac:dyDescent="0.4">
      <c r="A253" s="4" t="s">
        <v>453</v>
      </c>
      <c r="B253" s="5">
        <v>45418</v>
      </c>
      <c r="C253" s="5" t="str">
        <f t="shared" si="19"/>
        <v>May-2024</v>
      </c>
      <c r="D253" s="4" t="s">
        <v>549</v>
      </c>
      <c r="E253" s="4" t="s">
        <v>571</v>
      </c>
      <c r="F253" s="4" t="s">
        <v>610</v>
      </c>
      <c r="G253" s="4" t="s">
        <v>615</v>
      </c>
      <c r="H253" s="4">
        <v>19</v>
      </c>
      <c r="I253" s="7">
        <v>203.76</v>
      </c>
      <c r="J253" s="7">
        <v>3871.44</v>
      </c>
      <c r="K253" s="4" t="s">
        <v>622</v>
      </c>
      <c r="L253" s="4" t="str">
        <f t="shared" si="15"/>
        <v>Tom</v>
      </c>
      <c r="N253" s="7">
        <f t="shared" si="16"/>
        <v>203.76</v>
      </c>
      <c r="O253" s="7">
        <f t="shared" si="17"/>
        <v>193.572</v>
      </c>
      <c r="P253" s="8" t="str">
        <f t="shared" si="18"/>
        <v>Pass</v>
      </c>
    </row>
    <row r="254" spans="1:16" x14ac:dyDescent="0.4">
      <c r="A254" s="4" t="s">
        <v>76</v>
      </c>
      <c r="B254" s="5">
        <v>45551</v>
      </c>
      <c r="C254" s="5" t="str">
        <f t="shared" si="19"/>
        <v>Sep-2024</v>
      </c>
      <c r="D254" s="4" t="s">
        <v>514</v>
      </c>
      <c r="E254" s="4" t="s">
        <v>580</v>
      </c>
      <c r="F254" s="4" t="s">
        <v>610</v>
      </c>
      <c r="G254" s="4" t="s">
        <v>617</v>
      </c>
      <c r="H254" s="4">
        <v>31</v>
      </c>
      <c r="I254" s="7">
        <v>121.43</v>
      </c>
      <c r="J254" s="7">
        <v>3764.33</v>
      </c>
      <c r="K254" s="4" t="s">
        <v>620</v>
      </c>
      <c r="L254" s="4" t="str">
        <f t="shared" si="15"/>
        <v>Alex</v>
      </c>
      <c r="N254" s="7">
        <f t="shared" si="16"/>
        <v>121.43</v>
      </c>
      <c r="O254" s="7">
        <f t="shared" si="17"/>
        <v>188.2165</v>
      </c>
      <c r="P254" s="8" t="str">
        <f t="shared" si="18"/>
        <v>Pass</v>
      </c>
    </row>
    <row r="255" spans="1:16" x14ac:dyDescent="0.4">
      <c r="A255" s="4" t="s">
        <v>251</v>
      </c>
      <c r="B255" s="5">
        <v>45543</v>
      </c>
      <c r="C255" s="5" t="str">
        <f t="shared" si="19"/>
        <v>Sep-2024</v>
      </c>
      <c r="D255" s="4" t="s">
        <v>554</v>
      </c>
      <c r="E255" s="4" t="s">
        <v>573</v>
      </c>
      <c r="F255" s="4" t="s">
        <v>610</v>
      </c>
      <c r="G255" s="4" t="s">
        <v>616</v>
      </c>
      <c r="H255" s="4">
        <v>15</v>
      </c>
      <c r="I255" s="7">
        <v>230.42</v>
      </c>
      <c r="J255" s="7">
        <v>3456.3</v>
      </c>
      <c r="K255" s="4" t="s">
        <v>621</v>
      </c>
      <c r="L255" s="4" t="str">
        <f t="shared" si="15"/>
        <v>Sara</v>
      </c>
      <c r="N255" s="7">
        <f t="shared" si="16"/>
        <v>230.42</v>
      </c>
      <c r="O255" s="7">
        <f t="shared" si="17"/>
        <v>172.81500000000003</v>
      </c>
      <c r="P255" s="8" t="str">
        <f t="shared" si="18"/>
        <v>Pass</v>
      </c>
    </row>
    <row r="256" spans="1:16" x14ac:dyDescent="0.4">
      <c r="A256" s="4" t="s">
        <v>150</v>
      </c>
      <c r="B256" s="5">
        <v>45522</v>
      </c>
      <c r="C256" s="5" t="str">
        <f t="shared" si="19"/>
        <v>Aug-2024</v>
      </c>
      <c r="D256" s="4" t="s">
        <v>536</v>
      </c>
      <c r="E256" s="4" t="s">
        <v>574</v>
      </c>
      <c r="F256" s="4" t="s">
        <v>610</v>
      </c>
      <c r="G256" s="4" t="s">
        <v>615</v>
      </c>
      <c r="H256" s="4">
        <v>7</v>
      </c>
      <c r="I256" s="7">
        <v>484.2</v>
      </c>
      <c r="J256" s="7">
        <v>3389.4</v>
      </c>
      <c r="K256" s="4" t="s">
        <v>621</v>
      </c>
      <c r="L256" s="4" t="str">
        <f t="shared" si="15"/>
        <v>Sara</v>
      </c>
      <c r="N256" s="7">
        <f t="shared" si="16"/>
        <v>484.2</v>
      </c>
      <c r="O256" s="7">
        <f t="shared" si="17"/>
        <v>169.47000000000003</v>
      </c>
      <c r="P256" s="8" t="str">
        <f t="shared" si="18"/>
        <v>Fail</v>
      </c>
    </row>
    <row r="257" spans="1:16" x14ac:dyDescent="0.4">
      <c r="A257" s="4" t="s">
        <v>339</v>
      </c>
      <c r="B257" s="5">
        <v>45340</v>
      </c>
      <c r="C257" s="5" t="str">
        <f t="shared" si="19"/>
        <v>Feb-2024</v>
      </c>
      <c r="D257" s="4" t="s">
        <v>550</v>
      </c>
      <c r="E257" s="4" t="s">
        <v>604</v>
      </c>
      <c r="F257" s="4" t="s">
        <v>610</v>
      </c>
      <c r="G257" s="4" t="s">
        <v>618</v>
      </c>
      <c r="H257" s="4">
        <v>22</v>
      </c>
      <c r="I257" s="7">
        <v>149.44</v>
      </c>
      <c r="J257" s="7">
        <v>3287.68</v>
      </c>
      <c r="K257" s="4" t="s">
        <v>620</v>
      </c>
      <c r="L257" s="4" t="str">
        <f t="shared" si="15"/>
        <v>Alex</v>
      </c>
      <c r="N257" s="7">
        <f t="shared" si="16"/>
        <v>149.44</v>
      </c>
      <c r="O257" s="7">
        <f t="shared" si="17"/>
        <v>164.38400000000001</v>
      </c>
      <c r="P257" s="8" t="str">
        <f t="shared" si="18"/>
        <v>Pass</v>
      </c>
    </row>
    <row r="258" spans="1:16" x14ac:dyDescent="0.4">
      <c r="A258" s="4" t="s">
        <v>133</v>
      </c>
      <c r="B258" s="5">
        <v>45326</v>
      </c>
      <c r="C258" s="5" t="str">
        <f t="shared" si="19"/>
        <v>Feb-2024</v>
      </c>
      <c r="D258" s="4" t="s">
        <v>528</v>
      </c>
      <c r="E258" s="4" t="s">
        <v>578</v>
      </c>
      <c r="F258" s="4" t="s">
        <v>610</v>
      </c>
      <c r="G258" s="4" t="s">
        <v>617</v>
      </c>
      <c r="H258" s="4">
        <v>7</v>
      </c>
      <c r="I258" s="7">
        <v>449.51</v>
      </c>
      <c r="J258" s="7">
        <v>3146.57</v>
      </c>
      <c r="K258" s="4" t="s">
        <v>623</v>
      </c>
      <c r="L258" s="4" t="str">
        <f t="shared" ref="L258:L321" si="20">PROPER(TRIM(K258))</f>
        <v>Maria</v>
      </c>
      <c r="N258" s="7">
        <f t="shared" ref="N258:N321" si="21">I258*(1 + $M$2 )</f>
        <v>449.51</v>
      </c>
      <c r="O258" s="7">
        <f t="shared" ref="O258:O321" si="22">J258*0.05</f>
        <v>157.32850000000002</v>
      </c>
      <c r="P258" s="8" t="str">
        <f t="shared" ref="P258:P321" si="23">IF(H258 &gt; 10, "Pass", "Fail" )</f>
        <v>Fail</v>
      </c>
    </row>
    <row r="259" spans="1:16" x14ac:dyDescent="0.4">
      <c r="A259" s="4" t="s">
        <v>385</v>
      </c>
      <c r="B259" s="5">
        <v>45538</v>
      </c>
      <c r="C259" s="5" t="str">
        <f t="shared" ref="C259:C322" si="24">TEXT(B259, "mmm-yyyy")</f>
        <v>Sep-2024</v>
      </c>
      <c r="D259" s="4" t="s">
        <v>519</v>
      </c>
      <c r="E259" s="4" t="s">
        <v>596</v>
      </c>
      <c r="F259" s="4" t="s">
        <v>610</v>
      </c>
      <c r="G259" s="4" t="s">
        <v>618</v>
      </c>
      <c r="H259" s="4">
        <v>32</v>
      </c>
      <c r="I259" s="7">
        <v>85.62</v>
      </c>
      <c r="J259" s="7">
        <v>2739.84</v>
      </c>
      <c r="K259" s="4" t="s">
        <v>619</v>
      </c>
      <c r="L259" s="4" t="str">
        <f t="shared" si="20"/>
        <v>John</v>
      </c>
      <c r="N259" s="7">
        <f t="shared" si="21"/>
        <v>85.62</v>
      </c>
      <c r="O259" s="7">
        <f t="shared" si="22"/>
        <v>136.99200000000002</v>
      </c>
      <c r="P259" s="8" t="str">
        <f t="shared" si="23"/>
        <v>Pass</v>
      </c>
    </row>
    <row r="260" spans="1:16" x14ac:dyDescent="0.4">
      <c r="A260" s="4" t="s">
        <v>184</v>
      </c>
      <c r="B260" s="5">
        <v>45516</v>
      </c>
      <c r="C260" s="5" t="str">
        <f t="shared" si="24"/>
        <v>Aug-2024</v>
      </c>
      <c r="D260" s="4" t="s">
        <v>513</v>
      </c>
      <c r="E260" s="4" t="s">
        <v>570</v>
      </c>
      <c r="F260" s="4" t="s">
        <v>610</v>
      </c>
      <c r="G260" s="4" t="s">
        <v>615</v>
      </c>
      <c r="H260" s="4">
        <v>21</v>
      </c>
      <c r="I260" s="7">
        <v>129.72999999999999</v>
      </c>
      <c r="J260" s="7">
        <v>2724.33</v>
      </c>
      <c r="K260" s="4" t="s">
        <v>620</v>
      </c>
      <c r="L260" s="4" t="str">
        <f t="shared" si="20"/>
        <v>Alex</v>
      </c>
      <c r="N260" s="7">
        <f t="shared" si="21"/>
        <v>129.72999999999999</v>
      </c>
      <c r="O260" s="7">
        <f t="shared" si="22"/>
        <v>136.2165</v>
      </c>
      <c r="P260" s="8" t="str">
        <f t="shared" si="23"/>
        <v>Pass</v>
      </c>
    </row>
    <row r="261" spans="1:16" x14ac:dyDescent="0.4">
      <c r="A261" s="4" t="s">
        <v>231</v>
      </c>
      <c r="B261" s="5">
        <v>45615</v>
      </c>
      <c r="C261" s="5" t="str">
        <f t="shared" si="24"/>
        <v>Nov-2024</v>
      </c>
      <c r="D261" s="4" t="s">
        <v>513</v>
      </c>
      <c r="E261" s="4" t="s">
        <v>599</v>
      </c>
      <c r="F261" s="4" t="s">
        <v>610</v>
      </c>
      <c r="G261" s="4" t="s">
        <v>616</v>
      </c>
      <c r="H261" s="4">
        <v>37</v>
      </c>
      <c r="I261" s="7">
        <v>73.14</v>
      </c>
      <c r="J261" s="7">
        <v>2706.18</v>
      </c>
      <c r="K261" s="4" t="s">
        <v>621</v>
      </c>
      <c r="L261" s="4" t="str">
        <f t="shared" si="20"/>
        <v>Sara</v>
      </c>
      <c r="N261" s="7">
        <f t="shared" si="21"/>
        <v>73.14</v>
      </c>
      <c r="O261" s="7">
        <f t="shared" si="22"/>
        <v>135.309</v>
      </c>
      <c r="P261" s="8" t="str">
        <f t="shared" si="23"/>
        <v>Pass</v>
      </c>
    </row>
    <row r="262" spans="1:16" x14ac:dyDescent="0.4">
      <c r="A262" s="4" t="s">
        <v>334</v>
      </c>
      <c r="B262" s="5">
        <v>45595</v>
      </c>
      <c r="C262" s="5" t="str">
        <f t="shared" si="24"/>
        <v>Oct-2024</v>
      </c>
      <c r="D262" s="4" t="s">
        <v>537</v>
      </c>
      <c r="E262" s="4" t="s">
        <v>561</v>
      </c>
      <c r="F262" s="4" t="s">
        <v>610</v>
      </c>
      <c r="G262" s="4" t="s">
        <v>618</v>
      </c>
      <c r="H262" s="4">
        <v>23</v>
      </c>
      <c r="I262" s="7">
        <v>117.07</v>
      </c>
      <c r="J262" s="7">
        <v>2692.61</v>
      </c>
      <c r="K262" s="4" t="s">
        <v>619</v>
      </c>
      <c r="L262" s="4" t="str">
        <f t="shared" si="20"/>
        <v>John</v>
      </c>
      <c r="N262" s="7">
        <f t="shared" si="21"/>
        <v>117.07</v>
      </c>
      <c r="O262" s="7">
        <f t="shared" si="22"/>
        <v>134.63050000000001</v>
      </c>
      <c r="P262" s="8" t="str">
        <f t="shared" si="23"/>
        <v>Pass</v>
      </c>
    </row>
    <row r="263" spans="1:16" x14ac:dyDescent="0.4">
      <c r="A263" s="4" t="s">
        <v>201</v>
      </c>
      <c r="B263" s="5">
        <v>45451</v>
      </c>
      <c r="C263" s="5" t="str">
        <f t="shared" si="24"/>
        <v>Jun-2024</v>
      </c>
      <c r="D263" s="4" t="s">
        <v>520</v>
      </c>
      <c r="E263" s="4" t="s">
        <v>573</v>
      </c>
      <c r="F263" s="4" t="s">
        <v>610</v>
      </c>
      <c r="G263" s="4" t="s">
        <v>616</v>
      </c>
      <c r="H263" s="4">
        <v>41</v>
      </c>
      <c r="I263" s="7">
        <v>62.11</v>
      </c>
      <c r="J263" s="7">
        <v>2546.5100000000002</v>
      </c>
      <c r="K263" s="4" t="s">
        <v>621</v>
      </c>
      <c r="L263" s="4" t="str">
        <f t="shared" si="20"/>
        <v>Sara</v>
      </c>
      <c r="N263" s="7">
        <f t="shared" si="21"/>
        <v>62.11</v>
      </c>
      <c r="O263" s="7">
        <f t="shared" si="22"/>
        <v>127.32550000000002</v>
      </c>
      <c r="P263" s="8" t="str">
        <f t="shared" si="23"/>
        <v>Pass</v>
      </c>
    </row>
    <row r="264" spans="1:16" x14ac:dyDescent="0.4">
      <c r="A264" s="4" t="s">
        <v>11</v>
      </c>
      <c r="B264" s="5">
        <v>45640</v>
      </c>
      <c r="C264" s="5" t="str">
        <f t="shared" si="24"/>
        <v>Dec-2024</v>
      </c>
      <c r="D264" s="4" t="s">
        <v>511</v>
      </c>
      <c r="E264" s="4" t="s">
        <v>561</v>
      </c>
      <c r="F264" s="4" t="s">
        <v>610</v>
      </c>
      <c r="G264" s="4" t="s">
        <v>616</v>
      </c>
      <c r="H264" s="4">
        <v>12</v>
      </c>
      <c r="I264" s="7">
        <v>194.69</v>
      </c>
      <c r="J264" s="7">
        <v>2336.2800000000002</v>
      </c>
      <c r="K264" s="4" t="s">
        <v>620</v>
      </c>
      <c r="L264" s="4" t="str">
        <f t="shared" si="20"/>
        <v>Alex</v>
      </c>
      <c r="N264" s="7">
        <f t="shared" si="21"/>
        <v>194.69</v>
      </c>
      <c r="O264" s="7">
        <f t="shared" si="22"/>
        <v>116.81400000000002</v>
      </c>
      <c r="P264" s="8" t="str">
        <f t="shared" si="23"/>
        <v>Pass</v>
      </c>
    </row>
    <row r="265" spans="1:16" x14ac:dyDescent="0.4">
      <c r="A265" s="4" t="s">
        <v>125</v>
      </c>
      <c r="B265" s="5">
        <v>45339</v>
      </c>
      <c r="C265" s="5" t="str">
        <f t="shared" si="24"/>
        <v>Feb-2024</v>
      </c>
      <c r="D265" s="4" t="s">
        <v>529</v>
      </c>
      <c r="E265" s="4" t="s">
        <v>603</v>
      </c>
      <c r="F265" s="4" t="s">
        <v>610</v>
      </c>
      <c r="G265" s="4" t="s">
        <v>616</v>
      </c>
      <c r="H265" s="4">
        <v>23</v>
      </c>
      <c r="I265" s="7">
        <v>101.49</v>
      </c>
      <c r="J265" s="7">
        <v>2334.27</v>
      </c>
      <c r="K265" s="4" t="s">
        <v>620</v>
      </c>
      <c r="L265" s="4" t="str">
        <f t="shared" si="20"/>
        <v>Alex</v>
      </c>
      <c r="N265" s="7">
        <f t="shared" si="21"/>
        <v>101.49</v>
      </c>
      <c r="O265" s="7">
        <f t="shared" si="22"/>
        <v>116.71350000000001</v>
      </c>
      <c r="P265" s="8" t="str">
        <f t="shared" si="23"/>
        <v>Pass</v>
      </c>
    </row>
    <row r="266" spans="1:16" x14ac:dyDescent="0.4">
      <c r="A266" s="4" t="s">
        <v>88</v>
      </c>
      <c r="B266" s="5">
        <v>45543</v>
      </c>
      <c r="C266" s="5" t="str">
        <f t="shared" si="24"/>
        <v>Sep-2024</v>
      </c>
      <c r="D266" s="4" t="s">
        <v>516</v>
      </c>
      <c r="E266" s="4" t="s">
        <v>562</v>
      </c>
      <c r="F266" s="4" t="s">
        <v>610</v>
      </c>
      <c r="G266" s="4" t="s">
        <v>618</v>
      </c>
      <c r="H266" s="4">
        <v>34</v>
      </c>
      <c r="I266" s="7">
        <v>57.81</v>
      </c>
      <c r="J266" s="7">
        <v>1965.54</v>
      </c>
      <c r="K266" s="4" t="s">
        <v>619</v>
      </c>
      <c r="L266" s="4" t="str">
        <f t="shared" si="20"/>
        <v>John</v>
      </c>
      <c r="N266" s="7">
        <f t="shared" si="21"/>
        <v>57.81</v>
      </c>
      <c r="O266" s="7">
        <f t="shared" si="22"/>
        <v>98.277000000000001</v>
      </c>
      <c r="P266" s="8" t="str">
        <f t="shared" si="23"/>
        <v>Pass</v>
      </c>
    </row>
    <row r="267" spans="1:16" x14ac:dyDescent="0.4">
      <c r="A267" s="4" t="s">
        <v>10</v>
      </c>
      <c r="B267" s="5">
        <v>45394</v>
      </c>
      <c r="C267" s="5" t="str">
        <f t="shared" si="24"/>
        <v>Apr-2024</v>
      </c>
      <c r="D267" s="4" t="s">
        <v>510</v>
      </c>
      <c r="E267" s="4" t="s">
        <v>560</v>
      </c>
      <c r="F267" s="4" t="s">
        <v>610</v>
      </c>
      <c r="G267" s="4" t="s">
        <v>615</v>
      </c>
      <c r="H267" s="4">
        <v>16</v>
      </c>
      <c r="I267" s="7">
        <v>120.52</v>
      </c>
      <c r="J267" s="7">
        <v>1928.32</v>
      </c>
      <c r="K267" s="4" t="s">
        <v>619</v>
      </c>
      <c r="L267" s="4" t="str">
        <f t="shared" si="20"/>
        <v>John</v>
      </c>
      <c r="M267" s="8">
        <v>0.18</v>
      </c>
      <c r="N267" s="7">
        <f t="shared" si="21"/>
        <v>120.52</v>
      </c>
      <c r="O267" s="7">
        <f t="shared" si="22"/>
        <v>96.415999999999997</v>
      </c>
      <c r="P267" s="8" t="str">
        <f t="shared" si="23"/>
        <v>Pass</v>
      </c>
    </row>
    <row r="268" spans="1:16" x14ac:dyDescent="0.4">
      <c r="A268" s="4" t="s">
        <v>279</v>
      </c>
      <c r="B268" s="5">
        <v>45300</v>
      </c>
      <c r="C268" s="5" t="str">
        <f t="shared" si="24"/>
        <v>Jan-2024</v>
      </c>
      <c r="D268" s="4" t="s">
        <v>547</v>
      </c>
      <c r="E268" s="4" t="s">
        <v>604</v>
      </c>
      <c r="F268" s="4" t="s">
        <v>610</v>
      </c>
      <c r="G268" s="4" t="s">
        <v>616</v>
      </c>
      <c r="H268" s="4">
        <v>14</v>
      </c>
      <c r="I268" s="7">
        <v>133.63</v>
      </c>
      <c r="J268" s="7">
        <v>1870.82</v>
      </c>
      <c r="K268" s="4" t="s">
        <v>623</v>
      </c>
      <c r="L268" s="4" t="str">
        <f t="shared" si="20"/>
        <v>Maria</v>
      </c>
      <c r="N268" s="7">
        <f t="shared" si="21"/>
        <v>133.63</v>
      </c>
      <c r="O268" s="7">
        <f t="shared" si="22"/>
        <v>93.540999999999997</v>
      </c>
      <c r="P268" s="8" t="str">
        <f t="shared" si="23"/>
        <v>Pass</v>
      </c>
    </row>
    <row r="269" spans="1:16" x14ac:dyDescent="0.4">
      <c r="A269" s="4" t="s">
        <v>239</v>
      </c>
      <c r="B269" s="5">
        <v>45389</v>
      </c>
      <c r="C269" s="5" t="str">
        <f t="shared" si="24"/>
        <v>Apr-2024</v>
      </c>
      <c r="D269" s="4" t="s">
        <v>521</v>
      </c>
      <c r="E269" s="4" t="s">
        <v>600</v>
      </c>
      <c r="F269" s="4" t="s">
        <v>610</v>
      </c>
      <c r="G269" s="4" t="s">
        <v>618</v>
      </c>
      <c r="H269" s="4">
        <v>24</v>
      </c>
      <c r="I269" s="7">
        <v>72.45</v>
      </c>
      <c r="J269" s="7">
        <v>1738.8</v>
      </c>
      <c r="K269" s="4" t="s">
        <v>620</v>
      </c>
      <c r="L269" s="4" t="str">
        <f t="shared" si="20"/>
        <v>Alex</v>
      </c>
      <c r="N269" s="7">
        <f t="shared" si="21"/>
        <v>72.45</v>
      </c>
      <c r="O269" s="7">
        <f t="shared" si="22"/>
        <v>86.94</v>
      </c>
      <c r="P269" s="8" t="str">
        <f t="shared" si="23"/>
        <v>Pass</v>
      </c>
    </row>
    <row r="270" spans="1:16" x14ac:dyDescent="0.4">
      <c r="A270" s="4" t="s">
        <v>232</v>
      </c>
      <c r="B270" s="5">
        <v>45494</v>
      </c>
      <c r="C270" s="5" t="str">
        <f t="shared" si="24"/>
        <v>Jul-2024</v>
      </c>
      <c r="D270" s="4" t="s">
        <v>513</v>
      </c>
      <c r="E270" s="4" t="s">
        <v>578</v>
      </c>
      <c r="F270" s="4" t="s">
        <v>610</v>
      </c>
      <c r="G270" s="4" t="s">
        <v>616</v>
      </c>
      <c r="H270" s="4">
        <v>8</v>
      </c>
      <c r="I270" s="7">
        <v>212.25</v>
      </c>
      <c r="J270" s="7">
        <v>1698</v>
      </c>
      <c r="K270" s="4" t="s">
        <v>621</v>
      </c>
      <c r="L270" s="4" t="str">
        <f t="shared" si="20"/>
        <v>Sara</v>
      </c>
      <c r="N270" s="7">
        <f t="shared" si="21"/>
        <v>212.25</v>
      </c>
      <c r="O270" s="7">
        <f t="shared" si="22"/>
        <v>84.9</v>
      </c>
      <c r="P270" s="8" t="str">
        <f t="shared" si="23"/>
        <v>Fail</v>
      </c>
    </row>
    <row r="271" spans="1:16" x14ac:dyDescent="0.4">
      <c r="A271" s="4" t="s">
        <v>439</v>
      </c>
      <c r="B271" s="5">
        <v>45397</v>
      </c>
      <c r="C271" s="5" t="str">
        <f t="shared" si="24"/>
        <v>Apr-2024</v>
      </c>
      <c r="D271" s="4" t="s">
        <v>532</v>
      </c>
      <c r="E271" s="4" t="s">
        <v>577</v>
      </c>
      <c r="F271" s="4" t="s">
        <v>610</v>
      </c>
      <c r="G271" s="4" t="s">
        <v>618</v>
      </c>
      <c r="H271" s="4">
        <v>4</v>
      </c>
      <c r="I271" s="7">
        <v>422.44</v>
      </c>
      <c r="J271" s="7">
        <v>1689.76</v>
      </c>
      <c r="K271" s="4" t="s">
        <v>619</v>
      </c>
      <c r="L271" s="4" t="str">
        <f t="shared" si="20"/>
        <v>John</v>
      </c>
      <c r="N271" s="7">
        <f t="shared" si="21"/>
        <v>422.44</v>
      </c>
      <c r="O271" s="7">
        <f t="shared" si="22"/>
        <v>84.488</v>
      </c>
      <c r="P271" s="8" t="str">
        <f t="shared" si="23"/>
        <v>Fail</v>
      </c>
    </row>
    <row r="272" spans="1:16" x14ac:dyDescent="0.4">
      <c r="A272" s="4" t="s">
        <v>127</v>
      </c>
      <c r="B272" s="5">
        <v>45507</v>
      </c>
      <c r="C272" s="5" t="str">
        <f t="shared" si="24"/>
        <v>Aug-2024</v>
      </c>
      <c r="D272" s="4" t="s">
        <v>542</v>
      </c>
      <c r="E272" s="4" t="s">
        <v>565</v>
      </c>
      <c r="F272" s="4" t="s">
        <v>610</v>
      </c>
      <c r="G272" s="4" t="s">
        <v>616</v>
      </c>
      <c r="H272" s="4">
        <v>9</v>
      </c>
      <c r="I272" s="7">
        <v>184.77</v>
      </c>
      <c r="J272" s="7">
        <v>1662.93</v>
      </c>
      <c r="K272" s="4" t="s">
        <v>620</v>
      </c>
      <c r="L272" s="4" t="str">
        <f t="shared" si="20"/>
        <v>Alex</v>
      </c>
      <c r="N272" s="7">
        <f t="shared" si="21"/>
        <v>184.77</v>
      </c>
      <c r="O272" s="7">
        <f t="shared" si="22"/>
        <v>83.146500000000003</v>
      </c>
      <c r="P272" s="8" t="str">
        <f t="shared" si="23"/>
        <v>Fail</v>
      </c>
    </row>
    <row r="273" spans="1:16" x14ac:dyDescent="0.4">
      <c r="A273" s="4" t="s">
        <v>333</v>
      </c>
      <c r="B273" s="5">
        <v>45608</v>
      </c>
      <c r="C273" s="5" t="str">
        <f t="shared" si="24"/>
        <v>Nov-2024</v>
      </c>
      <c r="D273" s="4" t="s">
        <v>557</v>
      </c>
      <c r="E273" s="4" t="s">
        <v>576</v>
      </c>
      <c r="F273" s="4" t="s">
        <v>610</v>
      </c>
      <c r="G273" s="4" t="s">
        <v>615</v>
      </c>
      <c r="H273" s="4">
        <v>7</v>
      </c>
      <c r="I273" s="7">
        <v>224.88</v>
      </c>
      <c r="J273" s="7">
        <v>1574.16</v>
      </c>
      <c r="K273" s="4" t="s">
        <v>619</v>
      </c>
      <c r="L273" s="4" t="str">
        <f t="shared" si="20"/>
        <v>John</v>
      </c>
      <c r="N273" s="7">
        <f t="shared" si="21"/>
        <v>224.88</v>
      </c>
      <c r="O273" s="7">
        <f t="shared" si="22"/>
        <v>78.708000000000013</v>
      </c>
      <c r="P273" s="8" t="str">
        <f t="shared" si="23"/>
        <v>Fail</v>
      </c>
    </row>
    <row r="274" spans="1:16" x14ac:dyDescent="0.4">
      <c r="A274" s="4" t="s">
        <v>87</v>
      </c>
      <c r="B274" s="5">
        <v>45506</v>
      </c>
      <c r="C274" s="5" t="str">
        <f t="shared" si="24"/>
        <v>Aug-2024</v>
      </c>
      <c r="D274" s="4" t="s">
        <v>512</v>
      </c>
      <c r="E274" s="4" t="s">
        <v>570</v>
      </c>
      <c r="F274" s="4" t="s">
        <v>610</v>
      </c>
      <c r="G274" s="4" t="s">
        <v>616</v>
      </c>
      <c r="H274" s="4">
        <v>13</v>
      </c>
      <c r="I274" s="7">
        <v>115.88</v>
      </c>
      <c r="J274" s="7">
        <v>1506.44</v>
      </c>
      <c r="K274" s="4" t="s">
        <v>621</v>
      </c>
      <c r="L274" s="4" t="str">
        <f t="shared" si="20"/>
        <v>Sara</v>
      </c>
      <c r="N274" s="7">
        <f t="shared" si="21"/>
        <v>115.88</v>
      </c>
      <c r="O274" s="7">
        <f t="shared" si="22"/>
        <v>75.322000000000003</v>
      </c>
      <c r="P274" s="8" t="str">
        <f t="shared" si="23"/>
        <v>Pass</v>
      </c>
    </row>
    <row r="275" spans="1:16" x14ac:dyDescent="0.4">
      <c r="A275" s="4" t="s">
        <v>27</v>
      </c>
      <c r="B275" s="5">
        <v>45600</v>
      </c>
      <c r="C275" s="5" t="str">
        <f t="shared" si="24"/>
        <v>Nov-2024</v>
      </c>
      <c r="D275" s="4" t="s">
        <v>525</v>
      </c>
      <c r="E275" s="4" t="s">
        <v>565</v>
      </c>
      <c r="F275" s="4" t="s">
        <v>610</v>
      </c>
      <c r="G275" s="4" t="s">
        <v>615</v>
      </c>
      <c r="H275" s="4">
        <v>3</v>
      </c>
      <c r="I275" s="7">
        <v>462.09</v>
      </c>
      <c r="J275" s="7">
        <v>1386.27</v>
      </c>
      <c r="K275" s="4" t="s">
        <v>622</v>
      </c>
      <c r="L275" s="4" t="str">
        <f t="shared" si="20"/>
        <v>Tom</v>
      </c>
      <c r="N275" s="7">
        <f t="shared" si="21"/>
        <v>462.09</v>
      </c>
      <c r="O275" s="7">
        <f t="shared" si="22"/>
        <v>69.313500000000005</v>
      </c>
      <c r="P275" s="8" t="str">
        <f t="shared" si="23"/>
        <v>Fail</v>
      </c>
    </row>
    <row r="276" spans="1:16" x14ac:dyDescent="0.4">
      <c r="A276" s="4" t="s">
        <v>370</v>
      </c>
      <c r="B276" s="5">
        <v>45465</v>
      </c>
      <c r="C276" s="5" t="str">
        <f t="shared" si="24"/>
        <v>Jun-2024</v>
      </c>
      <c r="D276" s="4" t="s">
        <v>510</v>
      </c>
      <c r="E276" s="4" t="s">
        <v>562</v>
      </c>
      <c r="F276" s="4" t="s">
        <v>610</v>
      </c>
      <c r="G276" s="4" t="s">
        <v>615</v>
      </c>
      <c r="H276" s="4">
        <v>25</v>
      </c>
      <c r="I276" s="7">
        <v>55.22</v>
      </c>
      <c r="J276" s="7">
        <v>1380.5</v>
      </c>
      <c r="K276" s="4" t="s">
        <v>622</v>
      </c>
      <c r="L276" s="4" t="str">
        <f t="shared" si="20"/>
        <v>Tom</v>
      </c>
      <c r="N276" s="7">
        <f t="shared" si="21"/>
        <v>55.22</v>
      </c>
      <c r="O276" s="7">
        <f t="shared" si="22"/>
        <v>69.025000000000006</v>
      </c>
      <c r="P276" s="8" t="str">
        <f t="shared" si="23"/>
        <v>Pass</v>
      </c>
    </row>
    <row r="277" spans="1:16" x14ac:dyDescent="0.4">
      <c r="A277" s="4" t="s">
        <v>43</v>
      </c>
      <c r="B277" s="5">
        <v>45562</v>
      </c>
      <c r="C277" s="5" t="str">
        <f t="shared" si="24"/>
        <v>Sep-2024</v>
      </c>
      <c r="D277" s="4" t="s">
        <v>535</v>
      </c>
      <c r="E277" s="4" t="s">
        <v>582</v>
      </c>
      <c r="F277" s="4" t="s">
        <v>610</v>
      </c>
      <c r="G277" s="4" t="s">
        <v>618</v>
      </c>
      <c r="H277" s="4">
        <v>42</v>
      </c>
      <c r="I277" s="7">
        <v>32.79</v>
      </c>
      <c r="J277" s="7">
        <v>1377.18</v>
      </c>
      <c r="K277" s="4" t="s">
        <v>622</v>
      </c>
      <c r="L277" s="4" t="str">
        <f t="shared" si="20"/>
        <v>Tom</v>
      </c>
      <c r="N277" s="7">
        <f t="shared" si="21"/>
        <v>32.79</v>
      </c>
      <c r="O277" s="7">
        <f t="shared" si="22"/>
        <v>68.859000000000009</v>
      </c>
      <c r="P277" s="8" t="str">
        <f t="shared" si="23"/>
        <v>Pass</v>
      </c>
    </row>
    <row r="278" spans="1:16" x14ac:dyDescent="0.4">
      <c r="A278" s="4" t="s">
        <v>54</v>
      </c>
      <c r="B278" s="5">
        <v>45312</v>
      </c>
      <c r="C278" s="5" t="str">
        <f t="shared" si="24"/>
        <v>Jan-2024</v>
      </c>
      <c r="D278" s="4" t="s">
        <v>541</v>
      </c>
      <c r="E278" s="4" t="s">
        <v>573</v>
      </c>
      <c r="F278" s="4" t="s">
        <v>610</v>
      </c>
      <c r="G278" s="4" t="s">
        <v>615</v>
      </c>
      <c r="H278" s="4">
        <v>3</v>
      </c>
      <c r="I278" s="7">
        <v>442.25</v>
      </c>
      <c r="J278" s="7">
        <v>1326.75</v>
      </c>
      <c r="K278" s="4" t="s">
        <v>622</v>
      </c>
      <c r="L278" s="4" t="str">
        <f t="shared" si="20"/>
        <v>Tom</v>
      </c>
      <c r="N278" s="7">
        <f t="shared" si="21"/>
        <v>442.25</v>
      </c>
      <c r="O278" s="7">
        <f t="shared" si="22"/>
        <v>66.337500000000006</v>
      </c>
      <c r="P278" s="8" t="str">
        <f t="shared" si="23"/>
        <v>Fail</v>
      </c>
    </row>
    <row r="279" spans="1:16" x14ac:dyDescent="0.4">
      <c r="A279" s="4" t="s">
        <v>138</v>
      </c>
      <c r="B279" s="5">
        <v>45296</v>
      </c>
      <c r="C279" s="5" t="str">
        <f t="shared" si="24"/>
        <v>Jan-2024</v>
      </c>
      <c r="D279" s="4" t="s">
        <v>530</v>
      </c>
      <c r="E279" s="4" t="s">
        <v>606</v>
      </c>
      <c r="F279" s="4" t="s">
        <v>610</v>
      </c>
      <c r="G279" s="4" t="s">
        <v>616</v>
      </c>
      <c r="H279" s="4">
        <v>4</v>
      </c>
      <c r="I279" s="7">
        <v>310.60000000000002</v>
      </c>
      <c r="J279" s="7">
        <v>1242.4000000000001</v>
      </c>
      <c r="K279" s="4" t="s">
        <v>623</v>
      </c>
      <c r="L279" s="4" t="str">
        <f t="shared" si="20"/>
        <v>Maria</v>
      </c>
      <c r="N279" s="7">
        <f t="shared" si="21"/>
        <v>310.60000000000002</v>
      </c>
      <c r="O279" s="7">
        <f t="shared" si="22"/>
        <v>62.120000000000005</v>
      </c>
      <c r="P279" s="8" t="str">
        <f t="shared" si="23"/>
        <v>Fail</v>
      </c>
    </row>
    <row r="280" spans="1:16" x14ac:dyDescent="0.4">
      <c r="A280" s="4" t="s">
        <v>163</v>
      </c>
      <c r="B280" s="5">
        <v>45618</v>
      </c>
      <c r="C280" s="5" t="str">
        <f t="shared" si="24"/>
        <v>Nov-2024</v>
      </c>
      <c r="D280" s="4" t="s">
        <v>552</v>
      </c>
      <c r="E280" s="4" t="s">
        <v>574</v>
      </c>
      <c r="F280" s="4" t="s">
        <v>610</v>
      </c>
      <c r="G280" s="4" t="s">
        <v>615</v>
      </c>
      <c r="H280" s="4">
        <v>15</v>
      </c>
      <c r="I280" s="7">
        <v>73.61</v>
      </c>
      <c r="J280" s="7">
        <v>1104.1500000000001</v>
      </c>
      <c r="K280" s="4" t="s">
        <v>623</v>
      </c>
      <c r="L280" s="4" t="str">
        <f t="shared" si="20"/>
        <v>Maria</v>
      </c>
      <c r="N280" s="7">
        <f t="shared" si="21"/>
        <v>73.61</v>
      </c>
      <c r="O280" s="7">
        <f t="shared" si="22"/>
        <v>55.20750000000001</v>
      </c>
      <c r="P280" s="8" t="str">
        <f t="shared" si="23"/>
        <v>Pass</v>
      </c>
    </row>
    <row r="281" spans="1:16" x14ac:dyDescent="0.4">
      <c r="A281" s="4" t="s">
        <v>23</v>
      </c>
      <c r="B281" s="5">
        <v>45651</v>
      </c>
      <c r="C281" s="5" t="str">
        <f t="shared" si="24"/>
        <v>Dec-2024</v>
      </c>
      <c r="D281" s="4" t="s">
        <v>522</v>
      </c>
      <c r="E281" s="4" t="s">
        <v>571</v>
      </c>
      <c r="F281" s="4" t="s">
        <v>610</v>
      </c>
      <c r="G281" s="4" t="s">
        <v>615</v>
      </c>
      <c r="H281" s="4">
        <v>27</v>
      </c>
      <c r="I281" s="7">
        <v>38.07</v>
      </c>
      <c r="J281" s="7">
        <v>1027.8900000000001</v>
      </c>
      <c r="K281" s="4" t="s">
        <v>623</v>
      </c>
      <c r="L281" s="4" t="str">
        <f t="shared" si="20"/>
        <v>Maria</v>
      </c>
      <c r="N281" s="7">
        <f t="shared" si="21"/>
        <v>38.07</v>
      </c>
      <c r="O281" s="7">
        <f t="shared" si="22"/>
        <v>51.394500000000008</v>
      </c>
      <c r="P281" s="8" t="str">
        <f t="shared" si="23"/>
        <v>Pass</v>
      </c>
    </row>
    <row r="282" spans="1:16" x14ac:dyDescent="0.4">
      <c r="A282" s="4" t="s">
        <v>508</v>
      </c>
      <c r="B282" s="5">
        <v>45307</v>
      </c>
      <c r="C282" s="5" t="str">
        <f t="shared" si="24"/>
        <v>Jan-2024</v>
      </c>
      <c r="D282" s="4" t="s">
        <v>558</v>
      </c>
      <c r="E282" s="4" t="s">
        <v>591</v>
      </c>
      <c r="F282" s="4" t="s">
        <v>610</v>
      </c>
      <c r="G282" s="4" t="s">
        <v>616</v>
      </c>
      <c r="H282" s="4">
        <v>35</v>
      </c>
      <c r="I282" s="7">
        <v>28.61</v>
      </c>
      <c r="J282" s="7">
        <v>1001.35</v>
      </c>
      <c r="K282" s="4" t="s">
        <v>623</v>
      </c>
      <c r="L282" s="4" t="str">
        <f t="shared" si="20"/>
        <v>Maria</v>
      </c>
      <c r="N282" s="7">
        <f t="shared" si="21"/>
        <v>28.61</v>
      </c>
      <c r="O282" s="7">
        <f t="shared" si="22"/>
        <v>50.067500000000003</v>
      </c>
      <c r="P282" s="8" t="str">
        <f t="shared" si="23"/>
        <v>Pass</v>
      </c>
    </row>
    <row r="283" spans="1:16" x14ac:dyDescent="0.4">
      <c r="A283" s="4" t="s">
        <v>19</v>
      </c>
      <c r="B283" s="5">
        <v>45506</v>
      </c>
      <c r="C283" s="5" t="str">
        <f t="shared" si="24"/>
        <v>Aug-2024</v>
      </c>
      <c r="D283" s="4" t="s">
        <v>519</v>
      </c>
      <c r="E283" s="4" t="s">
        <v>569</v>
      </c>
      <c r="F283" s="4" t="s">
        <v>610</v>
      </c>
      <c r="G283" s="4" t="s">
        <v>616</v>
      </c>
      <c r="H283" s="4">
        <v>2</v>
      </c>
      <c r="I283" s="7">
        <v>452.92</v>
      </c>
      <c r="J283" s="7">
        <v>905.84</v>
      </c>
      <c r="K283" s="4" t="s">
        <v>623</v>
      </c>
      <c r="L283" s="4" t="str">
        <f t="shared" si="20"/>
        <v>Maria</v>
      </c>
      <c r="N283" s="7">
        <f t="shared" si="21"/>
        <v>452.92</v>
      </c>
      <c r="O283" s="7">
        <f t="shared" si="22"/>
        <v>45.292000000000002</v>
      </c>
      <c r="P283" s="8" t="str">
        <f t="shared" si="23"/>
        <v>Fail</v>
      </c>
    </row>
    <row r="284" spans="1:16" x14ac:dyDescent="0.4">
      <c r="A284" s="4" t="s">
        <v>95</v>
      </c>
      <c r="B284" s="5">
        <v>45344</v>
      </c>
      <c r="C284" s="5" t="str">
        <f t="shared" si="24"/>
        <v>Feb-2024</v>
      </c>
      <c r="D284" s="4" t="s">
        <v>543</v>
      </c>
      <c r="E284" s="4" t="s">
        <v>581</v>
      </c>
      <c r="F284" s="4" t="s">
        <v>610</v>
      </c>
      <c r="G284" s="4" t="s">
        <v>617</v>
      </c>
      <c r="H284" s="4">
        <v>4</v>
      </c>
      <c r="I284" s="7">
        <v>184.43</v>
      </c>
      <c r="J284" s="7">
        <v>737.72</v>
      </c>
      <c r="K284" s="4" t="s">
        <v>621</v>
      </c>
      <c r="L284" s="4" t="str">
        <f t="shared" si="20"/>
        <v>Sara</v>
      </c>
      <c r="N284" s="7">
        <f t="shared" si="21"/>
        <v>184.43</v>
      </c>
      <c r="O284" s="7">
        <f t="shared" si="22"/>
        <v>36.886000000000003</v>
      </c>
      <c r="P284" s="8" t="str">
        <f t="shared" si="23"/>
        <v>Fail</v>
      </c>
    </row>
    <row r="285" spans="1:16" x14ac:dyDescent="0.4">
      <c r="A285" s="4" t="s">
        <v>497</v>
      </c>
      <c r="B285" s="5">
        <v>45616</v>
      </c>
      <c r="C285" s="5" t="str">
        <f t="shared" si="24"/>
        <v>Nov-2024</v>
      </c>
      <c r="D285" s="4" t="s">
        <v>550</v>
      </c>
      <c r="E285" s="4" t="s">
        <v>581</v>
      </c>
      <c r="F285" s="4" t="s">
        <v>610</v>
      </c>
      <c r="G285" s="4" t="s">
        <v>616</v>
      </c>
      <c r="H285" s="4">
        <v>3</v>
      </c>
      <c r="I285" s="7">
        <v>236.11</v>
      </c>
      <c r="J285" s="7">
        <v>708.33</v>
      </c>
      <c r="K285" s="4" t="s">
        <v>623</v>
      </c>
      <c r="L285" s="4" t="str">
        <f t="shared" si="20"/>
        <v>Maria</v>
      </c>
      <c r="N285" s="7">
        <f t="shared" si="21"/>
        <v>236.11</v>
      </c>
      <c r="O285" s="7">
        <f t="shared" si="22"/>
        <v>35.416500000000006</v>
      </c>
      <c r="P285" s="8" t="str">
        <f t="shared" si="23"/>
        <v>Fail</v>
      </c>
    </row>
    <row r="286" spans="1:16" x14ac:dyDescent="0.4">
      <c r="A286" s="4" t="s">
        <v>364</v>
      </c>
      <c r="B286" s="5">
        <v>45572</v>
      </c>
      <c r="C286" s="5" t="str">
        <f t="shared" si="24"/>
        <v>Oct-2024</v>
      </c>
      <c r="D286" s="4" t="s">
        <v>522</v>
      </c>
      <c r="E286" s="4" t="s">
        <v>602</v>
      </c>
      <c r="F286" s="4" t="s">
        <v>610</v>
      </c>
      <c r="G286" s="4" t="s">
        <v>615</v>
      </c>
      <c r="H286" s="4">
        <v>23</v>
      </c>
      <c r="I286" s="7">
        <v>29.87</v>
      </c>
      <c r="J286" s="7">
        <v>687.01</v>
      </c>
      <c r="K286" s="4" t="s">
        <v>622</v>
      </c>
      <c r="L286" s="4" t="str">
        <f t="shared" si="20"/>
        <v>Tom</v>
      </c>
      <c r="N286" s="7">
        <f t="shared" si="21"/>
        <v>29.87</v>
      </c>
      <c r="O286" s="7">
        <f t="shared" si="22"/>
        <v>34.350500000000004</v>
      </c>
      <c r="P286" s="8" t="str">
        <f t="shared" si="23"/>
        <v>Pass</v>
      </c>
    </row>
    <row r="287" spans="1:16" x14ac:dyDescent="0.4">
      <c r="A287" s="4" t="s">
        <v>346</v>
      </c>
      <c r="B287" s="5">
        <v>45390</v>
      </c>
      <c r="C287" s="5" t="str">
        <f t="shared" si="24"/>
        <v>Apr-2024</v>
      </c>
      <c r="D287" s="4" t="s">
        <v>559</v>
      </c>
      <c r="E287" s="4" t="s">
        <v>563</v>
      </c>
      <c r="F287" s="4" t="s">
        <v>610</v>
      </c>
      <c r="G287" s="4" t="s">
        <v>616</v>
      </c>
      <c r="H287" s="4">
        <v>18</v>
      </c>
      <c r="I287" s="7">
        <v>31.98</v>
      </c>
      <c r="J287" s="7">
        <v>575.64</v>
      </c>
      <c r="K287" s="4" t="s">
        <v>623</v>
      </c>
      <c r="L287" s="4" t="str">
        <f t="shared" si="20"/>
        <v>Maria</v>
      </c>
      <c r="N287" s="7">
        <f t="shared" si="21"/>
        <v>31.98</v>
      </c>
      <c r="O287" s="7">
        <f t="shared" si="22"/>
        <v>28.782</v>
      </c>
      <c r="P287" s="8" t="str">
        <f t="shared" si="23"/>
        <v>Pass</v>
      </c>
    </row>
    <row r="288" spans="1:16" x14ac:dyDescent="0.4">
      <c r="A288" s="4" t="s">
        <v>168</v>
      </c>
      <c r="B288" s="5">
        <v>45357</v>
      </c>
      <c r="C288" s="5" t="str">
        <f t="shared" si="24"/>
        <v>Mar-2024</v>
      </c>
      <c r="D288" s="4" t="s">
        <v>535</v>
      </c>
      <c r="E288" s="4" t="s">
        <v>572</v>
      </c>
      <c r="F288" s="4" t="s">
        <v>610</v>
      </c>
      <c r="G288" s="4" t="s">
        <v>617</v>
      </c>
      <c r="H288" s="4">
        <v>5</v>
      </c>
      <c r="I288" s="7">
        <v>112.78</v>
      </c>
      <c r="J288" s="7">
        <v>563.9</v>
      </c>
      <c r="K288" s="4" t="s">
        <v>622</v>
      </c>
      <c r="L288" s="4" t="str">
        <f t="shared" si="20"/>
        <v>Tom</v>
      </c>
      <c r="N288" s="7">
        <f t="shared" si="21"/>
        <v>112.78</v>
      </c>
      <c r="O288" s="7">
        <f t="shared" si="22"/>
        <v>28.195</v>
      </c>
      <c r="P288" s="8" t="str">
        <f t="shared" si="23"/>
        <v>Fail</v>
      </c>
    </row>
    <row r="289" spans="1:16" x14ac:dyDescent="0.4">
      <c r="A289" s="4" t="s">
        <v>253</v>
      </c>
      <c r="B289" s="5">
        <v>45438</v>
      </c>
      <c r="C289" s="5" t="str">
        <f t="shared" si="24"/>
        <v>May-2024</v>
      </c>
      <c r="D289" s="4" t="s">
        <v>511</v>
      </c>
      <c r="E289" s="4" t="s">
        <v>600</v>
      </c>
      <c r="F289" s="4" t="s">
        <v>610</v>
      </c>
      <c r="G289" s="4" t="s">
        <v>615</v>
      </c>
      <c r="H289" s="4">
        <v>7</v>
      </c>
      <c r="I289" s="7">
        <v>68.92</v>
      </c>
      <c r="J289" s="7">
        <v>482.44</v>
      </c>
      <c r="K289" s="4" t="s">
        <v>620</v>
      </c>
      <c r="L289" s="4" t="str">
        <f t="shared" si="20"/>
        <v>Alex</v>
      </c>
      <c r="N289" s="7">
        <f t="shared" si="21"/>
        <v>68.92</v>
      </c>
      <c r="O289" s="7">
        <f t="shared" si="22"/>
        <v>24.122</v>
      </c>
      <c r="P289" s="8" t="str">
        <f t="shared" si="23"/>
        <v>Fail</v>
      </c>
    </row>
    <row r="290" spans="1:16" x14ac:dyDescent="0.4">
      <c r="A290" s="4" t="s">
        <v>361</v>
      </c>
      <c r="B290" s="5">
        <v>45614</v>
      </c>
      <c r="C290" s="5" t="str">
        <f t="shared" si="24"/>
        <v>Nov-2024</v>
      </c>
      <c r="D290" s="4" t="s">
        <v>558</v>
      </c>
      <c r="E290" s="4" t="s">
        <v>575</v>
      </c>
      <c r="F290" s="4" t="s">
        <v>610</v>
      </c>
      <c r="G290" s="4" t="s">
        <v>617</v>
      </c>
      <c r="H290" s="4">
        <v>33</v>
      </c>
      <c r="I290" s="7">
        <v>11.03</v>
      </c>
      <c r="J290" s="7">
        <v>363.99</v>
      </c>
      <c r="K290" s="4" t="s">
        <v>620</v>
      </c>
      <c r="L290" s="4" t="str">
        <f t="shared" si="20"/>
        <v>Alex</v>
      </c>
      <c r="N290" s="7">
        <f t="shared" si="21"/>
        <v>11.03</v>
      </c>
      <c r="O290" s="7">
        <f t="shared" si="22"/>
        <v>18.1995</v>
      </c>
      <c r="P290" s="8" t="str">
        <f t="shared" si="23"/>
        <v>Pass</v>
      </c>
    </row>
    <row r="291" spans="1:16" x14ac:dyDescent="0.4">
      <c r="A291" s="4" t="s">
        <v>82</v>
      </c>
      <c r="B291" s="5">
        <v>45493</v>
      </c>
      <c r="C291" s="5" t="str">
        <f t="shared" si="24"/>
        <v>Jul-2024</v>
      </c>
      <c r="D291" s="4" t="s">
        <v>544</v>
      </c>
      <c r="E291" s="4" t="s">
        <v>593</v>
      </c>
      <c r="F291" s="4" t="s">
        <v>610</v>
      </c>
      <c r="G291" s="4" t="s">
        <v>617</v>
      </c>
      <c r="H291" s="4">
        <v>3</v>
      </c>
      <c r="I291" s="7">
        <v>120.81</v>
      </c>
      <c r="J291" s="7">
        <v>362.43</v>
      </c>
      <c r="K291" s="4" t="s">
        <v>622</v>
      </c>
      <c r="L291" s="4" t="str">
        <f t="shared" si="20"/>
        <v>Tom</v>
      </c>
      <c r="N291" s="7">
        <f t="shared" si="21"/>
        <v>120.81</v>
      </c>
      <c r="O291" s="7">
        <f t="shared" si="22"/>
        <v>18.121500000000001</v>
      </c>
      <c r="P291" s="8" t="str">
        <f t="shared" si="23"/>
        <v>Fail</v>
      </c>
    </row>
    <row r="292" spans="1:16" x14ac:dyDescent="0.4">
      <c r="A292" s="4" t="s">
        <v>32</v>
      </c>
      <c r="B292" s="5">
        <v>45568</v>
      </c>
      <c r="C292" s="5" t="str">
        <f t="shared" si="24"/>
        <v>Oct-2024</v>
      </c>
      <c r="D292" s="4" t="s">
        <v>528</v>
      </c>
      <c r="E292" s="4" t="s">
        <v>576</v>
      </c>
      <c r="F292" s="4" t="s">
        <v>610</v>
      </c>
      <c r="G292" s="4" t="s">
        <v>616</v>
      </c>
      <c r="H292" s="4">
        <v>6</v>
      </c>
      <c r="I292" s="7">
        <v>27.78</v>
      </c>
      <c r="J292" s="7">
        <v>166.68</v>
      </c>
      <c r="K292" s="4" t="s">
        <v>622</v>
      </c>
      <c r="L292" s="4" t="str">
        <f t="shared" si="20"/>
        <v>Tom</v>
      </c>
      <c r="N292" s="7">
        <f t="shared" si="21"/>
        <v>27.78</v>
      </c>
      <c r="O292" s="7">
        <f t="shared" si="22"/>
        <v>8.3340000000000014</v>
      </c>
      <c r="P292" s="8" t="str">
        <f t="shared" si="23"/>
        <v>Fail</v>
      </c>
    </row>
    <row r="293" spans="1:16" x14ac:dyDescent="0.4">
      <c r="A293" s="4" t="s">
        <v>205</v>
      </c>
      <c r="B293" s="5">
        <v>45404</v>
      </c>
      <c r="C293" s="5" t="str">
        <f t="shared" si="24"/>
        <v>Apr-2024</v>
      </c>
      <c r="D293" s="4" t="s">
        <v>554</v>
      </c>
      <c r="E293" s="4" t="s">
        <v>574</v>
      </c>
      <c r="F293" s="4" t="s">
        <v>610</v>
      </c>
      <c r="G293" s="4" t="s">
        <v>617</v>
      </c>
      <c r="H293" s="4">
        <v>1</v>
      </c>
      <c r="I293" s="7">
        <v>91.89</v>
      </c>
      <c r="J293" s="7">
        <v>91.89</v>
      </c>
      <c r="K293" s="4" t="s">
        <v>623</v>
      </c>
      <c r="L293" s="4" t="str">
        <f t="shared" si="20"/>
        <v>Maria</v>
      </c>
      <c r="N293" s="7">
        <f t="shared" si="21"/>
        <v>91.89</v>
      </c>
      <c r="O293" s="7">
        <f t="shared" si="22"/>
        <v>4.5945</v>
      </c>
      <c r="P293" s="8" t="str">
        <f t="shared" si="23"/>
        <v>Fail</v>
      </c>
    </row>
    <row r="294" spans="1:16" x14ac:dyDescent="0.4">
      <c r="A294" s="4" t="s">
        <v>207</v>
      </c>
      <c r="B294" s="5">
        <v>45343</v>
      </c>
      <c r="C294" s="5" t="str">
        <f t="shared" si="24"/>
        <v>Feb-2024</v>
      </c>
      <c r="D294" s="4" t="s">
        <v>512</v>
      </c>
      <c r="E294" s="4" t="s">
        <v>570</v>
      </c>
      <c r="F294" s="4" t="s">
        <v>614</v>
      </c>
      <c r="G294" s="4" t="s">
        <v>618</v>
      </c>
      <c r="H294" s="4">
        <v>48</v>
      </c>
      <c r="I294" s="7">
        <v>495.95</v>
      </c>
      <c r="J294" s="7">
        <v>23805.599999999999</v>
      </c>
      <c r="K294" s="4" t="s">
        <v>622</v>
      </c>
      <c r="L294" s="4" t="str">
        <f t="shared" si="20"/>
        <v>Tom</v>
      </c>
      <c r="N294" s="7">
        <f t="shared" si="21"/>
        <v>495.95</v>
      </c>
      <c r="O294" s="7">
        <f t="shared" si="22"/>
        <v>1190.28</v>
      </c>
      <c r="P294" s="8" t="str">
        <f t="shared" si="23"/>
        <v>Pass</v>
      </c>
    </row>
    <row r="295" spans="1:16" x14ac:dyDescent="0.4">
      <c r="A295" s="4" t="s">
        <v>238</v>
      </c>
      <c r="B295" s="5">
        <v>45616</v>
      </c>
      <c r="C295" s="5" t="str">
        <f t="shared" si="24"/>
        <v>Nov-2024</v>
      </c>
      <c r="D295" s="4" t="s">
        <v>546</v>
      </c>
      <c r="E295" s="4" t="s">
        <v>593</v>
      </c>
      <c r="F295" s="4" t="s">
        <v>614</v>
      </c>
      <c r="G295" s="4" t="s">
        <v>618</v>
      </c>
      <c r="H295" s="4">
        <v>45</v>
      </c>
      <c r="I295" s="7">
        <v>483.46</v>
      </c>
      <c r="J295" s="7">
        <v>21755.7</v>
      </c>
      <c r="K295" s="4" t="s">
        <v>621</v>
      </c>
      <c r="L295" s="4" t="str">
        <f t="shared" si="20"/>
        <v>Sara</v>
      </c>
      <c r="N295" s="7">
        <f t="shared" si="21"/>
        <v>483.46</v>
      </c>
      <c r="O295" s="7">
        <f t="shared" si="22"/>
        <v>1087.7850000000001</v>
      </c>
      <c r="P295" s="8" t="str">
        <f t="shared" si="23"/>
        <v>Pass</v>
      </c>
    </row>
    <row r="296" spans="1:16" x14ac:dyDescent="0.4">
      <c r="A296" s="4" t="s">
        <v>42</v>
      </c>
      <c r="B296" s="5">
        <v>45479</v>
      </c>
      <c r="C296" s="5" t="str">
        <f t="shared" si="24"/>
        <v>Jul-2024</v>
      </c>
      <c r="D296" s="4" t="s">
        <v>534</v>
      </c>
      <c r="E296" s="4" t="s">
        <v>562</v>
      </c>
      <c r="F296" s="4" t="s">
        <v>614</v>
      </c>
      <c r="G296" s="4" t="s">
        <v>618</v>
      </c>
      <c r="H296" s="4">
        <v>49</v>
      </c>
      <c r="I296" s="7">
        <v>428.01</v>
      </c>
      <c r="J296" s="7">
        <v>20972.49</v>
      </c>
      <c r="K296" s="4" t="s">
        <v>620</v>
      </c>
      <c r="L296" s="4" t="str">
        <f t="shared" si="20"/>
        <v>Alex</v>
      </c>
      <c r="N296" s="7">
        <f t="shared" si="21"/>
        <v>428.01</v>
      </c>
      <c r="O296" s="7">
        <f t="shared" si="22"/>
        <v>1048.6245000000001</v>
      </c>
      <c r="P296" s="8" t="str">
        <f t="shared" si="23"/>
        <v>Pass</v>
      </c>
    </row>
    <row r="297" spans="1:16" x14ac:dyDescent="0.4">
      <c r="A297" s="4" t="s">
        <v>502</v>
      </c>
      <c r="B297" s="5">
        <v>45541</v>
      </c>
      <c r="C297" s="5" t="str">
        <f t="shared" si="24"/>
        <v>Sep-2024</v>
      </c>
      <c r="D297" s="4" t="s">
        <v>531</v>
      </c>
      <c r="E297" s="4" t="s">
        <v>595</v>
      </c>
      <c r="F297" s="4" t="s">
        <v>614</v>
      </c>
      <c r="G297" s="4" t="s">
        <v>616</v>
      </c>
      <c r="H297" s="4">
        <v>45</v>
      </c>
      <c r="I297" s="7">
        <v>454.4</v>
      </c>
      <c r="J297" s="7">
        <v>20448</v>
      </c>
      <c r="K297" s="4" t="s">
        <v>620</v>
      </c>
      <c r="L297" s="4" t="str">
        <f t="shared" si="20"/>
        <v>Alex</v>
      </c>
      <c r="N297" s="7">
        <f t="shared" si="21"/>
        <v>454.4</v>
      </c>
      <c r="O297" s="7">
        <f t="shared" si="22"/>
        <v>1022.4000000000001</v>
      </c>
      <c r="P297" s="8" t="str">
        <f t="shared" si="23"/>
        <v>Pass</v>
      </c>
    </row>
    <row r="298" spans="1:16" x14ac:dyDescent="0.4">
      <c r="A298" s="4" t="s">
        <v>177</v>
      </c>
      <c r="B298" s="5">
        <v>45631</v>
      </c>
      <c r="C298" s="5" t="str">
        <f t="shared" si="24"/>
        <v>Dec-2024</v>
      </c>
      <c r="D298" s="4" t="s">
        <v>513</v>
      </c>
      <c r="E298" s="4" t="s">
        <v>574</v>
      </c>
      <c r="F298" s="4" t="s">
        <v>614</v>
      </c>
      <c r="G298" s="4" t="s">
        <v>617</v>
      </c>
      <c r="H298" s="4">
        <v>45</v>
      </c>
      <c r="I298" s="7">
        <v>451.64</v>
      </c>
      <c r="J298" s="7">
        <v>20323.8</v>
      </c>
      <c r="K298" s="4" t="s">
        <v>623</v>
      </c>
      <c r="L298" s="4" t="str">
        <f t="shared" si="20"/>
        <v>Maria</v>
      </c>
      <c r="N298" s="7">
        <f t="shared" si="21"/>
        <v>451.64</v>
      </c>
      <c r="O298" s="7">
        <f t="shared" si="22"/>
        <v>1016.19</v>
      </c>
      <c r="P298" s="8" t="str">
        <f t="shared" si="23"/>
        <v>Pass</v>
      </c>
    </row>
    <row r="299" spans="1:16" x14ac:dyDescent="0.4">
      <c r="A299" s="4" t="s">
        <v>330</v>
      </c>
      <c r="B299" s="5">
        <v>45577</v>
      </c>
      <c r="C299" s="5" t="str">
        <f t="shared" si="24"/>
        <v>Oct-2024</v>
      </c>
      <c r="D299" s="4" t="s">
        <v>511</v>
      </c>
      <c r="E299" s="4" t="s">
        <v>578</v>
      </c>
      <c r="F299" s="4" t="s">
        <v>614</v>
      </c>
      <c r="G299" s="4" t="s">
        <v>616</v>
      </c>
      <c r="H299" s="4">
        <v>46</v>
      </c>
      <c r="I299" s="7">
        <v>423.52</v>
      </c>
      <c r="J299" s="7">
        <v>19481.919999999998</v>
      </c>
      <c r="K299" s="4" t="s">
        <v>619</v>
      </c>
      <c r="L299" s="4" t="str">
        <f t="shared" si="20"/>
        <v>John</v>
      </c>
      <c r="N299" s="7">
        <f t="shared" si="21"/>
        <v>423.52</v>
      </c>
      <c r="O299" s="7">
        <f t="shared" si="22"/>
        <v>974.096</v>
      </c>
      <c r="P299" s="8" t="str">
        <f t="shared" si="23"/>
        <v>Pass</v>
      </c>
    </row>
    <row r="300" spans="1:16" x14ac:dyDescent="0.4">
      <c r="A300" s="4" t="s">
        <v>276</v>
      </c>
      <c r="B300" s="5">
        <v>45431</v>
      </c>
      <c r="C300" s="5" t="str">
        <f t="shared" si="24"/>
        <v>May-2024</v>
      </c>
      <c r="D300" s="4" t="s">
        <v>520</v>
      </c>
      <c r="E300" s="4" t="s">
        <v>566</v>
      </c>
      <c r="F300" s="4" t="s">
        <v>614</v>
      </c>
      <c r="G300" s="4" t="s">
        <v>616</v>
      </c>
      <c r="H300" s="4">
        <v>49</v>
      </c>
      <c r="I300" s="7">
        <v>396.69</v>
      </c>
      <c r="J300" s="7">
        <v>19437.810000000001</v>
      </c>
      <c r="K300" s="4" t="s">
        <v>621</v>
      </c>
      <c r="L300" s="4" t="str">
        <f t="shared" si="20"/>
        <v>Sara</v>
      </c>
      <c r="N300" s="7">
        <f t="shared" si="21"/>
        <v>396.69</v>
      </c>
      <c r="O300" s="7">
        <f t="shared" si="22"/>
        <v>971.89050000000009</v>
      </c>
      <c r="P300" s="8" t="str">
        <f t="shared" si="23"/>
        <v>Pass</v>
      </c>
    </row>
    <row r="301" spans="1:16" x14ac:dyDescent="0.4">
      <c r="A301" s="4" t="s">
        <v>470</v>
      </c>
      <c r="B301" s="5">
        <v>45569</v>
      </c>
      <c r="C301" s="5" t="str">
        <f t="shared" si="24"/>
        <v>Oct-2024</v>
      </c>
      <c r="D301" s="4" t="s">
        <v>554</v>
      </c>
      <c r="E301" s="4" t="s">
        <v>582</v>
      </c>
      <c r="F301" s="4" t="s">
        <v>614</v>
      </c>
      <c r="G301" s="4" t="s">
        <v>617</v>
      </c>
      <c r="H301" s="4">
        <v>49</v>
      </c>
      <c r="I301" s="7">
        <v>389.03</v>
      </c>
      <c r="J301" s="7">
        <v>19062.47</v>
      </c>
      <c r="K301" s="4" t="s">
        <v>621</v>
      </c>
      <c r="L301" s="4" t="str">
        <f t="shared" si="20"/>
        <v>Sara</v>
      </c>
      <c r="N301" s="7">
        <f t="shared" si="21"/>
        <v>389.03</v>
      </c>
      <c r="O301" s="7">
        <f t="shared" si="22"/>
        <v>953.12350000000015</v>
      </c>
      <c r="P301" s="8" t="str">
        <f t="shared" si="23"/>
        <v>Pass</v>
      </c>
    </row>
    <row r="302" spans="1:16" x14ac:dyDescent="0.4">
      <c r="A302" s="4" t="s">
        <v>176</v>
      </c>
      <c r="B302" s="5">
        <v>45335</v>
      </c>
      <c r="C302" s="5" t="str">
        <f t="shared" si="24"/>
        <v>Feb-2024</v>
      </c>
      <c r="D302" s="4" t="s">
        <v>516</v>
      </c>
      <c r="E302" s="4" t="s">
        <v>606</v>
      </c>
      <c r="F302" s="4" t="s">
        <v>614</v>
      </c>
      <c r="G302" s="4" t="s">
        <v>615</v>
      </c>
      <c r="H302" s="4">
        <v>37</v>
      </c>
      <c r="I302" s="7">
        <v>494.15</v>
      </c>
      <c r="J302" s="7">
        <v>18283.55</v>
      </c>
      <c r="K302" s="4" t="s">
        <v>619</v>
      </c>
      <c r="L302" s="4" t="str">
        <f t="shared" si="20"/>
        <v>John</v>
      </c>
      <c r="N302" s="7">
        <f t="shared" si="21"/>
        <v>494.15</v>
      </c>
      <c r="O302" s="7">
        <f t="shared" si="22"/>
        <v>914.17750000000001</v>
      </c>
      <c r="P302" s="8" t="str">
        <f t="shared" si="23"/>
        <v>Pass</v>
      </c>
    </row>
    <row r="303" spans="1:16" x14ac:dyDescent="0.4">
      <c r="A303" s="4" t="s">
        <v>369</v>
      </c>
      <c r="B303" s="5">
        <v>45651</v>
      </c>
      <c r="C303" s="5" t="str">
        <f t="shared" si="24"/>
        <v>Dec-2024</v>
      </c>
      <c r="D303" s="4" t="s">
        <v>533</v>
      </c>
      <c r="E303" s="4" t="s">
        <v>560</v>
      </c>
      <c r="F303" s="4" t="s">
        <v>614</v>
      </c>
      <c r="G303" s="4" t="s">
        <v>616</v>
      </c>
      <c r="H303" s="4">
        <v>47</v>
      </c>
      <c r="I303" s="7">
        <v>334.71</v>
      </c>
      <c r="J303" s="7">
        <v>15731.37</v>
      </c>
      <c r="K303" s="4" t="s">
        <v>623</v>
      </c>
      <c r="L303" s="4" t="str">
        <f t="shared" si="20"/>
        <v>Maria</v>
      </c>
      <c r="N303" s="7">
        <f t="shared" si="21"/>
        <v>334.71</v>
      </c>
      <c r="O303" s="7">
        <f t="shared" si="22"/>
        <v>786.56850000000009</v>
      </c>
      <c r="P303" s="8" t="str">
        <f t="shared" si="23"/>
        <v>Pass</v>
      </c>
    </row>
    <row r="304" spans="1:16" x14ac:dyDescent="0.4">
      <c r="A304" s="4" t="s">
        <v>83</v>
      </c>
      <c r="B304" s="5">
        <v>45561</v>
      </c>
      <c r="C304" s="5" t="str">
        <f t="shared" si="24"/>
        <v>Sep-2024</v>
      </c>
      <c r="D304" s="4" t="s">
        <v>520</v>
      </c>
      <c r="E304" s="4" t="s">
        <v>579</v>
      </c>
      <c r="F304" s="4" t="s">
        <v>614</v>
      </c>
      <c r="G304" s="4" t="s">
        <v>616</v>
      </c>
      <c r="H304" s="4">
        <v>35</v>
      </c>
      <c r="I304" s="7">
        <v>424.99</v>
      </c>
      <c r="J304" s="7">
        <v>14874.65</v>
      </c>
      <c r="K304" s="4" t="s">
        <v>619</v>
      </c>
      <c r="L304" s="4" t="str">
        <f t="shared" si="20"/>
        <v>John</v>
      </c>
      <c r="N304" s="7">
        <f t="shared" si="21"/>
        <v>424.99</v>
      </c>
      <c r="O304" s="7">
        <f t="shared" si="22"/>
        <v>743.73250000000007</v>
      </c>
      <c r="P304" s="8" t="str">
        <f t="shared" si="23"/>
        <v>Pass</v>
      </c>
    </row>
    <row r="305" spans="1:16" x14ac:dyDescent="0.4">
      <c r="A305" s="4" t="s">
        <v>409</v>
      </c>
      <c r="B305" s="5">
        <v>45481</v>
      </c>
      <c r="C305" s="5" t="str">
        <f t="shared" si="24"/>
        <v>Jul-2024</v>
      </c>
      <c r="D305" s="4" t="s">
        <v>554</v>
      </c>
      <c r="E305" s="4" t="s">
        <v>571</v>
      </c>
      <c r="F305" s="4" t="s">
        <v>614</v>
      </c>
      <c r="G305" s="4" t="s">
        <v>617</v>
      </c>
      <c r="H305" s="4">
        <v>34</v>
      </c>
      <c r="I305" s="7">
        <v>432.25</v>
      </c>
      <c r="J305" s="7">
        <v>14696.5</v>
      </c>
      <c r="K305" s="4" t="s">
        <v>623</v>
      </c>
      <c r="L305" s="4" t="str">
        <f t="shared" si="20"/>
        <v>Maria</v>
      </c>
      <c r="N305" s="7">
        <f t="shared" si="21"/>
        <v>432.25</v>
      </c>
      <c r="O305" s="7">
        <f t="shared" si="22"/>
        <v>734.82500000000005</v>
      </c>
      <c r="P305" s="8" t="str">
        <f t="shared" si="23"/>
        <v>Pass</v>
      </c>
    </row>
    <row r="306" spans="1:16" x14ac:dyDescent="0.4">
      <c r="A306" s="4" t="s">
        <v>248</v>
      </c>
      <c r="B306" s="5">
        <v>45640</v>
      </c>
      <c r="C306" s="5" t="str">
        <f t="shared" si="24"/>
        <v>Dec-2024</v>
      </c>
      <c r="D306" s="4" t="s">
        <v>558</v>
      </c>
      <c r="E306" s="4" t="s">
        <v>606</v>
      </c>
      <c r="F306" s="4" t="s">
        <v>614</v>
      </c>
      <c r="G306" s="4" t="s">
        <v>616</v>
      </c>
      <c r="H306" s="4">
        <v>46</v>
      </c>
      <c r="I306" s="7">
        <v>317.83999999999997</v>
      </c>
      <c r="J306" s="7">
        <v>14620.64</v>
      </c>
      <c r="K306" s="4" t="s">
        <v>621</v>
      </c>
      <c r="L306" s="4" t="str">
        <f t="shared" si="20"/>
        <v>Sara</v>
      </c>
      <c r="N306" s="7">
        <f t="shared" si="21"/>
        <v>317.83999999999997</v>
      </c>
      <c r="O306" s="7">
        <f t="shared" si="22"/>
        <v>731.03200000000004</v>
      </c>
      <c r="P306" s="8" t="str">
        <f t="shared" si="23"/>
        <v>Pass</v>
      </c>
    </row>
    <row r="307" spans="1:16" x14ac:dyDescent="0.4">
      <c r="A307" s="4" t="s">
        <v>378</v>
      </c>
      <c r="B307" s="5">
        <v>45564</v>
      </c>
      <c r="C307" s="5" t="str">
        <f t="shared" si="24"/>
        <v>Sep-2024</v>
      </c>
      <c r="D307" s="4" t="s">
        <v>544</v>
      </c>
      <c r="E307" s="4" t="s">
        <v>581</v>
      </c>
      <c r="F307" s="4" t="s">
        <v>614</v>
      </c>
      <c r="G307" s="4" t="s">
        <v>615</v>
      </c>
      <c r="H307" s="4">
        <v>44</v>
      </c>
      <c r="I307" s="7">
        <v>326.58999999999997</v>
      </c>
      <c r="J307" s="7">
        <v>14369.96</v>
      </c>
      <c r="K307" s="4" t="s">
        <v>623</v>
      </c>
      <c r="L307" s="4" t="str">
        <f t="shared" si="20"/>
        <v>Maria</v>
      </c>
      <c r="N307" s="7">
        <f t="shared" si="21"/>
        <v>326.58999999999997</v>
      </c>
      <c r="O307" s="7">
        <f t="shared" si="22"/>
        <v>718.49800000000005</v>
      </c>
      <c r="P307" s="8" t="str">
        <f t="shared" si="23"/>
        <v>Pass</v>
      </c>
    </row>
    <row r="308" spans="1:16" x14ac:dyDescent="0.4">
      <c r="A308" s="4" t="s">
        <v>478</v>
      </c>
      <c r="B308" s="5">
        <v>45576</v>
      </c>
      <c r="C308" s="5" t="str">
        <f t="shared" si="24"/>
        <v>Oct-2024</v>
      </c>
      <c r="D308" s="4" t="s">
        <v>552</v>
      </c>
      <c r="E308" s="4" t="s">
        <v>584</v>
      </c>
      <c r="F308" s="4" t="s">
        <v>614</v>
      </c>
      <c r="G308" s="4" t="s">
        <v>616</v>
      </c>
      <c r="H308" s="4">
        <v>33</v>
      </c>
      <c r="I308" s="7">
        <v>415.14</v>
      </c>
      <c r="J308" s="7">
        <v>13699.62</v>
      </c>
      <c r="K308" s="4" t="s">
        <v>621</v>
      </c>
      <c r="L308" s="4" t="str">
        <f t="shared" si="20"/>
        <v>Sara</v>
      </c>
      <c r="N308" s="7">
        <f t="shared" si="21"/>
        <v>415.14</v>
      </c>
      <c r="O308" s="7">
        <f t="shared" si="22"/>
        <v>684.98100000000011</v>
      </c>
      <c r="P308" s="8" t="str">
        <f t="shared" si="23"/>
        <v>Pass</v>
      </c>
    </row>
    <row r="309" spans="1:16" x14ac:dyDescent="0.4">
      <c r="A309" s="4" t="s">
        <v>393</v>
      </c>
      <c r="B309" s="5">
        <v>45464</v>
      </c>
      <c r="C309" s="5" t="str">
        <f t="shared" si="24"/>
        <v>Jun-2024</v>
      </c>
      <c r="D309" s="4" t="s">
        <v>545</v>
      </c>
      <c r="E309" s="4" t="s">
        <v>604</v>
      </c>
      <c r="F309" s="4" t="s">
        <v>614</v>
      </c>
      <c r="G309" s="4" t="s">
        <v>618</v>
      </c>
      <c r="H309" s="4">
        <v>39</v>
      </c>
      <c r="I309" s="7">
        <v>350.49</v>
      </c>
      <c r="J309" s="7">
        <v>13669.11</v>
      </c>
      <c r="K309" s="4" t="s">
        <v>620</v>
      </c>
      <c r="L309" s="4" t="str">
        <f t="shared" si="20"/>
        <v>Alex</v>
      </c>
      <c r="N309" s="7">
        <f t="shared" si="21"/>
        <v>350.49</v>
      </c>
      <c r="O309" s="7">
        <f t="shared" si="22"/>
        <v>683.45550000000003</v>
      </c>
      <c r="P309" s="8" t="str">
        <f t="shared" si="23"/>
        <v>Pass</v>
      </c>
    </row>
    <row r="310" spans="1:16" x14ac:dyDescent="0.4">
      <c r="A310" s="4" t="s">
        <v>348</v>
      </c>
      <c r="B310" s="5">
        <v>45328</v>
      </c>
      <c r="C310" s="5" t="str">
        <f t="shared" si="24"/>
        <v>Feb-2024</v>
      </c>
      <c r="D310" s="4" t="s">
        <v>556</v>
      </c>
      <c r="E310" s="4" t="s">
        <v>599</v>
      </c>
      <c r="F310" s="4" t="s">
        <v>614</v>
      </c>
      <c r="G310" s="4" t="s">
        <v>617</v>
      </c>
      <c r="H310" s="4">
        <v>29</v>
      </c>
      <c r="I310" s="7">
        <v>465.42</v>
      </c>
      <c r="J310" s="7">
        <v>13497.18</v>
      </c>
      <c r="K310" s="4" t="s">
        <v>623</v>
      </c>
      <c r="L310" s="4" t="str">
        <f t="shared" si="20"/>
        <v>Maria</v>
      </c>
      <c r="N310" s="7">
        <f t="shared" si="21"/>
        <v>465.42</v>
      </c>
      <c r="O310" s="7">
        <f t="shared" si="22"/>
        <v>674.85900000000004</v>
      </c>
      <c r="P310" s="8" t="str">
        <f t="shared" si="23"/>
        <v>Pass</v>
      </c>
    </row>
    <row r="311" spans="1:16" x14ac:dyDescent="0.4">
      <c r="A311" s="4" t="s">
        <v>259</v>
      </c>
      <c r="B311" s="5">
        <v>45330</v>
      </c>
      <c r="C311" s="5" t="str">
        <f t="shared" si="24"/>
        <v>Feb-2024</v>
      </c>
      <c r="D311" s="4" t="s">
        <v>521</v>
      </c>
      <c r="E311" s="4" t="s">
        <v>597</v>
      </c>
      <c r="F311" s="4" t="s">
        <v>614</v>
      </c>
      <c r="G311" s="4" t="s">
        <v>615</v>
      </c>
      <c r="H311" s="4">
        <v>32</v>
      </c>
      <c r="I311" s="7">
        <v>414.02</v>
      </c>
      <c r="J311" s="7">
        <v>13248.64</v>
      </c>
      <c r="K311" s="4" t="s">
        <v>623</v>
      </c>
      <c r="L311" s="4" t="str">
        <f t="shared" si="20"/>
        <v>Maria</v>
      </c>
      <c r="N311" s="7">
        <f t="shared" si="21"/>
        <v>414.02</v>
      </c>
      <c r="O311" s="7">
        <f t="shared" si="22"/>
        <v>662.43200000000002</v>
      </c>
      <c r="P311" s="8" t="str">
        <f t="shared" si="23"/>
        <v>Pass</v>
      </c>
    </row>
    <row r="312" spans="1:16" x14ac:dyDescent="0.4">
      <c r="A312" s="4" t="s">
        <v>287</v>
      </c>
      <c r="B312" s="5">
        <v>45345</v>
      </c>
      <c r="C312" s="5" t="str">
        <f t="shared" si="24"/>
        <v>Feb-2024</v>
      </c>
      <c r="D312" s="4" t="s">
        <v>524</v>
      </c>
      <c r="E312" s="4" t="s">
        <v>566</v>
      </c>
      <c r="F312" s="4" t="s">
        <v>614</v>
      </c>
      <c r="G312" s="4" t="s">
        <v>615</v>
      </c>
      <c r="H312" s="4">
        <v>27</v>
      </c>
      <c r="I312" s="7">
        <v>478.35</v>
      </c>
      <c r="J312" s="7">
        <v>12915.45</v>
      </c>
      <c r="K312" s="4" t="s">
        <v>619</v>
      </c>
      <c r="L312" s="4" t="str">
        <f t="shared" si="20"/>
        <v>John</v>
      </c>
      <c r="N312" s="7">
        <f t="shared" si="21"/>
        <v>478.35</v>
      </c>
      <c r="O312" s="7">
        <f t="shared" si="22"/>
        <v>645.77250000000004</v>
      </c>
      <c r="P312" s="8" t="str">
        <f t="shared" si="23"/>
        <v>Pass</v>
      </c>
    </row>
    <row r="313" spans="1:16" x14ac:dyDescent="0.4">
      <c r="A313" s="4" t="s">
        <v>91</v>
      </c>
      <c r="B313" s="5">
        <v>45504</v>
      </c>
      <c r="C313" s="5" t="str">
        <f t="shared" si="24"/>
        <v>Jul-2024</v>
      </c>
      <c r="D313" s="4" t="s">
        <v>551</v>
      </c>
      <c r="E313" s="4" t="s">
        <v>580</v>
      </c>
      <c r="F313" s="4" t="s">
        <v>614</v>
      </c>
      <c r="G313" s="4" t="s">
        <v>616</v>
      </c>
      <c r="H313" s="4">
        <v>34</v>
      </c>
      <c r="I313" s="7">
        <v>377.15</v>
      </c>
      <c r="J313" s="7">
        <v>12823.1</v>
      </c>
      <c r="K313" s="4" t="s">
        <v>619</v>
      </c>
      <c r="L313" s="4" t="str">
        <f t="shared" si="20"/>
        <v>John</v>
      </c>
      <c r="N313" s="7">
        <f t="shared" si="21"/>
        <v>377.15</v>
      </c>
      <c r="O313" s="7">
        <f t="shared" si="22"/>
        <v>641.15500000000009</v>
      </c>
      <c r="P313" s="8" t="str">
        <f t="shared" si="23"/>
        <v>Pass</v>
      </c>
    </row>
    <row r="314" spans="1:16" x14ac:dyDescent="0.4">
      <c r="A314" s="4" t="s">
        <v>365</v>
      </c>
      <c r="B314" s="5">
        <v>45514</v>
      </c>
      <c r="C314" s="5" t="str">
        <f t="shared" si="24"/>
        <v>Aug-2024</v>
      </c>
      <c r="D314" s="4" t="s">
        <v>522</v>
      </c>
      <c r="E314" s="4" t="s">
        <v>569</v>
      </c>
      <c r="F314" s="4" t="s">
        <v>614</v>
      </c>
      <c r="G314" s="4" t="s">
        <v>617</v>
      </c>
      <c r="H314" s="4">
        <v>29</v>
      </c>
      <c r="I314" s="7">
        <v>437.08</v>
      </c>
      <c r="J314" s="7">
        <v>12675.32</v>
      </c>
      <c r="K314" s="4" t="s">
        <v>620</v>
      </c>
      <c r="L314" s="4" t="str">
        <f t="shared" si="20"/>
        <v>Alex</v>
      </c>
      <c r="N314" s="7">
        <f t="shared" si="21"/>
        <v>437.08</v>
      </c>
      <c r="O314" s="7">
        <f t="shared" si="22"/>
        <v>633.76600000000008</v>
      </c>
      <c r="P314" s="8" t="str">
        <f t="shared" si="23"/>
        <v>Pass</v>
      </c>
    </row>
    <row r="315" spans="1:16" x14ac:dyDescent="0.4">
      <c r="A315" s="4" t="s">
        <v>240</v>
      </c>
      <c r="B315" s="5">
        <v>45489</v>
      </c>
      <c r="C315" s="5" t="str">
        <f t="shared" si="24"/>
        <v>Jul-2024</v>
      </c>
      <c r="D315" s="4" t="s">
        <v>516</v>
      </c>
      <c r="E315" s="4" t="s">
        <v>571</v>
      </c>
      <c r="F315" s="4" t="s">
        <v>614</v>
      </c>
      <c r="G315" s="4" t="s">
        <v>616</v>
      </c>
      <c r="H315" s="4">
        <v>35</v>
      </c>
      <c r="I315" s="7">
        <v>356.77</v>
      </c>
      <c r="J315" s="7">
        <v>12486.95</v>
      </c>
      <c r="K315" s="4" t="s">
        <v>621</v>
      </c>
      <c r="L315" s="4" t="str">
        <f t="shared" si="20"/>
        <v>Sara</v>
      </c>
      <c r="N315" s="7">
        <f t="shared" si="21"/>
        <v>356.77</v>
      </c>
      <c r="O315" s="7">
        <f t="shared" si="22"/>
        <v>624.34750000000008</v>
      </c>
      <c r="P315" s="8" t="str">
        <f t="shared" si="23"/>
        <v>Pass</v>
      </c>
    </row>
    <row r="316" spans="1:16" x14ac:dyDescent="0.4">
      <c r="A316" s="4" t="s">
        <v>425</v>
      </c>
      <c r="B316" s="5">
        <v>45399</v>
      </c>
      <c r="C316" s="5" t="str">
        <f t="shared" si="24"/>
        <v>Apr-2024</v>
      </c>
      <c r="D316" s="4" t="s">
        <v>553</v>
      </c>
      <c r="E316" s="4" t="s">
        <v>581</v>
      </c>
      <c r="F316" s="4" t="s">
        <v>614</v>
      </c>
      <c r="G316" s="4" t="s">
        <v>616</v>
      </c>
      <c r="H316" s="4">
        <v>37</v>
      </c>
      <c r="I316" s="7">
        <v>326.41000000000003</v>
      </c>
      <c r="J316" s="7">
        <v>12077.17</v>
      </c>
      <c r="K316" s="4" t="s">
        <v>622</v>
      </c>
      <c r="L316" s="4" t="str">
        <f t="shared" si="20"/>
        <v>Tom</v>
      </c>
      <c r="N316" s="7">
        <f t="shared" si="21"/>
        <v>326.41000000000003</v>
      </c>
      <c r="O316" s="7">
        <f t="shared" si="22"/>
        <v>603.85850000000005</v>
      </c>
      <c r="P316" s="8" t="str">
        <f t="shared" si="23"/>
        <v>Pass</v>
      </c>
    </row>
    <row r="317" spans="1:16" x14ac:dyDescent="0.4">
      <c r="A317" s="4" t="s">
        <v>143</v>
      </c>
      <c r="B317" s="5">
        <v>45498</v>
      </c>
      <c r="C317" s="5" t="str">
        <f t="shared" si="24"/>
        <v>Jul-2024</v>
      </c>
      <c r="D317" s="4" t="s">
        <v>515</v>
      </c>
      <c r="E317" s="4" t="s">
        <v>581</v>
      </c>
      <c r="F317" s="4" t="s">
        <v>614</v>
      </c>
      <c r="G317" s="4" t="s">
        <v>616</v>
      </c>
      <c r="H317" s="4">
        <v>39</v>
      </c>
      <c r="I317" s="7">
        <v>303.08</v>
      </c>
      <c r="J317" s="7">
        <v>11820.12</v>
      </c>
      <c r="K317" s="4" t="s">
        <v>621</v>
      </c>
      <c r="L317" s="4" t="str">
        <f t="shared" si="20"/>
        <v>Sara</v>
      </c>
      <c r="N317" s="7">
        <f t="shared" si="21"/>
        <v>303.08</v>
      </c>
      <c r="O317" s="7">
        <f t="shared" si="22"/>
        <v>591.00600000000009</v>
      </c>
      <c r="P317" s="8" t="str">
        <f t="shared" si="23"/>
        <v>Pass</v>
      </c>
    </row>
    <row r="318" spans="1:16" x14ac:dyDescent="0.4">
      <c r="A318" s="4" t="s">
        <v>48</v>
      </c>
      <c r="B318" s="5">
        <v>45346</v>
      </c>
      <c r="C318" s="5" t="str">
        <f t="shared" si="24"/>
        <v>Feb-2024</v>
      </c>
      <c r="D318" s="4" t="s">
        <v>535</v>
      </c>
      <c r="E318" s="4" t="s">
        <v>565</v>
      </c>
      <c r="F318" s="4" t="s">
        <v>614</v>
      </c>
      <c r="G318" s="4" t="s">
        <v>618</v>
      </c>
      <c r="H318" s="4">
        <v>30</v>
      </c>
      <c r="I318" s="7">
        <v>388.21</v>
      </c>
      <c r="J318" s="7">
        <v>11646.3</v>
      </c>
      <c r="K318" s="4" t="s">
        <v>622</v>
      </c>
      <c r="L318" s="4" t="str">
        <f t="shared" si="20"/>
        <v>Tom</v>
      </c>
      <c r="N318" s="7">
        <f t="shared" si="21"/>
        <v>388.21</v>
      </c>
      <c r="O318" s="7">
        <f t="shared" si="22"/>
        <v>582.31499999999994</v>
      </c>
      <c r="P318" s="8" t="str">
        <f t="shared" si="23"/>
        <v>Pass</v>
      </c>
    </row>
    <row r="319" spans="1:16" x14ac:dyDescent="0.4">
      <c r="A319" s="4" t="s">
        <v>93</v>
      </c>
      <c r="B319" s="5">
        <v>45528</v>
      </c>
      <c r="C319" s="5" t="str">
        <f t="shared" si="24"/>
        <v>Aug-2024</v>
      </c>
      <c r="D319" s="4" t="s">
        <v>552</v>
      </c>
      <c r="E319" s="4" t="s">
        <v>593</v>
      </c>
      <c r="F319" s="4" t="s">
        <v>614</v>
      </c>
      <c r="G319" s="4" t="s">
        <v>618</v>
      </c>
      <c r="H319" s="4">
        <v>25</v>
      </c>
      <c r="I319" s="7">
        <v>395.62</v>
      </c>
      <c r="J319" s="7">
        <v>9890.5</v>
      </c>
      <c r="K319" s="4" t="s">
        <v>620</v>
      </c>
      <c r="L319" s="4" t="str">
        <f t="shared" si="20"/>
        <v>Alex</v>
      </c>
      <c r="N319" s="7">
        <f t="shared" si="21"/>
        <v>395.62</v>
      </c>
      <c r="O319" s="7">
        <f t="shared" si="22"/>
        <v>494.52500000000003</v>
      </c>
      <c r="P319" s="8" t="str">
        <f t="shared" si="23"/>
        <v>Pass</v>
      </c>
    </row>
    <row r="320" spans="1:16" x14ac:dyDescent="0.4">
      <c r="A320" s="4" t="s">
        <v>493</v>
      </c>
      <c r="B320" s="5">
        <v>45314</v>
      </c>
      <c r="C320" s="5" t="str">
        <f t="shared" si="24"/>
        <v>Jan-2024</v>
      </c>
      <c r="D320" s="4" t="s">
        <v>547</v>
      </c>
      <c r="E320" s="4" t="s">
        <v>603</v>
      </c>
      <c r="F320" s="4" t="s">
        <v>614</v>
      </c>
      <c r="G320" s="4" t="s">
        <v>615</v>
      </c>
      <c r="H320" s="4">
        <v>26</v>
      </c>
      <c r="I320" s="7">
        <v>369.94</v>
      </c>
      <c r="J320" s="7">
        <v>9618.44</v>
      </c>
      <c r="K320" s="4" t="s">
        <v>623</v>
      </c>
      <c r="L320" s="4" t="str">
        <f t="shared" si="20"/>
        <v>Maria</v>
      </c>
      <c r="N320" s="7">
        <f t="shared" si="21"/>
        <v>369.94</v>
      </c>
      <c r="O320" s="7">
        <f t="shared" si="22"/>
        <v>480.92200000000003</v>
      </c>
      <c r="P320" s="8" t="str">
        <f t="shared" si="23"/>
        <v>Pass</v>
      </c>
    </row>
    <row r="321" spans="1:16" x14ac:dyDescent="0.4">
      <c r="A321" s="4" t="s">
        <v>323</v>
      </c>
      <c r="B321" s="5">
        <v>45656</v>
      </c>
      <c r="C321" s="5" t="str">
        <f t="shared" si="24"/>
        <v>Dec-2024</v>
      </c>
      <c r="D321" s="4" t="s">
        <v>547</v>
      </c>
      <c r="E321" s="4" t="s">
        <v>597</v>
      </c>
      <c r="F321" s="4" t="s">
        <v>614</v>
      </c>
      <c r="G321" s="4" t="s">
        <v>618</v>
      </c>
      <c r="H321" s="4">
        <v>41</v>
      </c>
      <c r="I321" s="7">
        <v>229.26</v>
      </c>
      <c r="J321" s="7">
        <v>9399.66</v>
      </c>
      <c r="K321" s="4" t="s">
        <v>619</v>
      </c>
      <c r="L321" s="4" t="str">
        <f t="shared" si="20"/>
        <v>John</v>
      </c>
      <c r="N321" s="7">
        <f t="shared" si="21"/>
        <v>229.26</v>
      </c>
      <c r="O321" s="7">
        <f t="shared" si="22"/>
        <v>469.983</v>
      </c>
      <c r="P321" s="8" t="str">
        <f t="shared" si="23"/>
        <v>Pass</v>
      </c>
    </row>
    <row r="322" spans="1:16" x14ac:dyDescent="0.4">
      <c r="A322" s="4" t="s">
        <v>402</v>
      </c>
      <c r="B322" s="5">
        <v>45579</v>
      </c>
      <c r="C322" s="5" t="str">
        <f t="shared" si="24"/>
        <v>Oct-2024</v>
      </c>
      <c r="D322" s="4" t="s">
        <v>512</v>
      </c>
      <c r="E322" s="4" t="s">
        <v>600</v>
      </c>
      <c r="F322" s="4" t="s">
        <v>614</v>
      </c>
      <c r="G322" s="4" t="s">
        <v>618</v>
      </c>
      <c r="H322" s="4">
        <v>22</v>
      </c>
      <c r="I322" s="7">
        <v>410.19</v>
      </c>
      <c r="J322" s="7">
        <v>9024.18</v>
      </c>
      <c r="K322" s="4" t="s">
        <v>621</v>
      </c>
      <c r="L322" s="4" t="str">
        <f t="shared" ref="L322:L385" si="25">PROPER(TRIM(K322))</f>
        <v>Sara</v>
      </c>
      <c r="N322" s="7">
        <f t="shared" ref="N322:N385" si="26">I322*(1 + $M$2 )</f>
        <v>410.19</v>
      </c>
      <c r="O322" s="7">
        <f t="shared" ref="O322:O385" si="27">J322*0.05</f>
        <v>451.20900000000006</v>
      </c>
      <c r="P322" s="8" t="str">
        <f t="shared" ref="P322:P385" si="28">IF(H322 &gt; 10, "Pass", "Fail" )</f>
        <v>Pass</v>
      </c>
    </row>
    <row r="323" spans="1:16" x14ac:dyDescent="0.4">
      <c r="A323" s="4" t="s">
        <v>462</v>
      </c>
      <c r="B323" s="5">
        <v>45409</v>
      </c>
      <c r="C323" s="5" t="str">
        <f t="shared" ref="C323:C386" si="29">TEXT(B323, "mmm-yyyy")</f>
        <v>Apr-2024</v>
      </c>
      <c r="D323" s="4" t="s">
        <v>540</v>
      </c>
      <c r="E323" s="4" t="s">
        <v>589</v>
      </c>
      <c r="F323" s="4" t="s">
        <v>614</v>
      </c>
      <c r="G323" s="4" t="s">
        <v>618</v>
      </c>
      <c r="H323" s="4">
        <v>38</v>
      </c>
      <c r="I323" s="7">
        <v>227.62</v>
      </c>
      <c r="J323" s="7">
        <v>8649.56</v>
      </c>
      <c r="K323" s="4" t="s">
        <v>622</v>
      </c>
      <c r="L323" s="4" t="str">
        <f t="shared" si="25"/>
        <v>Tom</v>
      </c>
      <c r="N323" s="7">
        <f t="shared" si="26"/>
        <v>227.62</v>
      </c>
      <c r="O323" s="7">
        <f t="shared" si="27"/>
        <v>432.47800000000001</v>
      </c>
      <c r="P323" s="8" t="str">
        <f t="shared" si="28"/>
        <v>Pass</v>
      </c>
    </row>
    <row r="324" spans="1:16" x14ac:dyDescent="0.4">
      <c r="A324" s="4" t="s">
        <v>459</v>
      </c>
      <c r="B324" s="5">
        <v>45581</v>
      </c>
      <c r="C324" s="5" t="str">
        <f t="shared" si="29"/>
        <v>Oct-2024</v>
      </c>
      <c r="D324" s="4" t="s">
        <v>530</v>
      </c>
      <c r="E324" s="4" t="s">
        <v>582</v>
      </c>
      <c r="F324" s="4" t="s">
        <v>614</v>
      </c>
      <c r="G324" s="4" t="s">
        <v>616</v>
      </c>
      <c r="H324" s="4">
        <v>45</v>
      </c>
      <c r="I324" s="7">
        <v>191.49</v>
      </c>
      <c r="J324" s="7">
        <v>8617.0500000000011</v>
      </c>
      <c r="K324" s="4" t="s">
        <v>622</v>
      </c>
      <c r="L324" s="4" t="str">
        <f t="shared" si="25"/>
        <v>Tom</v>
      </c>
      <c r="N324" s="7">
        <f t="shared" si="26"/>
        <v>191.49</v>
      </c>
      <c r="O324" s="7">
        <f t="shared" si="27"/>
        <v>430.85250000000008</v>
      </c>
      <c r="P324" s="8" t="str">
        <f t="shared" si="28"/>
        <v>Pass</v>
      </c>
    </row>
    <row r="325" spans="1:16" x14ac:dyDescent="0.4">
      <c r="A325" s="4" t="s">
        <v>66</v>
      </c>
      <c r="B325" s="5">
        <v>45383</v>
      </c>
      <c r="C325" s="5" t="str">
        <f t="shared" si="29"/>
        <v>Apr-2024</v>
      </c>
      <c r="D325" s="4" t="s">
        <v>512</v>
      </c>
      <c r="E325" s="4" t="s">
        <v>564</v>
      </c>
      <c r="F325" s="4" t="s">
        <v>614</v>
      </c>
      <c r="G325" s="4" t="s">
        <v>618</v>
      </c>
      <c r="H325" s="4">
        <v>18</v>
      </c>
      <c r="I325" s="7">
        <v>474.05</v>
      </c>
      <c r="J325" s="7">
        <v>8532.9</v>
      </c>
      <c r="K325" s="4" t="s">
        <v>622</v>
      </c>
      <c r="L325" s="4" t="str">
        <f t="shared" si="25"/>
        <v>Tom</v>
      </c>
      <c r="N325" s="7">
        <f t="shared" si="26"/>
        <v>474.05</v>
      </c>
      <c r="O325" s="7">
        <f t="shared" si="27"/>
        <v>426.64499999999998</v>
      </c>
      <c r="P325" s="8" t="str">
        <f t="shared" si="28"/>
        <v>Pass</v>
      </c>
    </row>
    <row r="326" spans="1:16" x14ac:dyDescent="0.4">
      <c r="A326" s="4" t="s">
        <v>217</v>
      </c>
      <c r="B326" s="5">
        <v>45421</v>
      </c>
      <c r="C326" s="5" t="str">
        <f t="shared" si="29"/>
        <v>May-2024</v>
      </c>
      <c r="D326" s="4" t="s">
        <v>527</v>
      </c>
      <c r="E326" s="4" t="s">
        <v>596</v>
      </c>
      <c r="F326" s="4" t="s">
        <v>614</v>
      </c>
      <c r="G326" s="4" t="s">
        <v>616</v>
      </c>
      <c r="H326" s="4">
        <v>22</v>
      </c>
      <c r="I326" s="7">
        <v>382.03</v>
      </c>
      <c r="J326" s="7">
        <v>8404.66</v>
      </c>
      <c r="K326" s="4" t="s">
        <v>621</v>
      </c>
      <c r="L326" s="4" t="str">
        <f t="shared" si="25"/>
        <v>Sara</v>
      </c>
      <c r="N326" s="7">
        <f t="shared" si="26"/>
        <v>382.03</v>
      </c>
      <c r="O326" s="7">
        <f t="shared" si="27"/>
        <v>420.233</v>
      </c>
      <c r="P326" s="8" t="str">
        <f t="shared" si="28"/>
        <v>Pass</v>
      </c>
    </row>
    <row r="327" spans="1:16" x14ac:dyDescent="0.4">
      <c r="A327" s="4" t="s">
        <v>343</v>
      </c>
      <c r="B327" s="5">
        <v>45449</v>
      </c>
      <c r="C327" s="5" t="str">
        <f t="shared" si="29"/>
        <v>Jun-2024</v>
      </c>
      <c r="D327" s="4" t="s">
        <v>557</v>
      </c>
      <c r="E327" s="4" t="s">
        <v>607</v>
      </c>
      <c r="F327" s="4" t="s">
        <v>614</v>
      </c>
      <c r="G327" s="4" t="s">
        <v>618</v>
      </c>
      <c r="H327" s="4">
        <v>28</v>
      </c>
      <c r="I327" s="7">
        <v>291.64</v>
      </c>
      <c r="J327" s="7">
        <v>8165.92</v>
      </c>
      <c r="K327" s="4" t="s">
        <v>623</v>
      </c>
      <c r="L327" s="4" t="str">
        <f t="shared" si="25"/>
        <v>Maria</v>
      </c>
      <c r="N327" s="7">
        <f t="shared" si="26"/>
        <v>291.64</v>
      </c>
      <c r="O327" s="7">
        <f t="shared" si="27"/>
        <v>408.29600000000005</v>
      </c>
      <c r="P327" s="8" t="str">
        <f t="shared" si="28"/>
        <v>Pass</v>
      </c>
    </row>
    <row r="328" spans="1:16" x14ac:dyDescent="0.4">
      <c r="A328" s="4" t="s">
        <v>189</v>
      </c>
      <c r="B328" s="5">
        <v>45550</v>
      </c>
      <c r="C328" s="5" t="str">
        <f t="shared" si="29"/>
        <v>Sep-2024</v>
      </c>
      <c r="D328" s="4" t="s">
        <v>558</v>
      </c>
      <c r="E328" s="4" t="s">
        <v>584</v>
      </c>
      <c r="F328" s="4" t="s">
        <v>614</v>
      </c>
      <c r="G328" s="4" t="s">
        <v>617</v>
      </c>
      <c r="H328" s="4">
        <v>18</v>
      </c>
      <c r="I328" s="7">
        <v>453.63</v>
      </c>
      <c r="J328" s="7">
        <v>8165.34</v>
      </c>
      <c r="K328" s="4" t="s">
        <v>622</v>
      </c>
      <c r="L328" s="4" t="str">
        <f t="shared" si="25"/>
        <v>Tom</v>
      </c>
      <c r="N328" s="7">
        <f t="shared" si="26"/>
        <v>453.63</v>
      </c>
      <c r="O328" s="7">
        <f t="shared" si="27"/>
        <v>408.26700000000005</v>
      </c>
      <c r="P328" s="8" t="str">
        <f t="shared" si="28"/>
        <v>Pass</v>
      </c>
    </row>
    <row r="329" spans="1:16" x14ac:dyDescent="0.4">
      <c r="A329" s="4" t="s">
        <v>223</v>
      </c>
      <c r="B329" s="5">
        <v>45417</v>
      </c>
      <c r="C329" s="5" t="str">
        <f t="shared" si="29"/>
        <v>May-2024</v>
      </c>
      <c r="D329" s="4" t="s">
        <v>517</v>
      </c>
      <c r="E329" s="4" t="s">
        <v>599</v>
      </c>
      <c r="F329" s="4" t="s">
        <v>614</v>
      </c>
      <c r="G329" s="4" t="s">
        <v>618</v>
      </c>
      <c r="H329" s="4">
        <v>24</v>
      </c>
      <c r="I329" s="7">
        <v>328.88</v>
      </c>
      <c r="J329" s="7">
        <v>7893.12</v>
      </c>
      <c r="K329" s="4" t="s">
        <v>622</v>
      </c>
      <c r="L329" s="4" t="str">
        <f t="shared" si="25"/>
        <v>Tom</v>
      </c>
      <c r="N329" s="7">
        <f t="shared" si="26"/>
        <v>328.88</v>
      </c>
      <c r="O329" s="7">
        <f t="shared" si="27"/>
        <v>394.65600000000001</v>
      </c>
      <c r="P329" s="8" t="str">
        <f t="shared" si="28"/>
        <v>Pass</v>
      </c>
    </row>
    <row r="330" spans="1:16" x14ac:dyDescent="0.4">
      <c r="A330" s="4" t="s">
        <v>164</v>
      </c>
      <c r="B330" s="5">
        <v>45478</v>
      </c>
      <c r="C330" s="5" t="str">
        <f t="shared" si="29"/>
        <v>Jul-2024</v>
      </c>
      <c r="D330" s="4" t="s">
        <v>528</v>
      </c>
      <c r="E330" s="4" t="s">
        <v>597</v>
      </c>
      <c r="F330" s="4" t="s">
        <v>614</v>
      </c>
      <c r="G330" s="4" t="s">
        <v>618</v>
      </c>
      <c r="H330" s="4">
        <v>21</v>
      </c>
      <c r="I330" s="7">
        <v>346.56</v>
      </c>
      <c r="J330" s="7">
        <v>7277.76</v>
      </c>
      <c r="K330" s="4" t="s">
        <v>620</v>
      </c>
      <c r="L330" s="4" t="str">
        <f t="shared" si="25"/>
        <v>Alex</v>
      </c>
      <c r="N330" s="7">
        <f t="shared" si="26"/>
        <v>346.56</v>
      </c>
      <c r="O330" s="7">
        <f t="shared" si="27"/>
        <v>363.88800000000003</v>
      </c>
      <c r="P330" s="8" t="str">
        <f t="shared" si="28"/>
        <v>Pass</v>
      </c>
    </row>
    <row r="331" spans="1:16" x14ac:dyDescent="0.4">
      <c r="A331" s="4" t="s">
        <v>67</v>
      </c>
      <c r="B331" s="5">
        <v>45555</v>
      </c>
      <c r="C331" s="5" t="str">
        <f t="shared" si="29"/>
        <v>Sep-2024</v>
      </c>
      <c r="D331" s="4" t="s">
        <v>520</v>
      </c>
      <c r="E331" s="4" t="s">
        <v>592</v>
      </c>
      <c r="F331" s="4" t="s">
        <v>614</v>
      </c>
      <c r="G331" s="4" t="s">
        <v>616</v>
      </c>
      <c r="H331" s="4">
        <v>14</v>
      </c>
      <c r="I331" s="7">
        <v>484</v>
      </c>
      <c r="J331" s="7">
        <v>6776</v>
      </c>
      <c r="K331" s="4" t="s">
        <v>620</v>
      </c>
      <c r="L331" s="4" t="str">
        <f t="shared" si="25"/>
        <v>Alex</v>
      </c>
      <c r="N331" s="7">
        <f t="shared" si="26"/>
        <v>484</v>
      </c>
      <c r="O331" s="7">
        <f t="shared" si="27"/>
        <v>338.8</v>
      </c>
      <c r="P331" s="8" t="str">
        <f t="shared" si="28"/>
        <v>Pass</v>
      </c>
    </row>
    <row r="332" spans="1:16" x14ac:dyDescent="0.4">
      <c r="A332" s="4" t="s">
        <v>112</v>
      </c>
      <c r="B332" s="5">
        <v>45430</v>
      </c>
      <c r="C332" s="5" t="str">
        <f t="shared" si="29"/>
        <v>May-2024</v>
      </c>
      <c r="D332" s="4" t="s">
        <v>545</v>
      </c>
      <c r="E332" s="4" t="s">
        <v>568</v>
      </c>
      <c r="F332" s="4" t="s">
        <v>614</v>
      </c>
      <c r="G332" s="4" t="s">
        <v>617</v>
      </c>
      <c r="H332" s="4">
        <v>23</v>
      </c>
      <c r="I332" s="7">
        <v>283.41000000000003</v>
      </c>
      <c r="J332" s="7">
        <v>6518.43</v>
      </c>
      <c r="K332" s="4" t="s">
        <v>619</v>
      </c>
      <c r="L332" s="4" t="str">
        <f t="shared" si="25"/>
        <v>John</v>
      </c>
      <c r="N332" s="7">
        <f t="shared" si="26"/>
        <v>283.41000000000003</v>
      </c>
      <c r="O332" s="7">
        <f t="shared" si="27"/>
        <v>325.92150000000004</v>
      </c>
      <c r="P332" s="8" t="str">
        <f t="shared" si="28"/>
        <v>Pass</v>
      </c>
    </row>
    <row r="333" spans="1:16" x14ac:dyDescent="0.4">
      <c r="A333" s="4" t="s">
        <v>227</v>
      </c>
      <c r="B333" s="5">
        <v>45509</v>
      </c>
      <c r="C333" s="5" t="str">
        <f t="shared" si="29"/>
        <v>Aug-2024</v>
      </c>
      <c r="D333" s="4" t="s">
        <v>543</v>
      </c>
      <c r="E333" s="4" t="s">
        <v>588</v>
      </c>
      <c r="F333" s="4" t="s">
        <v>614</v>
      </c>
      <c r="G333" s="4" t="s">
        <v>618</v>
      </c>
      <c r="H333" s="4">
        <v>32</v>
      </c>
      <c r="I333" s="7">
        <v>200.98</v>
      </c>
      <c r="J333" s="7">
        <v>6431.36</v>
      </c>
      <c r="K333" s="4" t="s">
        <v>623</v>
      </c>
      <c r="L333" s="4" t="str">
        <f t="shared" si="25"/>
        <v>Maria</v>
      </c>
      <c r="N333" s="7">
        <f t="shared" si="26"/>
        <v>200.98</v>
      </c>
      <c r="O333" s="7">
        <f t="shared" si="27"/>
        <v>321.56799999999998</v>
      </c>
      <c r="P333" s="8" t="str">
        <f t="shared" si="28"/>
        <v>Pass</v>
      </c>
    </row>
    <row r="334" spans="1:16" x14ac:dyDescent="0.4">
      <c r="A334" s="4" t="s">
        <v>395</v>
      </c>
      <c r="B334" s="5">
        <v>45612</v>
      </c>
      <c r="C334" s="5" t="str">
        <f t="shared" si="29"/>
        <v>Nov-2024</v>
      </c>
      <c r="D334" s="4" t="s">
        <v>525</v>
      </c>
      <c r="E334" s="4" t="s">
        <v>586</v>
      </c>
      <c r="F334" s="4" t="s">
        <v>614</v>
      </c>
      <c r="G334" s="4" t="s">
        <v>617</v>
      </c>
      <c r="H334" s="4">
        <v>27</v>
      </c>
      <c r="I334" s="7">
        <v>229.94</v>
      </c>
      <c r="J334" s="7">
        <v>6208.38</v>
      </c>
      <c r="K334" s="4" t="s">
        <v>623</v>
      </c>
      <c r="L334" s="4" t="str">
        <f t="shared" si="25"/>
        <v>Maria</v>
      </c>
      <c r="N334" s="7">
        <f t="shared" si="26"/>
        <v>229.94</v>
      </c>
      <c r="O334" s="7">
        <f t="shared" si="27"/>
        <v>310.41900000000004</v>
      </c>
      <c r="P334" s="8" t="str">
        <f t="shared" si="28"/>
        <v>Pass</v>
      </c>
    </row>
    <row r="335" spans="1:16" x14ac:dyDescent="0.4">
      <c r="A335" s="4" t="s">
        <v>28</v>
      </c>
      <c r="B335" s="5">
        <v>45549</v>
      </c>
      <c r="C335" s="5" t="str">
        <f t="shared" si="29"/>
        <v>Sep-2024</v>
      </c>
      <c r="D335" s="4" t="s">
        <v>521</v>
      </c>
      <c r="E335" s="4" t="s">
        <v>571</v>
      </c>
      <c r="F335" s="4" t="s">
        <v>614</v>
      </c>
      <c r="G335" s="4" t="s">
        <v>615</v>
      </c>
      <c r="H335" s="4">
        <v>23</v>
      </c>
      <c r="I335" s="7">
        <v>241.31</v>
      </c>
      <c r="J335" s="7">
        <v>5550.13</v>
      </c>
      <c r="K335" s="4" t="s">
        <v>621</v>
      </c>
      <c r="L335" s="4" t="str">
        <f t="shared" si="25"/>
        <v>Sara</v>
      </c>
      <c r="N335" s="7">
        <f t="shared" si="26"/>
        <v>241.31</v>
      </c>
      <c r="O335" s="7">
        <f t="shared" si="27"/>
        <v>277.50650000000002</v>
      </c>
      <c r="P335" s="8" t="str">
        <f t="shared" si="28"/>
        <v>Pass</v>
      </c>
    </row>
    <row r="336" spans="1:16" x14ac:dyDescent="0.4">
      <c r="A336" s="4" t="s">
        <v>71</v>
      </c>
      <c r="B336" s="5">
        <v>45341</v>
      </c>
      <c r="C336" s="5" t="str">
        <f t="shared" si="29"/>
        <v>Feb-2024</v>
      </c>
      <c r="D336" s="4" t="s">
        <v>512</v>
      </c>
      <c r="E336" s="4" t="s">
        <v>594</v>
      </c>
      <c r="F336" s="4" t="s">
        <v>614</v>
      </c>
      <c r="G336" s="4" t="s">
        <v>618</v>
      </c>
      <c r="H336" s="4">
        <v>25</v>
      </c>
      <c r="I336" s="7">
        <v>214.82</v>
      </c>
      <c r="J336" s="7">
        <v>5370.5</v>
      </c>
      <c r="K336" s="4" t="s">
        <v>623</v>
      </c>
      <c r="L336" s="4" t="str">
        <f t="shared" si="25"/>
        <v>Maria</v>
      </c>
      <c r="N336" s="7">
        <f t="shared" si="26"/>
        <v>214.82</v>
      </c>
      <c r="O336" s="7">
        <f t="shared" si="27"/>
        <v>268.52500000000003</v>
      </c>
      <c r="P336" s="8" t="str">
        <f t="shared" si="28"/>
        <v>Pass</v>
      </c>
    </row>
    <row r="337" spans="1:16" x14ac:dyDescent="0.4">
      <c r="A337" s="4" t="s">
        <v>308</v>
      </c>
      <c r="B337" s="5">
        <v>45452</v>
      </c>
      <c r="C337" s="5" t="str">
        <f t="shared" si="29"/>
        <v>Jun-2024</v>
      </c>
      <c r="D337" s="4" t="s">
        <v>513</v>
      </c>
      <c r="E337" s="4" t="s">
        <v>597</v>
      </c>
      <c r="F337" s="4" t="s">
        <v>614</v>
      </c>
      <c r="G337" s="4" t="s">
        <v>618</v>
      </c>
      <c r="H337" s="4">
        <v>22</v>
      </c>
      <c r="I337" s="7">
        <v>241.72</v>
      </c>
      <c r="J337" s="7">
        <v>5317.84</v>
      </c>
      <c r="K337" s="4" t="s">
        <v>623</v>
      </c>
      <c r="L337" s="4" t="str">
        <f t="shared" si="25"/>
        <v>Maria</v>
      </c>
      <c r="N337" s="7">
        <f t="shared" si="26"/>
        <v>241.72</v>
      </c>
      <c r="O337" s="7">
        <f t="shared" si="27"/>
        <v>265.892</v>
      </c>
      <c r="P337" s="8" t="str">
        <f t="shared" si="28"/>
        <v>Pass</v>
      </c>
    </row>
    <row r="338" spans="1:16" x14ac:dyDescent="0.4">
      <c r="A338" s="4" t="s">
        <v>233</v>
      </c>
      <c r="B338" s="5">
        <v>45475</v>
      </c>
      <c r="C338" s="5" t="str">
        <f t="shared" si="29"/>
        <v>Jul-2024</v>
      </c>
      <c r="D338" s="4" t="s">
        <v>523</v>
      </c>
      <c r="E338" s="4" t="s">
        <v>590</v>
      </c>
      <c r="F338" s="4" t="s">
        <v>614</v>
      </c>
      <c r="G338" s="4" t="s">
        <v>617</v>
      </c>
      <c r="H338" s="4">
        <v>13</v>
      </c>
      <c r="I338" s="7">
        <v>403.15</v>
      </c>
      <c r="J338" s="7">
        <v>5240.95</v>
      </c>
      <c r="K338" s="4" t="s">
        <v>619</v>
      </c>
      <c r="L338" s="4" t="str">
        <f t="shared" si="25"/>
        <v>John</v>
      </c>
      <c r="N338" s="7">
        <f t="shared" si="26"/>
        <v>403.15</v>
      </c>
      <c r="O338" s="7">
        <f t="shared" si="27"/>
        <v>262.04750000000001</v>
      </c>
      <c r="P338" s="8" t="str">
        <f t="shared" si="28"/>
        <v>Pass</v>
      </c>
    </row>
    <row r="339" spans="1:16" x14ac:dyDescent="0.4">
      <c r="A339" s="4" t="s">
        <v>504</v>
      </c>
      <c r="B339" s="5">
        <v>45387</v>
      </c>
      <c r="C339" s="5" t="str">
        <f t="shared" si="29"/>
        <v>Apr-2024</v>
      </c>
      <c r="D339" s="4" t="s">
        <v>523</v>
      </c>
      <c r="E339" s="4" t="s">
        <v>575</v>
      </c>
      <c r="F339" s="4" t="s">
        <v>614</v>
      </c>
      <c r="G339" s="4" t="s">
        <v>618</v>
      </c>
      <c r="H339" s="4">
        <v>17</v>
      </c>
      <c r="I339" s="7">
        <v>300.58</v>
      </c>
      <c r="J339" s="7">
        <v>5109.8599999999997</v>
      </c>
      <c r="K339" s="4" t="s">
        <v>621</v>
      </c>
      <c r="L339" s="4" t="str">
        <f t="shared" si="25"/>
        <v>Sara</v>
      </c>
      <c r="N339" s="7">
        <f t="shared" si="26"/>
        <v>300.58</v>
      </c>
      <c r="O339" s="7">
        <f t="shared" si="27"/>
        <v>255.49299999999999</v>
      </c>
      <c r="P339" s="8" t="str">
        <f t="shared" si="28"/>
        <v>Pass</v>
      </c>
    </row>
    <row r="340" spans="1:16" x14ac:dyDescent="0.4">
      <c r="A340" s="4" t="s">
        <v>476</v>
      </c>
      <c r="B340" s="5">
        <v>45377</v>
      </c>
      <c r="C340" s="5" t="str">
        <f t="shared" si="29"/>
        <v>Mar-2024</v>
      </c>
      <c r="D340" s="4" t="s">
        <v>512</v>
      </c>
      <c r="E340" s="4" t="s">
        <v>591</v>
      </c>
      <c r="F340" s="4" t="s">
        <v>614</v>
      </c>
      <c r="G340" s="4" t="s">
        <v>617</v>
      </c>
      <c r="H340" s="4">
        <v>11</v>
      </c>
      <c r="I340" s="7">
        <v>420.89</v>
      </c>
      <c r="J340" s="7">
        <v>4629.79</v>
      </c>
      <c r="K340" s="4" t="s">
        <v>619</v>
      </c>
      <c r="L340" s="4" t="str">
        <f t="shared" si="25"/>
        <v>John</v>
      </c>
      <c r="N340" s="7">
        <f t="shared" si="26"/>
        <v>420.89</v>
      </c>
      <c r="O340" s="7">
        <f t="shared" si="27"/>
        <v>231.48950000000002</v>
      </c>
      <c r="P340" s="8" t="str">
        <f t="shared" si="28"/>
        <v>Pass</v>
      </c>
    </row>
    <row r="341" spans="1:16" x14ac:dyDescent="0.4">
      <c r="A341" s="4" t="s">
        <v>258</v>
      </c>
      <c r="B341" s="5">
        <v>45419</v>
      </c>
      <c r="C341" s="5" t="str">
        <f t="shared" si="29"/>
        <v>May-2024</v>
      </c>
      <c r="D341" s="4" t="s">
        <v>555</v>
      </c>
      <c r="E341" s="4" t="s">
        <v>566</v>
      </c>
      <c r="F341" s="4" t="s">
        <v>614</v>
      </c>
      <c r="G341" s="4" t="s">
        <v>616</v>
      </c>
      <c r="H341" s="4">
        <v>30</v>
      </c>
      <c r="I341" s="7">
        <v>149.08000000000001</v>
      </c>
      <c r="J341" s="7">
        <v>4472.4000000000005</v>
      </c>
      <c r="K341" s="4" t="s">
        <v>623</v>
      </c>
      <c r="L341" s="4" t="str">
        <f t="shared" si="25"/>
        <v>Maria</v>
      </c>
      <c r="N341" s="7">
        <f t="shared" si="26"/>
        <v>149.08000000000001</v>
      </c>
      <c r="O341" s="7">
        <f t="shared" si="27"/>
        <v>223.62000000000003</v>
      </c>
      <c r="P341" s="8" t="str">
        <f t="shared" si="28"/>
        <v>Pass</v>
      </c>
    </row>
    <row r="342" spans="1:16" x14ac:dyDescent="0.4">
      <c r="A342" s="4" t="s">
        <v>37</v>
      </c>
      <c r="B342" s="5">
        <v>45527</v>
      </c>
      <c r="C342" s="5" t="str">
        <f t="shared" si="29"/>
        <v>Aug-2024</v>
      </c>
      <c r="D342" s="4" t="s">
        <v>532</v>
      </c>
      <c r="E342" s="4" t="s">
        <v>579</v>
      </c>
      <c r="F342" s="4" t="s">
        <v>614</v>
      </c>
      <c r="G342" s="4" t="s">
        <v>616</v>
      </c>
      <c r="H342" s="4">
        <v>22</v>
      </c>
      <c r="I342" s="7">
        <v>191.89</v>
      </c>
      <c r="J342" s="7">
        <v>4221.58</v>
      </c>
      <c r="K342" s="4" t="s">
        <v>619</v>
      </c>
      <c r="L342" s="4" t="str">
        <f t="shared" si="25"/>
        <v>John</v>
      </c>
      <c r="N342" s="7">
        <f t="shared" si="26"/>
        <v>191.89</v>
      </c>
      <c r="O342" s="7">
        <f t="shared" si="27"/>
        <v>211.07900000000001</v>
      </c>
      <c r="P342" s="8" t="str">
        <f t="shared" si="28"/>
        <v>Pass</v>
      </c>
    </row>
    <row r="343" spans="1:16" x14ac:dyDescent="0.4">
      <c r="A343" s="4" t="s">
        <v>366</v>
      </c>
      <c r="B343" s="5">
        <v>45345</v>
      </c>
      <c r="C343" s="5" t="str">
        <f t="shared" si="29"/>
        <v>Feb-2024</v>
      </c>
      <c r="D343" s="4" t="s">
        <v>547</v>
      </c>
      <c r="E343" s="4" t="s">
        <v>579</v>
      </c>
      <c r="F343" s="4" t="s">
        <v>614</v>
      </c>
      <c r="G343" s="4" t="s">
        <v>615</v>
      </c>
      <c r="H343" s="4">
        <v>30</v>
      </c>
      <c r="I343" s="7">
        <v>135.78</v>
      </c>
      <c r="J343" s="7">
        <v>4073.4</v>
      </c>
      <c r="K343" s="4" t="s">
        <v>619</v>
      </c>
      <c r="L343" s="4" t="str">
        <f t="shared" si="25"/>
        <v>John</v>
      </c>
      <c r="N343" s="7">
        <f t="shared" si="26"/>
        <v>135.78</v>
      </c>
      <c r="O343" s="7">
        <f t="shared" si="27"/>
        <v>203.67000000000002</v>
      </c>
      <c r="P343" s="8" t="str">
        <f t="shared" si="28"/>
        <v>Pass</v>
      </c>
    </row>
    <row r="344" spans="1:16" x14ac:dyDescent="0.4">
      <c r="A344" s="4" t="s">
        <v>172</v>
      </c>
      <c r="B344" s="5">
        <v>45425</v>
      </c>
      <c r="C344" s="5" t="str">
        <f t="shared" si="29"/>
        <v>May-2024</v>
      </c>
      <c r="D344" s="4" t="s">
        <v>541</v>
      </c>
      <c r="E344" s="4" t="s">
        <v>582</v>
      </c>
      <c r="F344" s="4" t="s">
        <v>614</v>
      </c>
      <c r="G344" s="4" t="s">
        <v>615</v>
      </c>
      <c r="H344" s="4">
        <v>26</v>
      </c>
      <c r="I344" s="7">
        <v>155.28</v>
      </c>
      <c r="J344" s="7">
        <v>4037.28</v>
      </c>
      <c r="K344" s="4" t="s">
        <v>621</v>
      </c>
      <c r="L344" s="4" t="str">
        <f t="shared" si="25"/>
        <v>Sara</v>
      </c>
      <c r="N344" s="7">
        <f t="shared" si="26"/>
        <v>155.28</v>
      </c>
      <c r="O344" s="7">
        <f t="shared" si="27"/>
        <v>201.86400000000003</v>
      </c>
      <c r="P344" s="8" t="str">
        <f t="shared" si="28"/>
        <v>Pass</v>
      </c>
    </row>
    <row r="345" spans="1:16" x14ac:dyDescent="0.4">
      <c r="A345" s="4" t="s">
        <v>441</v>
      </c>
      <c r="B345" s="5">
        <v>45438</v>
      </c>
      <c r="C345" s="5" t="str">
        <f t="shared" si="29"/>
        <v>May-2024</v>
      </c>
      <c r="D345" s="4" t="s">
        <v>554</v>
      </c>
      <c r="E345" s="4" t="s">
        <v>605</v>
      </c>
      <c r="F345" s="4" t="s">
        <v>614</v>
      </c>
      <c r="G345" s="4" t="s">
        <v>618</v>
      </c>
      <c r="H345" s="4">
        <v>14</v>
      </c>
      <c r="I345" s="7">
        <v>284.25</v>
      </c>
      <c r="J345" s="7">
        <v>3979.5</v>
      </c>
      <c r="K345" s="4" t="s">
        <v>619</v>
      </c>
      <c r="L345" s="4" t="str">
        <f t="shared" si="25"/>
        <v>John</v>
      </c>
      <c r="N345" s="7">
        <f t="shared" si="26"/>
        <v>284.25</v>
      </c>
      <c r="O345" s="7">
        <f t="shared" si="27"/>
        <v>198.97500000000002</v>
      </c>
      <c r="P345" s="8" t="str">
        <f t="shared" si="28"/>
        <v>Pass</v>
      </c>
    </row>
    <row r="346" spans="1:16" x14ac:dyDescent="0.4">
      <c r="A346" s="4" t="s">
        <v>52</v>
      </c>
      <c r="B346" s="5">
        <v>45598</v>
      </c>
      <c r="C346" s="5" t="str">
        <f t="shared" si="29"/>
        <v>Nov-2024</v>
      </c>
      <c r="D346" s="4" t="s">
        <v>540</v>
      </c>
      <c r="E346" s="4" t="s">
        <v>588</v>
      </c>
      <c r="F346" s="4" t="s">
        <v>614</v>
      </c>
      <c r="G346" s="4" t="s">
        <v>617</v>
      </c>
      <c r="H346" s="4">
        <v>14</v>
      </c>
      <c r="I346" s="7">
        <v>278.68</v>
      </c>
      <c r="J346" s="7">
        <v>3901.52</v>
      </c>
      <c r="K346" s="4" t="s">
        <v>619</v>
      </c>
      <c r="L346" s="4" t="str">
        <f t="shared" si="25"/>
        <v>John</v>
      </c>
      <c r="N346" s="7">
        <f t="shared" si="26"/>
        <v>278.68</v>
      </c>
      <c r="O346" s="7">
        <f t="shared" si="27"/>
        <v>195.07600000000002</v>
      </c>
      <c r="P346" s="8" t="str">
        <f t="shared" si="28"/>
        <v>Pass</v>
      </c>
    </row>
    <row r="347" spans="1:16" x14ac:dyDescent="0.4">
      <c r="A347" s="4" t="s">
        <v>59</v>
      </c>
      <c r="B347" s="5">
        <v>45607</v>
      </c>
      <c r="C347" s="5" t="str">
        <f t="shared" si="29"/>
        <v>Nov-2024</v>
      </c>
      <c r="D347" s="4" t="s">
        <v>545</v>
      </c>
      <c r="E347" s="4" t="s">
        <v>560</v>
      </c>
      <c r="F347" s="4" t="s">
        <v>614</v>
      </c>
      <c r="G347" s="4" t="s">
        <v>615</v>
      </c>
      <c r="H347" s="4">
        <v>15</v>
      </c>
      <c r="I347" s="7">
        <v>252.3</v>
      </c>
      <c r="J347" s="7">
        <v>3784.5</v>
      </c>
      <c r="K347" s="4" t="s">
        <v>620</v>
      </c>
      <c r="L347" s="4" t="str">
        <f t="shared" si="25"/>
        <v>Alex</v>
      </c>
      <c r="N347" s="7">
        <f t="shared" si="26"/>
        <v>252.3</v>
      </c>
      <c r="O347" s="7">
        <f t="shared" si="27"/>
        <v>189.22500000000002</v>
      </c>
      <c r="P347" s="8" t="str">
        <f t="shared" si="28"/>
        <v>Pass</v>
      </c>
    </row>
    <row r="348" spans="1:16" x14ac:dyDescent="0.4">
      <c r="A348" s="4" t="s">
        <v>455</v>
      </c>
      <c r="B348" s="5">
        <v>45349</v>
      </c>
      <c r="C348" s="5" t="str">
        <f t="shared" si="29"/>
        <v>Feb-2024</v>
      </c>
      <c r="D348" s="4" t="s">
        <v>535</v>
      </c>
      <c r="E348" s="4" t="s">
        <v>599</v>
      </c>
      <c r="F348" s="4" t="s">
        <v>614</v>
      </c>
      <c r="G348" s="4" t="s">
        <v>618</v>
      </c>
      <c r="H348" s="4">
        <v>46</v>
      </c>
      <c r="I348" s="7">
        <v>82.06</v>
      </c>
      <c r="J348" s="7">
        <v>3774.76</v>
      </c>
      <c r="K348" s="4" t="s">
        <v>620</v>
      </c>
      <c r="L348" s="4" t="str">
        <f t="shared" si="25"/>
        <v>Alex</v>
      </c>
      <c r="N348" s="7">
        <f t="shared" si="26"/>
        <v>82.06</v>
      </c>
      <c r="O348" s="7">
        <f t="shared" si="27"/>
        <v>188.73800000000003</v>
      </c>
      <c r="P348" s="8" t="str">
        <f t="shared" si="28"/>
        <v>Pass</v>
      </c>
    </row>
    <row r="349" spans="1:16" x14ac:dyDescent="0.4">
      <c r="A349" s="4" t="s">
        <v>191</v>
      </c>
      <c r="B349" s="5">
        <v>45489</v>
      </c>
      <c r="C349" s="5" t="str">
        <f t="shared" si="29"/>
        <v>Jul-2024</v>
      </c>
      <c r="D349" s="4" t="s">
        <v>541</v>
      </c>
      <c r="E349" s="4" t="s">
        <v>571</v>
      </c>
      <c r="F349" s="4" t="s">
        <v>614</v>
      </c>
      <c r="G349" s="4" t="s">
        <v>615</v>
      </c>
      <c r="H349" s="4">
        <v>35</v>
      </c>
      <c r="I349" s="7">
        <v>103.72</v>
      </c>
      <c r="J349" s="7">
        <v>3630.2</v>
      </c>
      <c r="K349" s="4" t="s">
        <v>619</v>
      </c>
      <c r="L349" s="4" t="str">
        <f t="shared" si="25"/>
        <v>John</v>
      </c>
      <c r="N349" s="7">
        <f t="shared" si="26"/>
        <v>103.72</v>
      </c>
      <c r="O349" s="7">
        <f t="shared" si="27"/>
        <v>181.51</v>
      </c>
      <c r="P349" s="8" t="str">
        <f t="shared" si="28"/>
        <v>Pass</v>
      </c>
    </row>
    <row r="350" spans="1:16" x14ac:dyDescent="0.4">
      <c r="A350" s="4" t="s">
        <v>218</v>
      </c>
      <c r="B350" s="5">
        <v>45511</v>
      </c>
      <c r="C350" s="5" t="str">
        <f t="shared" si="29"/>
        <v>Aug-2024</v>
      </c>
      <c r="D350" s="4" t="s">
        <v>514</v>
      </c>
      <c r="E350" s="4" t="s">
        <v>562</v>
      </c>
      <c r="F350" s="4" t="s">
        <v>614</v>
      </c>
      <c r="G350" s="4" t="s">
        <v>618</v>
      </c>
      <c r="H350" s="4">
        <v>8</v>
      </c>
      <c r="I350" s="7">
        <v>452.77</v>
      </c>
      <c r="J350" s="7">
        <v>3622.16</v>
      </c>
      <c r="K350" s="4" t="s">
        <v>619</v>
      </c>
      <c r="L350" s="4" t="str">
        <f t="shared" si="25"/>
        <v>John</v>
      </c>
      <c r="N350" s="7">
        <f t="shared" si="26"/>
        <v>452.77</v>
      </c>
      <c r="O350" s="7">
        <f t="shared" si="27"/>
        <v>181.108</v>
      </c>
      <c r="P350" s="8" t="str">
        <f t="shared" si="28"/>
        <v>Fail</v>
      </c>
    </row>
    <row r="351" spans="1:16" x14ac:dyDescent="0.4">
      <c r="A351" s="4" t="s">
        <v>506</v>
      </c>
      <c r="B351" s="5">
        <v>45616</v>
      </c>
      <c r="C351" s="5" t="str">
        <f t="shared" si="29"/>
        <v>Nov-2024</v>
      </c>
      <c r="D351" s="4" t="s">
        <v>517</v>
      </c>
      <c r="E351" s="4" t="s">
        <v>573</v>
      </c>
      <c r="F351" s="4" t="s">
        <v>614</v>
      </c>
      <c r="G351" s="4" t="s">
        <v>616</v>
      </c>
      <c r="H351" s="4">
        <v>19</v>
      </c>
      <c r="I351" s="7">
        <v>183.2</v>
      </c>
      <c r="J351" s="7">
        <v>3480.8</v>
      </c>
      <c r="K351" s="4" t="s">
        <v>621</v>
      </c>
      <c r="L351" s="4" t="str">
        <f t="shared" si="25"/>
        <v>Sara</v>
      </c>
      <c r="N351" s="7">
        <f t="shared" si="26"/>
        <v>183.2</v>
      </c>
      <c r="O351" s="7">
        <f t="shared" si="27"/>
        <v>174.04000000000002</v>
      </c>
      <c r="P351" s="8" t="str">
        <f t="shared" si="28"/>
        <v>Pass</v>
      </c>
    </row>
    <row r="352" spans="1:16" x14ac:dyDescent="0.4">
      <c r="A352" s="4" t="s">
        <v>274</v>
      </c>
      <c r="B352" s="5">
        <v>45595</v>
      </c>
      <c r="C352" s="5" t="str">
        <f t="shared" si="29"/>
        <v>Oct-2024</v>
      </c>
      <c r="D352" s="4" t="s">
        <v>537</v>
      </c>
      <c r="E352" s="4" t="s">
        <v>561</v>
      </c>
      <c r="F352" s="4" t="s">
        <v>614</v>
      </c>
      <c r="G352" s="4" t="s">
        <v>616</v>
      </c>
      <c r="H352" s="4">
        <v>15</v>
      </c>
      <c r="I352" s="7">
        <v>220.3</v>
      </c>
      <c r="J352" s="7">
        <v>3304.5</v>
      </c>
      <c r="K352" s="4" t="s">
        <v>619</v>
      </c>
      <c r="L352" s="4" t="str">
        <f t="shared" si="25"/>
        <v>John</v>
      </c>
      <c r="N352" s="7">
        <f t="shared" si="26"/>
        <v>220.3</v>
      </c>
      <c r="O352" s="7">
        <f t="shared" si="27"/>
        <v>165.22500000000002</v>
      </c>
      <c r="P352" s="8" t="str">
        <f t="shared" si="28"/>
        <v>Pass</v>
      </c>
    </row>
    <row r="353" spans="1:16" x14ac:dyDescent="0.4">
      <c r="A353" s="4" t="s">
        <v>34</v>
      </c>
      <c r="B353" s="5">
        <v>45605</v>
      </c>
      <c r="C353" s="5" t="str">
        <f t="shared" si="29"/>
        <v>Nov-2024</v>
      </c>
      <c r="D353" s="4" t="s">
        <v>530</v>
      </c>
      <c r="E353" s="4" t="s">
        <v>566</v>
      </c>
      <c r="F353" s="4" t="s">
        <v>614</v>
      </c>
      <c r="G353" s="4" t="s">
        <v>617</v>
      </c>
      <c r="H353" s="4">
        <v>22</v>
      </c>
      <c r="I353" s="7">
        <v>145.05000000000001</v>
      </c>
      <c r="J353" s="7">
        <v>3191.1</v>
      </c>
      <c r="K353" s="4" t="s">
        <v>619</v>
      </c>
      <c r="L353" s="4" t="str">
        <f t="shared" si="25"/>
        <v>John</v>
      </c>
      <c r="N353" s="7">
        <f t="shared" si="26"/>
        <v>145.05000000000001</v>
      </c>
      <c r="O353" s="7">
        <f t="shared" si="27"/>
        <v>159.55500000000001</v>
      </c>
      <c r="P353" s="8" t="str">
        <f t="shared" si="28"/>
        <v>Pass</v>
      </c>
    </row>
    <row r="354" spans="1:16" x14ac:dyDescent="0.4">
      <c r="A354" s="4" t="s">
        <v>383</v>
      </c>
      <c r="B354" s="5">
        <v>45330</v>
      </c>
      <c r="C354" s="5" t="str">
        <f t="shared" si="29"/>
        <v>Feb-2024</v>
      </c>
      <c r="D354" s="4" t="s">
        <v>529</v>
      </c>
      <c r="E354" s="4" t="s">
        <v>573</v>
      </c>
      <c r="F354" s="4" t="s">
        <v>614</v>
      </c>
      <c r="G354" s="4" t="s">
        <v>618</v>
      </c>
      <c r="H354" s="4">
        <v>40</v>
      </c>
      <c r="I354" s="7">
        <v>78.05</v>
      </c>
      <c r="J354" s="7">
        <v>3122</v>
      </c>
      <c r="K354" s="4" t="s">
        <v>620</v>
      </c>
      <c r="L354" s="4" t="str">
        <f t="shared" si="25"/>
        <v>Alex</v>
      </c>
      <c r="N354" s="7">
        <f t="shared" si="26"/>
        <v>78.05</v>
      </c>
      <c r="O354" s="7">
        <f t="shared" si="27"/>
        <v>156.10000000000002</v>
      </c>
      <c r="P354" s="8" t="str">
        <f t="shared" si="28"/>
        <v>Pass</v>
      </c>
    </row>
    <row r="355" spans="1:16" x14ac:dyDescent="0.4">
      <c r="A355" s="4" t="s">
        <v>129</v>
      </c>
      <c r="B355" s="5">
        <v>45390</v>
      </c>
      <c r="C355" s="5" t="str">
        <f t="shared" si="29"/>
        <v>Apr-2024</v>
      </c>
      <c r="D355" s="4" t="s">
        <v>554</v>
      </c>
      <c r="E355" s="4" t="s">
        <v>605</v>
      </c>
      <c r="F355" s="4" t="s">
        <v>614</v>
      </c>
      <c r="G355" s="4" t="s">
        <v>618</v>
      </c>
      <c r="H355" s="4">
        <v>21</v>
      </c>
      <c r="I355" s="7">
        <v>145.46</v>
      </c>
      <c r="J355" s="7">
        <v>3054.66</v>
      </c>
      <c r="K355" s="4" t="s">
        <v>622</v>
      </c>
      <c r="L355" s="4" t="str">
        <f t="shared" si="25"/>
        <v>Tom</v>
      </c>
      <c r="N355" s="7">
        <f t="shared" si="26"/>
        <v>145.46</v>
      </c>
      <c r="O355" s="7">
        <f t="shared" si="27"/>
        <v>152.733</v>
      </c>
      <c r="P355" s="8" t="str">
        <f t="shared" si="28"/>
        <v>Pass</v>
      </c>
    </row>
    <row r="356" spans="1:16" x14ac:dyDescent="0.4">
      <c r="A356" s="4" t="s">
        <v>474</v>
      </c>
      <c r="B356" s="5">
        <v>45445</v>
      </c>
      <c r="C356" s="5" t="str">
        <f t="shared" si="29"/>
        <v>Jun-2024</v>
      </c>
      <c r="D356" s="4" t="s">
        <v>536</v>
      </c>
      <c r="E356" s="4" t="s">
        <v>593</v>
      </c>
      <c r="F356" s="4" t="s">
        <v>614</v>
      </c>
      <c r="G356" s="4" t="s">
        <v>618</v>
      </c>
      <c r="H356" s="4">
        <v>28</v>
      </c>
      <c r="I356" s="7">
        <v>92.49</v>
      </c>
      <c r="J356" s="7">
        <v>2589.7199999999998</v>
      </c>
      <c r="K356" s="4" t="s">
        <v>623</v>
      </c>
      <c r="L356" s="4" t="str">
        <f t="shared" si="25"/>
        <v>Maria</v>
      </c>
      <c r="N356" s="7">
        <f t="shared" si="26"/>
        <v>92.49</v>
      </c>
      <c r="O356" s="7">
        <f t="shared" si="27"/>
        <v>129.48599999999999</v>
      </c>
      <c r="P356" s="8" t="str">
        <f t="shared" si="28"/>
        <v>Pass</v>
      </c>
    </row>
    <row r="357" spans="1:16" x14ac:dyDescent="0.4">
      <c r="A357" s="4" t="s">
        <v>424</v>
      </c>
      <c r="B357" s="5">
        <v>45351</v>
      </c>
      <c r="C357" s="5" t="str">
        <f t="shared" si="29"/>
        <v>Feb-2024</v>
      </c>
      <c r="D357" s="4" t="s">
        <v>551</v>
      </c>
      <c r="E357" s="4" t="s">
        <v>591</v>
      </c>
      <c r="F357" s="4" t="s">
        <v>614</v>
      </c>
      <c r="G357" s="4" t="s">
        <v>617</v>
      </c>
      <c r="H357" s="4">
        <v>26</v>
      </c>
      <c r="I357" s="7">
        <v>91.16</v>
      </c>
      <c r="J357" s="7">
        <v>2370.16</v>
      </c>
      <c r="K357" s="4" t="s">
        <v>619</v>
      </c>
      <c r="L357" s="4" t="str">
        <f t="shared" si="25"/>
        <v>John</v>
      </c>
      <c r="N357" s="7">
        <f t="shared" si="26"/>
        <v>91.16</v>
      </c>
      <c r="O357" s="7">
        <f t="shared" si="27"/>
        <v>118.508</v>
      </c>
      <c r="P357" s="8" t="str">
        <f t="shared" si="28"/>
        <v>Pass</v>
      </c>
    </row>
    <row r="358" spans="1:16" x14ac:dyDescent="0.4">
      <c r="A358" s="4" t="s">
        <v>154</v>
      </c>
      <c r="B358" s="5">
        <v>45513</v>
      </c>
      <c r="C358" s="5" t="str">
        <f t="shared" si="29"/>
        <v>Aug-2024</v>
      </c>
      <c r="D358" s="4" t="s">
        <v>551</v>
      </c>
      <c r="E358" s="4" t="s">
        <v>583</v>
      </c>
      <c r="F358" s="4" t="s">
        <v>614</v>
      </c>
      <c r="G358" s="4" t="s">
        <v>615</v>
      </c>
      <c r="H358" s="4">
        <v>14</v>
      </c>
      <c r="I358" s="7">
        <v>166.64</v>
      </c>
      <c r="J358" s="7">
        <v>2332.96</v>
      </c>
      <c r="K358" s="4" t="s">
        <v>620</v>
      </c>
      <c r="L358" s="4" t="str">
        <f t="shared" si="25"/>
        <v>Alex</v>
      </c>
      <c r="N358" s="7">
        <f t="shared" si="26"/>
        <v>166.64</v>
      </c>
      <c r="O358" s="7">
        <f t="shared" si="27"/>
        <v>116.64800000000001</v>
      </c>
      <c r="P358" s="8" t="str">
        <f t="shared" si="28"/>
        <v>Pass</v>
      </c>
    </row>
    <row r="359" spans="1:16" x14ac:dyDescent="0.4">
      <c r="A359" s="4" t="s">
        <v>460</v>
      </c>
      <c r="B359" s="5">
        <v>45387</v>
      </c>
      <c r="C359" s="5" t="str">
        <f t="shared" si="29"/>
        <v>Apr-2024</v>
      </c>
      <c r="D359" s="4" t="s">
        <v>516</v>
      </c>
      <c r="E359" s="4" t="s">
        <v>566</v>
      </c>
      <c r="F359" s="4" t="s">
        <v>614</v>
      </c>
      <c r="G359" s="4" t="s">
        <v>618</v>
      </c>
      <c r="H359" s="4">
        <v>12</v>
      </c>
      <c r="I359" s="7">
        <v>193.65</v>
      </c>
      <c r="J359" s="7">
        <v>2323.8000000000002</v>
      </c>
      <c r="K359" s="4" t="s">
        <v>623</v>
      </c>
      <c r="L359" s="4" t="str">
        <f t="shared" si="25"/>
        <v>Maria</v>
      </c>
      <c r="N359" s="7">
        <f t="shared" si="26"/>
        <v>193.65</v>
      </c>
      <c r="O359" s="7">
        <f t="shared" si="27"/>
        <v>116.19000000000001</v>
      </c>
      <c r="P359" s="8" t="str">
        <f t="shared" si="28"/>
        <v>Pass</v>
      </c>
    </row>
    <row r="360" spans="1:16" x14ac:dyDescent="0.4">
      <c r="A360" s="4" t="s">
        <v>26</v>
      </c>
      <c r="B360" s="5">
        <v>45441</v>
      </c>
      <c r="C360" s="5" t="str">
        <f t="shared" si="29"/>
        <v>May-2024</v>
      </c>
      <c r="D360" s="4" t="s">
        <v>524</v>
      </c>
      <c r="E360" s="4" t="s">
        <v>574</v>
      </c>
      <c r="F360" s="4" t="s">
        <v>614</v>
      </c>
      <c r="G360" s="4" t="s">
        <v>616</v>
      </c>
      <c r="H360" s="4">
        <v>11</v>
      </c>
      <c r="I360" s="7">
        <v>205.43</v>
      </c>
      <c r="J360" s="7">
        <v>2259.73</v>
      </c>
      <c r="K360" s="4" t="s">
        <v>619</v>
      </c>
      <c r="L360" s="4" t="str">
        <f t="shared" si="25"/>
        <v>John</v>
      </c>
      <c r="N360" s="7">
        <f t="shared" si="26"/>
        <v>205.43</v>
      </c>
      <c r="O360" s="7">
        <f t="shared" si="27"/>
        <v>112.98650000000001</v>
      </c>
      <c r="P360" s="8" t="str">
        <f t="shared" si="28"/>
        <v>Pass</v>
      </c>
    </row>
    <row r="361" spans="1:16" x14ac:dyDescent="0.4">
      <c r="A361" s="4" t="s">
        <v>416</v>
      </c>
      <c r="B361" s="5">
        <v>45471</v>
      </c>
      <c r="C361" s="5" t="str">
        <f t="shared" si="29"/>
        <v>Jun-2024</v>
      </c>
      <c r="D361" s="4" t="s">
        <v>535</v>
      </c>
      <c r="E361" s="4" t="s">
        <v>565</v>
      </c>
      <c r="F361" s="4" t="s">
        <v>614</v>
      </c>
      <c r="G361" s="4" t="s">
        <v>616</v>
      </c>
      <c r="H361" s="4">
        <v>37</v>
      </c>
      <c r="I361" s="7">
        <v>58.45</v>
      </c>
      <c r="J361" s="7">
        <v>2162.65</v>
      </c>
      <c r="K361" s="4" t="s">
        <v>620</v>
      </c>
      <c r="L361" s="4" t="str">
        <f t="shared" si="25"/>
        <v>Alex</v>
      </c>
      <c r="N361" s="7">
        <f t="shared" si="26"/>
        <v>58.45</v>
      </c>
      <c r="O361" s="7">
        <f t="shared" si="27"/>
        <v>108.13250000000001</v>
      </c>
      <c r="P361" s="8" t="str">
        <f t="shared" si="28"/>
        <v>Pass</v>
      </c>
    </row>
    <row r="362" spans="1:16" x14ac:dyDescent="0.4">
      <c r="A362" s="4" t="s">
        <v>450</v>
      </c>
      <c r="B362" s="5">
        <v>45408</v>
      </c>
      <c r="C362" s="5" t="str">
        <f t="shared" si="29"/>
        <v>Apr-2024</v>
      </c>
      <c r="D362" s="4" t="s">
        <v>527</v>
      </c>
      <c r="E362" s="4" t="s">
        <v>584</v>
      </c>
      <c r="F362" s="4" t="s">
        <v>614</v>
      </c>
      <c r="G362" s="4" t="s">
        <v>616</v>
      </c>
      <c r="H362" s="4">
        <v>18</v>
      </c>
      <c r="I362" s="7">
        <v>112.34</v>
      </c>
      <c r="J362" s="7">
        <v>2022.12</v>
      </c>
      <c r="K362" s="4" t="s">
        <v>622</v>
      </c>
      <c r="L362" s="4" t="str">
        <f t="shared" si="25"/>
        <v>Tom</v>
      </c>
      <c r="N362" s="7">
        <f t="shared" si="26"/>
        <v>112.34</v>
      </c>
      <c r="O362" s="7">
        <f t="shared" si="27"/>
        <v>101.10599999999999</v>
      </c>
      <c r="P362" s="8" t="str">
        <f t="shared" si="28"/>
        <v>Pass</v>
      </c>
    </row>
    <row r="363" spans="1:16" x14ac:dyDescent="0.4">
      <c r="A363" s="4" t="s">
        <v>306</v>
      </c>
      <c r="B363" s="5">
        <v>45499</v>
      </c>
      <c r="C363" s="5" t="str">
        <f t="shared" si="29"/>
        <v>Jul-2024</v>
      </c>
      <c r="D363" s="4" t="s">
        <v>514</v>
      </c>
      <c r="E363" s="4" t="s">
        <v>579</v>
      </c>
      <c r="F363" s="4" t="s">
        <v>614</v>
      </c>
      <c r="G363" s="4" t="s">
        <v>616</v>
      </c>
      <c r="H363" s="4">
        <v>14</v>
      </c>
      <c r="I363" s="7">
        <v>138.71</v>
      </c>
      <c r="J363" s="7">
        <v>1941.94</v>
      </c>
      <c r="K363" s="4" t="s">
        <v>621</v>
      </c>
      <c r="L363" s="4" t="str">
        <f t="shared" si="25"/>
        <v>Sara</v>
      </c>
      <c r="N363" s="7">
        <f t="shared" si="26"/>
        <v>138.71</v>
      </c>
      <c r="O363" s="7">
        <f t="shared" si="27"/>
        <v>97.097000000000008</v>
      </c>
      <c r="P363" s="8" t="str">
        <f t="shared" si="28"/>
        <v>Pass</v>
      </c>
    </row>
    <row r="364" spans="1:16" x14ac:dyDescent="0.4">
      <c r="A364" s="4" t="s">
        <v>349</v>
      </c>
      <c r="B364" s="5">
        <v>45571</v>
      </c>
      <c r="C364" s="5" t="str">
        <f t="shared" si="29"/>
        <v>Oct-2024</v>
      </c>
      <c r="D364" s="4" t="s">
        <v>534</v>
      </c>
      <c r="E364" s="4" t="s">
        <v>580</v>
      </c>
      <c r="F364" s="4" t="s">
        <v>614</v>
      </c>
      <c r="G364" s="4" t="s">
        <v>618</v>
      </c>
      <c r="H364" s="4">
        <v>21</v>
      </c>
      <c r="I364" s="7">
        <v>90.95</v>
      </c>
      <c r="J364" s="7">
        <v>1909.95</v>
      </c>
      <c r="K364" s="4" t="s">
        <v>621</v>
      </c>
      <c r="L364" s="4" t="str">
        <f t="shared" si="25"/>
        <v>Sara</v>
      </c>
      <c r="N364" s="7">
        <f t="shared" si="26"/>
        <v>90.95</v>
      </c>
      <c r="O364" s="7">
        <f t="shared" si="27"/>
        <v>95.497500000000002</v>
      </c>
      <c r="P364" s="8" t="str">
        <f t="shared" si="28"/>
        <v>Pass</v>
      </c>
    </row>
    <row r="365" spans="1:16" x14ac:dyDescent="0.4">
      <c r="A365" s="4" t="s">
        <v>403</v>
      </c>
      <c r="B365" s="5">
        <v>45506</v>
      </c>
      <c r="C365" s="5" t="str">
        <f t="shared" si="29"/>
        <v>Aug-2024</v>
      </c>
      <c r="D365" s="4" t="s">
        <v>553</v>
      </c>
      <c r="E365" s="4" t="s">
        <v>603</v>
      </c>
      <c r="F365" s="4" t="s">
        <v>614</v>
      </c>
      <c r="G365" s="4" t="s">
        <v>617</v>
      </c>
      <c r="H365" s="4">
        <v>42</v>
      </c>
      <c r="I365" s="7">
        <v>43.02</v>
      </c>
      <c r="J365" s="7">
        <v>1806.84</v>
      </c>
      <c r="K365" s="4" t="s">
        <v>621</v>
      </c>
      <c r="L365" s="4" t="str">
        <f t="shared" si="25"/>
        <v>Sara</v>
      </c>
      <c r="N365" s="7">
        <f t="shared" si="26"/>
        <v>43.02</v>
      </c>
      <c r="O365" s="7">
        <f t="shared" si="27"/>
        <v>90.341999999999999</v>
      </c>
      <c r="P365" s="8" t="str">
        <f t="shared" si="28"/>
        <v>Pass</v>
      </c>
    </row>
    <row r="366" spans="1:16" x14ac:dyDescent="0.4">
      <c r="A366" s="4" t="s">
        <v>487</v>
      </c>
      <c r="B366" s="5">
        <v>45330</v>
      </c>
      <c r="C366" s="5" t="str">
        <f t="shared" si="29"/>
        <v>Feb-2024</v>
      </c>
      <c r="D366" s="4" t="s">
        <v>523</v>
      </c>
      <c r="E366" s="4" t="s">
        <v>579</v>
      </c>
      <c r="F366" s="4" t="s">
        <v>614</v>
      </c>
      <c r="G366" s="4" t="s">
        <v>615</v>
      </c>
      <c r="H366" s="4">
        <v>6</v>
      </c>
      <c r="I366" s="7">
        <v>295.66000000000003</v>
      </c>
      <c r="J366" s="7">
        <v>1773.96</v>
      </c>
      <c r="K366" s="4" t="s">
        <v>620</v>
      </c>
      <c r="L366" s="4" t="str">
        <f t="shared" si="25"/>
        <v>Alex</v>
      </c>
      <c r="N366" s="7">
        <f t="shared" si="26"/>
        <v>295.66000000000003</v>
      </c>
      <c r="O366" s="7">
        <f t="shared" si="27"/>
        <v>88.698000000000008</v>
      </c>
      <c r="P366" s="8" t="str">
        <f t="shared" si="28"/>
        <v>Fail</v>
      </c>
    </row>
    <row r="367" spans="1:16" x14ac:dyDescent="0.4">
      <c r="A367" s="4" t="s">
        <v>122</v>
      </c>
      <c r="B367" s="5">
        <v>45619</v>
      </c>
      <c r="C367" s="5" t="str">
        <f t="shared" si="29"/>
        <v>Nov-2024</v>
      </c>
      <c r="D367" s="4" t="s">
        <v>555</v>
      </c>
      <c r="E367" s="4" t="s">
        <v>580</v>
      </c>
      <c r="F367" s="4" t="s">
        <v>614</v>
      </c>
      <c r="G367" s="4" t="s">
        <v>617</v>
      </c>
      <c r="H367" s="4">
        <v>31</v>
      </c>
      <c r="I367" s="7">
        <v>55.77</v>
      </c>
      <c r="J367" s="7">
        <v>1728.87</v>
      </c>
      <c r="K367" s="4" t="s">
        <v>620</v>
      </c>
      <c r="L367" s="4" t="str">
        <f t="shared" si="25"/>
        <v>Alex</v>
      </c>
      <c r="N367" s="7">
        <f t="shared" si="26"/>
        <v>55.77</v>
      </c>
      <c r="O367" s="7">
        <f t="shared" si="27"/>
        <v>86.4435</v>
      </c>
      <c r="P367" s="8" t="str">
        <f t="shared" si="28"/>
        <v>Pass</v>
      </c>
    </row>
    <row r="368" spans="1:16" x14ac:dyDescent="0.4">
      <c r="A368" s="4" t="s">
        <v>185</v>
      </c>
      <c r="B368" s="5">
        <v>45574</v>
      </c>
      <c r="C368" s="5" t="str">
        <f t="shared" si="29"/>
        <v>Oct-2024</v>
      </c>
      <c r="D368" s="4" t="s">
        <v>512</v>
      </c>
      <c r="E368" s="4" t="s">
        <v>588</v>
      </c>
      <c r="F368" s="4" t="s">
        <v>614</v>
      </c>
      <c r="G368" s="4" t="s">
        <v>617</v>
      </c>
      <c r="H368" s="4">
        <v>26</v>
      </c>
      <c r="I368" s="7">
        <v>65.34</v>
      </c>
      <c r="J368" s="7">
        <v>1698.84</v>
      </c>
      <c r="K368" s="4" t="s">
        <v>623</v>
      </c>
      <c r="L368" s="4" t="str">
        <f t="shared" si="25"/>
        <v>Maria</v>
      </c>
      <c r="N368" s="7">
        <f t="shared" si="26"/>
        <v>65.34</v>
      </c>
      <c r="O368" s="7">
        <f t="shared" si="27"/>
        <v>84.942000000000007</v>
      </c>
      <c r="P368" s="8" t="str">
        <f t="shared" si="28"/>
        <v>Pass</v>
      </c>
    </row>
    <row r="369" spans="1:16" x14ac:dyDescent="0.4">
      <c r="A369" s="4" t="s">
        <v>40</v>
      </c>
      <c r="B369" s="5">
        <v>45350</v>
      </c>
      <c r="C369" s="5" t="str">
        <f t="shared" si="29"/>
        <v>Feb-2024</v>
      </c>
      <c r="D369" s="4" t="s">
        <v>520</v>
      </c>
      <c r="E369" s="4" t="s">
        <v>568</v>
      </c>
      <c r="F369" s="4" t="s">
        <v>614</v>
      </c>
      <c r="G369" s="4" t="s">
        <v>616</v>
      </c>
      <c r="H369" s="4">
        <v>12</v>
      </c>
      <c r="I369" s="7">
        <v>141.38999999999999</v>
      </c>
      <c r="J369" s="7">
        <v>1696.68</v>
      </c>
      <c r="K369" s="4" t="s">
        <v>623</v>
      </c>
      <c r="L369" s="4" t="str">
        <f t="shared" si="25"/>
        <v>Maria</v>
      </c>
      <c r="N369" s="7">
        <f t="shared" si="26"/>
        <v>141.38999999999999</v>
      </c>
      <c r="O369" s="7">
        <f t="shared" si="27"/>
        <v>84.834000000000003</v>
      </c>
      <c r="P369" s="8" t="str">
        <f t="shared" si="28"/>
        <v>Pass</v>
      </c>
    </row>
    <row r="370" spans="1:16" x14ac:dyDescent="0.4">
      <c r="A370" s="4" t="s">
        <v>379</v>
      </c>
      <c r="B370" s="5">
        <v>45395</v>
      </c>
      <c r="C370" s="5" t="str">
        <f t="shared" si="29"/>
        <v>Apr-2024</v>
      </c>
      <c r="D370" s="4" t="s">
        <v>524</v>
      </c>
      <c r="E370" s="4" t="s">
        <v>568</v>
      </c>
      <c r="F370" s="4" t="s">
        <v>614</v>
      </c>
      <c r="G370" s="4" t="s">
        <v>618</v>
      </c>
      <c r="H370" s="4">
        <v>5</v>
      </c>
      <c r="I370" s="7">
        <v>326.76</v>
      </c>
      <c r="J370" s="7">
        <v>1633.8</v>
      </c>
      <c r="K370" s="4" t="s">
        <v>623</v>
      </c>
      <c r="L370" s="4" t="str">
        <f t="shared" si="25"/>
        <v>Maria</v>
      </c>
      <c r="N370" s="7">
        <f t="shared" si="26"/>
        <v>326.76</v>
      </c>
      <c r="O370" s="7">
        <f t="shared" si="27"/>
        <v>81.69</v>
      </c>
      <c r="P370" s="8" t="str">
        <f t="shared" si="28"/>
        <v>Fail</v>
      </c>
    </row>
    <row r="371" spans="1:16" x14ac:dyDescent="0.4">
      <c r="A371" s="4" t="s">
        <v>457</v>
      </c>
      <c r="B371" s="5">
        <v>45292</v>
      </c>
      <c r="C371" s="5" t="str">
        <f t="shared" si="29"/>
        <v>Jan-2024</v>
      </c>
      <c r="D371" s="4" t="s">
        <v>544</v>
      </c>
      <c r="E371" s="4" t="s">
        <v>589</v>
      </c>
      <c r="F371" s="4" t="s">
        <v>614</v>
      </c>
      <c r="G371" s="4" t="s">
        <v>618</v>
      </c>
      <c r="H371" s="4">
        <v>22</v>
      </c>
      <c r="I371" s="7">
        <v>73.72</v>
      </c>
      <c r="J371" s="7">
        <v>1621.84</v>
      </c>
      <c r="K371" s="4" t="s">
        <v>619</v>
      </c>
      <c r="L371" s="4" t="str">
        <f t="shared" si="25"/>
        <v>John</v>
      </c>
      <c r="N371" s="7">
        <f t="shared" si="26"/>
        <v>73.72</v>
      </c>
      <c r="O371" s="7">
        <f t="shared" si="27"/>
        <v>81.091999999999999</v>
      </c>
      <c r="P371" s="8" t="str">
        <f t="shared" si="28"/>
        <v>Pass</v>
      </c>
    </row>
    <row r="372" spans="1:16" x14ac:dyDescent="0.4">
      <c r="A372" s="4" t="s">
        <v>141</v>
      </c>
      <c r="B372" s="5">
        <v>45650</v>
      </c>
      <c r="C372" s="5" t="str">
        <f t="shared" si="29"/>
        <v>Dec-2024</v>
      </c>
      <c r="D372" s="4" t="s">
        <v>546</v>
      </c>
      <c r="E372" s="4" t="s">
        <v>568</v>
      </c>
      <c r="F372" s="4" t="s">
        <v>614</v>
      </c>
      <c r="G372" s="4" t="s">
        <v>618</v>
      </c>
      <c r="H372" s="4">
        <v>17</v>
      </c>
      <c r="I372" s="7">
        <v>92.74</v>
      </c>
      <c r="J372" s="7">
        <v>1576.58</v>
      </c>
      <c r="K372" s="4" t="s">
        <v>621</v>
      </c>
      <c r="L372" s="4" t="str">
        <f t="shared" si="25"/>
        <v>Sara</v>
      </c>
      <c r="N372" s="7">
        <f t="shared" si="26"/>
        <v>92.74</v>
      </c>
      <c r="O372" s="7">
        <f t="shared" si="27"/>
        <v>78.829000000000008</v>
      </c>
      <c r="P372" s="8" t="str">
        <f t="shared" si="28"/>
        <v>Pass</v>
      </c>
    </row>
    <row r="373" spans="1:16" x14ac:dyDescent="0.4">
      <c r="A373" s="4" t="s">
        <v>18</v>
      </c>
      <c r="B373" s="5">
        <v>45413</v>
      </c>
      <c r="C373" s="5" t="str">
        <f t="shared" si="29"/>
        <v>May-2024</v>
      </c>
      <c r="D373" s="4" t="s">
        <v>518</v>
      </c>
      <c r="E373" s="4" t="s">
        <v>568</v>
      </c>
      <c r="F373" s="4" t="s">
        <v>614</v>
      </c>
      <c r="G373" s="4" t="s">
        <v>618</v>
      </c>
      <c r="H373" s="4">
        <v>45</v>
      </c>
      <c r="I373" s="7">
        <v>34.42</v>
      </c>
      <c r="J373" s="7">
        <v>1548.9</v>
      </c>
      <c r="K373" s="4" t="s">
        <v>622</v>
      </c>
      <c r="L373" s="4" t="str">
        <f t="shared" si="25"/>
        <v>Tom</v>
      </c>
      <c r="N373" s="7">
        <f t="shared" si="26"/>
        <v>34.42</v>
      </c>
      <c r="O373" s="7">
        <f t="shared" si="27"/>
        <v>77.445000000000007</v>
      </c>
      <c r="P373" s="8" t="str">
        <f t="shared" si="28"/>
        <v>Pass</v>
      </c>
    </row>
    <row r="374" spans="1:16" x14ac:dyDescent="0.4">
      <c r="A374" s="4" t="s">
        <v>314</v>
      </c>
      <c r="B374" s="5">
        <v>45486</v>
      </c>
      <c r="C374" s="5" t="str">
        <f t="shared" si="29"/>
        <v>Jul-2024</v>
      </c>
      <c r="D374" s="4" t="s">
        <v>524</v>
      </c>
      <c r="E374" s="4" t="s">
        <v>575</v>
      </c>
      <c r="F374" s="4" t="s">
        <v>614</v>
      </c>
      <c r="G374" s="4" t="s">
        <v>615</v>
      </c>
      <c r="H374" s="4">
        <v>46</v>
      </c>
      <c r="I374" s="7">
        <v>29.49</v>
      </c>
      <c r="J374" s="7">
        <v>1356.54</v>
      </c>
      <c r="K374" s="4" t="s">
        <v>623</v>
      </c>
      <c r="L374" s="4" t="str">
        <f t="shared" si="25"/>
        <v>Maria</v>
      </c>
      <c r="N374" s="7">
        <f t="shared" si="26"/>
        <v>29.49</v>
      </c>
      <c r="O374" s="7">
        <f t="shared" si="27"/>
        <v>67.826999999999998</v>
      </c>
      <c r="P374" s="8" t="str">
        <f t="shared" si="28"/>
        <v>Pass</v>
      </c>
    </row>
    <row r="375" spans="1:16" x14ac:dyDescent="0.4">
      <c r="A375" s="4" t="s">
        <v>380</v>
      </c>
      <c r="B375" s="5">
        <v>45590</v>
      </c>
      <c r="C375" s="5" t="str">
        <f t="shared" si="29"/>
        <v>Oct-2024</v>
      </c>
      <c r="D375" s="4" t="s">
        <v>514</v>
      </c>
      <c r="E375" s="4" t="s">
        <v>567</v>
      </c>
      <c r="F375" s="4" t="s">
        <v>614</v>
      </c>
      <c r="G375" s="4" t="s">
        <v>615</v>
      </c>
      <c r="H375" s="4">
        <v>3</v>
      </c>
      <c r="I375" s="7">
        <v>445.14</v>
      </c>
      <c r="J375" s="7">
        <v>1335.42</v>
      </c>
      <c r="K375" s="4" t="s">
        <v>622</v>
      </c>
      <c r="L375" s="4" t="str">
        <f t="shared" si="25"/>
        <v>Tom</v>
      </c>
      <c r="N375" s="7">
        <f t="shared" si="26"/>
        <v>445.14</v>
      </c>
      <c r="O375" s="7">
        <f t="shared" si="27"/>
        <v>66.771000000000001</v>
      </c>
      <c r="P375" s="8" t="str">
        <f t="shared" si="28"/>
        <v>Fail</v>
      </c>
    </row>
    <row r="376" spans="1:16" x14ac:dyDescent="0.4">
      <c r="A376" s="4" t="s">
        <v>254</v>
      </c>
      <c r="B376" s="5">
        <v>45439</v>
      </c>
      <c r="C376" s="5" t="str">
        <f t="shared" si="29"/>
        <v>May-2024</v>
      </c>
      <c r="D376" s="4" t="s">
        <v>527</v>
      </c>
      <c r="E376" s="4" t="s">
        <v>605</v>
      </c>
      <c r="F376" s="4" t="s">
        <v>614</v>
      </c>
      <c r="G376" s="4" t="s">
        <v>616</v>
      </c>
      <c r="H376" s="4">
        <v>28</v>
      </c>
      <c r="I376" s="7">
        <v>43.49</v>
      </c>
      <c r="J376" s="7">
        <v>1217.72</v>
      </c>
      <c r="K376" s="4" t="s">
        <v>621</v>
      </c>
      <c r="L376" s="4" t="str">
        <f t="shared" si="25"/>
        <v>Sara</v>
      </c>
      <c r="N376" s="7">
        <f t="shared" si="26"/>
        <v>43.49</v>
      </c>
      <c r="O376" s="7">
        <f t="shared" si="27"/>
        <v>60.886000000000003</v>
      </c>
      <c r="P376" s="8" t="str">
        <f t="shared" si="28"/>
        <v>Pass</v>
      </c>
    </row>
    <row r="377" spans="1:16" x14ac:dyDescent="0.4">
      <c r="A377" s="4" t="s">
        <v>126</v>
      </c>
      <c r="B377" s="5">
        <v>45353</v>
      </c>
      <c r="C377" s="5" t="str">
        <f t="shared" si="29"/>
        <v>Mar-2024</v>
      </c>
      <c r="D377" s="4" t="s">
        <v>522</v>
      </c>
      <c r="E377" s="4" t="s">
        <v>565</v>
      </c>
      <c r="F377" s="4" t="s">
        <v>614</v>
      </c>
      <c r="G377" s="4" t="s">
        <v>617</v>
      </c>
      <c r="H377" s="4">
        <v>19</v>
      </c>
      <c r="I377" s="7">
        <v>56.08</v>
      </c>
      <c r="J377" s="7">
        <v>1065.52</v>
      </c>
      <c r="K377" s="4" t="s">
        <v>622</v>
      </c>
      <c r="L377" s="4" t="str">
        <f t="shared" si="25"/>
        <v>Tom</v>
      </c>
      <c r="N377" s="7">
        <f t="shared" si="26"/>
        <v>56.08</v>
      </c>
      <c r="O377" s="7">
        <f t="shared" si="27"/>
        <v>53.276000000000003</v>
      </c>
      <c r="P377" s="8" t="str">
        <f t="shared" si="28"/>
        <v>Pass</v>
      </c>
    </row>
    <row r="378" spans="1:16" x14ac:dyDescent="0.4">
      <c r="A378" s="4" t="s">
        <v>382</v>
      </c>
      <c r="B378" s="5">
        <v>45467</v>
      </c>
      <c r="C378" s="5" t="str">
        <f t="shared" si="29"/>
        <v>Jun-2024</v>
      </c>
      <c r="D378" s="4" t="s">
        <v>515</v>
      </c>
      <c r="E378" s="4" t="s">
        <v>595</v>
      </c>
      <c r="F378" s="4" t="s">
        <v>614</v>
      </c>
      <c r="G378" s="4" t="s">
        <v>615</v>
      </c>
      <c r="H378" s="4">
        <v>4</v>
      </c>
      <c r="I378" s="7">
        <v>256.06</v>
      </c>
      <c r="J378" s="7">
        <v>1024.24</v>
      </c>
      <c r="K378" s="4" t="s">
        <v>622</v>
      </c>
      <c r="L378" s="4" t="str">
        <f t="shared" si="25"/>
        <v>Tom</v>
      </c>
      <c r="N378" s="7">
        <f t="shared" si="26"/>
        <v>256.06</v>
      </c>
      <c r="O378" s="7">
        <f t="shared" si="27"/>
        <v>51.212000000000003</v>
      </c>
      <c r="P378" s="8" t="str">
        <f t="shared" si="28"/>
        <v>Fail</v>
      </c>
    </row>
    <row r="379" spans="1:16" x14ac:dyDescent="0.4">
      <c r="A379" s="4" t="s">
        <v>465</v>
      </c>
      <c r="B379" s="5">
        <v>45528</v>
      </c>
      <c r="C379" s="5" t="str">
        <f t="shared" si="29"/>
        <v>Aug-2024</v>
      </c>
      <c r="D379" s="4" t="s">
        <v>538</v>
      </c>
      <c r="E379" s="4" t="s">
        <v>578</v>
      </c>
      <c r="F379" s="4" t="s">
        <v>614</v>
      </c>
      <c r="G379" s="4" t="s">
        <v>615</v>
      </c>
      <c r="H379" s="4">
        <v>19</v>
      </c>
      <c r="I379" s="7">
        <v>53.22</v>
      </c>
      <c r="J379" s="7">
        <v>1011.18</v>
      </c>
      <c r="K379" s="4" t="s">
        <v>619</v>
      </c>
      <c r="L379" s="4" t="str">
        <f t="shared" si="25"/>
        <v>John</v>
      </c>
      <c r="N379" s="7">
        <f t="shared" si="26"/>
        <v>53.22</v>
      </c>
      <c r="O379" s="7">
        <f t="shared" si="27"/>
        <v>50.558999999999997</v>
      </c>
      <c r="P379" s="8" t="str">
        <f t="shared" si="28"/>
        <v>Pass</v>
      </c>
    </row>
    <row r="380" spans="1:16" x14ac:dyDescent="0.4">
      <c r="A380" s="4" t="s">
        <v>124</v>
      </c>
      <c r="B380" s="5">
        <v>45324</v>
      </c>
      <c r="C380" s="5" t="str">
        <f t="shared" si="29"/>
        <v>Feb-2024</v>
      </c>
      <c r="D380" s="4" t="s">
        <v>533</v>
      </c>
      <c r="E380" s="4" t="s">
        <v>589</v>
      </c>
      <c r="F380" s="4" t="s">
        <v>614</v>
      </c>
      <c r="G380" s="4" t="s">
        <v>615</v>
      </c>
      <c r="H380" s="4">
        <v>9</v>
      </c>
      <c r="I380" s="7">
        <v>105.85</v>
      </c>
      <c r="J380" s="7">
        <v>952.65</v>
      </c>
      <c r="K380" s="4" t="s">
        <v>621</v>
      </c>
      <c r="L380" s="4" t="str">
        <f t="shared" si="25"/>
        <v>Sara</v>
      </c>
      <c r="N380" s="7">
        <f t="shared" si="26"/>
        <v>105.85</v>
      </c>
      <c r="O380" s="7">
        <f t="shared" si="27"/>
        <v>47.6325</v>
      </c>
      <c r="P380" s="8" t="str">
        <f t="shared" si="28"/>
        <v>Fail</v>
      </c>
    </row>
    <row r="381" spans="1:16" x14ac:dyDescent="0.4">
      <c r="A381" s="4" t="s">
        <v>144</v>
      </c>
      <c r="B381" s="5">
        <v>45306</v>
      </c>
      <c r="C381" s="5" t="str">
        <f t="shared" si="29"/>
        <v>Jan-2024</v>
      </c>
      <c r="D381" s="4" t="s">
        <v>511</v>
      </c>
      <c r="E381" s="4" t="s">
        <v>606</v>
      </c>
      <c r="F381" s="4" t="s">
        <v>614</v>
      </c>
      <c r="G381" s="4" t="s">
        <v>618</v>
      </c>
      <c r="H381" s="4">
        <v>29</v>
      </c>
      <c r="I381" s="7">
        <v>26.36</v>
      </c>
      <c r="J381" s="7">
        <v>764.43999999999994</v>
      </c>
      <c r="K381" s="4" t="s">
        <v>619</v>
      </c>
      <c r="L381" s="4" t="str">
        <f t="shared" si="25"/>
        <v>John</v>
      </c>
      <c r="N381" s="7">
        <f t="shared" si="26"/>
        <v>26.36</v>
      </c>
      <c r="O381" s="7">
        <f t="shared" si="27"/>
        <v>38.222000000000001</v>
      </c>
      <c r="P381" s="8" t="str">
        <f t="shared" si="28"/>
        <v>Pass</v>
      </c>
    </row>
    <row r="382" spans="1:16" x14ac:dyDescent="0.4">
      <c r="A382" s="4" t="s">
        <v>62</v>
      </c>
      <c r="B382" s="5">
        <v>45556</v>
      </c>
      <c r="C382" s="5" t="str">
        <f t="shared" si="29"/>
        <v>Sep-2024</v>
      </c>
      <c r="D382" s="4" t="s">
        <v>523</v>
      </c>
      <c r="E382" s="4" t="s">
        <v>590</v>
      </c>
      <c r="F382" s="4" t="s">
        <v>614</v>
      </c>
      <c r="G382" s="4" t="s">
        <v>616</v>
      </c>
      <c r="H382" s="4">
        <v>2</v>
      </c>
      <c r="I382" s="7">
        <v>365.33</v>
      </c>
      <c r="J382" s="7">
        <v>730.66</v>
      </c>
      <c r="K382" s="4" t="s">
        <v>619</v>
      </c>
      <c r="L382" s="4" t="str">
        <f t="shared" si="25"/>
        <v>John</v>
      </c>
      <c r="N382" s="7">
        <f t="shared" si="26"/>
        <v>365.33</v>
      </c>
      <c r="O382" s="7">
        <f t="shared" si="27"/>
        <v>36.533000000000001</v>
      </c>
      <c r="P382" s="8" t="str">
        <f t="shared" si="28"/>
        <v>Fail</v>
      </c>
    </row>
    <row r="383" spans="1:16" x14ac:dyDescent="0.4">
      <c r="A383" s="4" t="s">
        <v>407</v>
      </c>
      <c r="B383" s="5">
        <v>45477</v>
      </c>
      <c r="C383" s="5" t="str">
        <f t="shared" si="29"/>
        <v>Jul-2024</v>
      </c>
      <c r="D383" s="4" t="s">
        <v>546</v>
      </c>
      <c r="E383" s="4" t="s">
        <v>607</v>
      </c>
      <c r="F383" s="4" t="s">
        <v>614</v>
      </c>
      <c r="G383" s="4" t="s">
        <v>618</v>
      </c>
      <c r="H383" s="4">
        <v>14</v>
      </c>
      <c r="I383" s="7">
        <v>48.03</v>
      </c>
      <c r="J383" s="7">
        <v>672.42000000000007</v>
      </c>
      <c r="K383" s="4" t="s">
        <v>622</v>
      </c>
      <c r="L383" s="4" t="str">
        <f t="shared" si="25"/>
        <v>Tom</v>
      </c>
      <c r="N383" s="7">
        <f t="shared" si="26"/>
        <v>48.03</v>
      </c>
      <c r="O383" s="7">
        <f t="shared" si="27"/>
        <v>33.621000000000002</v>
      </c>
      <c r="P383" s="8" t="str">
        <f t="shared" si="28"/>
        <v>Pass</v>
      </c>
    </row>
    <row r="384" spans="1:16" x14ac:dyDescent="0.4">
      <c r="A384" s="4" t="s">
        <v>221</v>
      </c>
      <c r="B384" s="5">
        <v>45515</v>
      </c>
      <c r="C384" s="5" t="str">
        <f t="shared" si="29"/>
        <v>Aug-2024</v>
      </c>
      <c r="D384" s="4" t="s">
        <v>557</v>
      </c>
      <c r="E384" s="4" t="s">
        <v>607</v>
      </c>
      <c r="F384" s="4" t="s">
        <v>614</v>
      </c>
      <c r="G384" s="4" t="s">
        <v>615</v>
      </c>
      <c r="H384" s="4">
        <v>17</v>
      </c>
      <c r="I384" s="7">
        <v>38.96</v>
      </c>
      <c r="J384" s="7">
        <v>662.32</v>
      </c>
      <c r="K384" s="4" t="s">
        <v>623</v>
      </c>
      <c r="L384" s="4" t="str">
        <f t="shared" si="25"/>
        <v>Maria</v>
      </c>
      <c r="N384" s="7">
        <f t="shared" si="26"/>
        <v>38.96</v>
      </c>
      <c r="O384" s="7">
        <f t="shared" si="27"/>
        <v>33.116000000000007</v>
      </c>
      <c r="P384" s="8" t="str">
        <f t="shared" si="28"/>
        <v>Pass</v>
      </c>
    </row>
    <row r="385" spans="1:16" x14ac:dyDescent="0.4">
      <c r="A385" s="4" t="s">
        <v>30</v>
      </c>
      <c r="B385" s="5">
        <v>45585</v>
      </c>
      <c r="C385" s="5" t="str">
        <f t="shared" si="29"/>
        <v>Oct-2024</v>
      </c>
      <c r="D385" s="4" t="s">
        <v>527</v>
      </c>
      <c r="E385" s="4" t="s">
        <v>575</v>
      </c>
      <c r="F385" s="4" t="s">
        <v>614</v>
      </c>
      <c r="G385" s="4" t="s">
        <v>616</v>
      </c>
      <c r="H385" s="4">
        <v>4</v>
      </c>
      <c r="I385" s="7">
        <v>148.55000000000001</v>
      </c>
      <c r="J385" s="7">
        <v>594.20000000000005</v>
      </c>
      <c r="K385" s="4" t="s">
        <v>622</v>
      </c>
      <c r="L385" s="4" t="str">
        <f t="shared" si="25"/>
        <v>Tom</v>
      </c>
      <c r="N385" s="7">
        <f t="shared" si="26"/>
        <v>148.55000000000001</v>
      </c>
      <c r="O385" s="7">
        <f t="shared" si="27"/>
        <v>29.710000000000004</v>
      </c>
      <c r="P385" s="8" t="str">
        <f t="shared" si="28"/>
        <v>Fail</v>
      </c>
    </row>
    <row r="386" spans="1:16" x14ac:dyDescent="0.4">
      <c r="A386" s="4" t="s">
        <v>166</v>
      </c>
      <c r="B386" s="5">
        <v>45377</v>
      </c>
      <c r="C386" s="5" t="str">
        <f t="shared" si="29"/>
        <v>Mar-2024</v>
      </c>
      <c r="D386" s="4" t="s">
        <v>515</v>
      </c>
      <c r="E386" s="4" t="s">
        <v>563</v>
      </c>
      <c r="F386" s="4" t="s">
        <v>614</v>
      </c>
      <c r="G386" s="4" t="s">
        <v>616</v>
      </c>
      <c r="H386" s="4">
        <v>23</v>
      </c>
      <c r="I386" s="7">
        <v>24.39</v>
      </c>
      <c r="J386" s="7">
        <v>560.97</v>
      </c>
      <c r="K386" s="4" t="s">
        <v>619</v>
      </c>
      <c r="L386" s="4" t="str">
        <f t="shared" ref="L386:L449" si="30">PROPER(TRIM(K386))</f>
        <v>John</v>
      </c>
      <c r="N386" s="7">
        <f t="shared" ref="N386:N449" si="31">I386*(1 + $M$2 )</f>
        <v>24.39</v>
      </c>
      <c r="O386" s="7">
        <f t="shared" ref="O386:O449" si="32">J386*0.05</f>
        <v>28.048500000000004</v>
      </c>
      <c r="P386" s="8" t="str">
        <f t="shared" ref="P386:P449" si="33">IF(H386 &gt; 10, "Pass", "Fail" )</f>
        <v>Pass</v>
      </c>
    </row>
    <row r="387" spans="1:16" x14ac:dyDescent="0.4">
      <c r="A387" s="4" t="s">
        <v>432</v>
      </c>
      <c r="B387" s="5">
        <v>45338</v>
      </c>
      <c r="C387" s="5" t="str">
        <f t="shared" ref="C387:C450" si="34">TEXT(B387, "mmm-yyyy")</f>
        <v>Feb-2024</v>
      </c>
      <c r="D387" s="4" t="s">
        <v>541</v>
      </c>
      <c r="E387" s="4" t="s">
        <v>599</v>
      </c>
      <c r="F387" s="4" t="s">
        <v>614</v>
      </c>
      <c r="G387" s="4" t="s">
        <v>616</v>
      </c>
      <c r="H387" s="4">
        <v>38</v>
      </c>
      <c r="I387" s="7">
        <v>13.29</v>
      </c>
      <c r="J387" s="7">
        <v>505.02</v>
      </c>
      <c r="K387" s="4" t="s">
        <v>620</v>
      </c>
      <c r="L387" s="4" t="str">
        <f t="shared" si="30"/>
        <v>Alex</v>
      </c>
      <c r="N387" s="7">
        <f t="shared" si="31"/>
        <v>13.29</v>
      </c>
      <c r="O387" s="7">
        <f t="shared" si="32"/>
        <v>25.251000000000001</v>
      </c>
      <c r="P387" s="8" t="str">
        <f t="shared" si="33"/>
        <v>Pass</v>
      </c>
    </row>
    <row r="388" spans="1:16" x14ac:dyDescent="0.4">
      <c r="A388" s="4" t="s">
        <v>214</v>
      </c>
      <c r="B388" s="5">
        <v>45478</v>
      </c>
      <c r="C388" s="5" t="str">
        <f t="shared" si="34"/>
        <v>Jul-2024</v>
      </c>
      <c r="D388" s="4" t="s">
        <v>533</v>
      </c>
      <c r="E388" s="4" t="s">
        <v>580</v>
      </c>
      <c r="F388" s="4" t="s">
        <v>614</v>
      </c>
      <c r="G388" s="4" t="s">
        <v>615</v>
      </c>
      <c r="H388" s="4">
        <v>11</v>
      </c>
      <c r="I388" s="7">
        <v>43.57</v>
      </c>
      <c r="J388" s="7">
        <v>479.27</v>
      </c>
      <c r="K388" s="4" t="s">
        <v>622</v>
      </c>
      <c r="L388" s="4" t="str">
        <f t="shared" si="30"/>
        <v>Tom</v>
      </c>
      <c r="N388" s="7">
        <f t="shared" si="31"/>
        <v>43.57</v>
      </c>
      <c r="O388" s="7">
        <f t="shared" si="32"/>
        <v>23.9635</v>
      </c>
      <c r="P388" s="8" t="str">
        <f t="shared" si="33"/>
        <v>Pass</v>
      </c>
    </row>
    <row r="389" spans="1:16" x14ac:dyDescent="0.4">
      <c r="A389" s="4" t="s">
        <v>275</v>
      </c>
      <c r="B389" s="5">
        <v>45545</v>
      </c>
      <c r="C389" s="5" t="str">
        <f t="shared" si="34"/>
        <v>Sep-2024</v>
      </c>
      <c r="D389" s="4" t="s">
        <v>538</v>
      </c>
      <c r="E389" s="4" t="s">
        <v>589</v>
      </c>
      <c r="F389" s="4" t="s">
        <v>614</v>
      </c>
      <c r="G389" s="4" t="s">
        <v>617</v>
      </c>
      <c r="H389" s="4">
        <v>3</v>
      </c>
      <c r="I389" s="7">
        <v>141.21</v>
      </c>
      <c r="J389" s="7">
        <v>423.63</v>
      </c>
      <c r="K389" s="4" t="s">
        <v>622</v>
      </c>
      <c r="L389" s="4" t="str">
        <f t="shared" si="30"/>
        <v>Tom</v>
      </c>
      <c r="N389" s="7">
        <f t="shared" si="31"/>
        <v>141.21</v>
      </c>
      <c r="O389" s="7">
        <f t="shared" si="32"/>
        <v>21.1815</v>
      </c>
      <c r="P389" s="8" t="str">
        <f t="shared" si="33"/>
        <v>Fail</v>
      </c>
    </row>
    <row r="390" spans="1:16" x14ac:dyDescent="0.4">
      <c r="A390" s="4" t="s">
        <v>104</v>
      </c>
      <c r="B390" s="5">
        <v>45356</v>
      </c>
      <c r="C390" s="5" t="str">
        <f t="shared" si="34"/>
        <v>Mar-2024</v>
      </c>
      <c r="D390" s="4" t="s">
        <v>531</v>
      </c>
      <c r="E390" s="4" t="s">
        <v>600</v>
      </c>
      <c r="F390" s="4" t="s">
        <v>614</v>
      </c>
      <c r="G390" s="4" t="s">
        <v>618</v>
      </c>
      <c r="H390" s="4">
        <v>20</v>
      </c>
      <c r="I390" s="7">
        <v>18.79</v>
      </c>
      <c r="J390" s="7">
        <v>375.8</v>
      </c>
      <c r="K390" s="4" t="s">
        <v>622</v>
      </c>
      <c r="L390" s="4" t="str">
        <f t="shared" si="30"/>
        <v>Tom</v>
      </c>
      <c r="N390" s="7">
        <f t="shared" si="31"/>
        <v>18.79</v>
      </c>
      <c r="O390" s="7">
        <f t="shared" si="32"/>
        <v>18.790000000000003</v>
      </c>
      <c r="P390" s="8" t="str">
        <f t="shared" si="33"/>
        <v>Pass</v>
      </c>
    </row>
    <row r="391" spans="1:16" x14ac:dyDescent="0.4">
      <c r="A391" s="4" t="s">
        <v>137</v>
      </c>
      <c r="B391" s="5">
        <v>45548</v>
      </c>
      <c r="C391" s="5" t="str">
        <f t="shared" si="34"/>
        <v>Sep-2024</v>
      </c>
      <c r="D391" s="4" t="s">
        <v>532</v>
      </c>
      <c r="E391" s="4" t="s">
        <v>603</v>
      </c>
      <c r="F391" s="4" t="s">
        <v>614</v>
      </c>
      <c r="G391" s="4" t="s">
        <v>615</v>
      </c>
      <c r="H391" s="4">
        <v>4</v>
      </c>
      <c r="I391" s="7">
        <v>91.36</v>
      </c>
      <c r="J391" s="7">
        <v>365.44</v>
      </c>
      <c r="K391" s="4" t="s">
        <v>623</v>
      </c>
      <c r="L391" s="4" t="str">
        <f t="shared" si="30"/>
        <v>Maria</v>
      </c>
      <c r="N391" s="7">
        <f t="shared" si="31"/>
        <v>91.36</v>
      </c>
      <c r="O391" s="7">
        <f t="shared" si="32"/>
        <v>18.272000000000002</v>
      </c>
      <c r="P391" s="8" t="str">
        <f t="shared" si="33"/>
        <v>Fail</v>
      </c>
    </row>
    <row r="392" spans="1:16" x14ac:dyDescent="0.4">
      <c r="A392" s="4" t="s">
        <v>64</v>
      </c>
      <c r="B392" s="5">
        <v>45344</v>
      </c>
      <c r="C392" s="5" t="str">
        <f t="shared" si="34"/>
        <v>Feb-2024</v>
      </c>
      <c r="D392" s="4" t="s">
        <v>517</v>
      </c>
      <c r="E392" s="4" t="s">
        <v>590</v>
      </c>
      <c r="F392" s="4" t="s">
        <v>614</v>
      </c>
      <c r="G392" s="4" t="s">
        <v>616</v>
      </c>
      <c r="H392" s="4">
        <v>2</v>
      </c>
      <c r="I392" s="7">
        <v>175.75</v>
      </c>
      <c r="J392" s="7">
        <v>351.5</v>
      </c>
      <c r="K392" s="4" t="s">
        <v>622</v>
      </c>
      <c r="L392" s="4" t="str">
        <f t="shared" si="30"/>
        <v>Tom</v>
      </c>
      <c r="N392" s="7">
        <f t="shared" si="31"/>
        <v>175.75</v>
      </c>
      <c r="O392" s="7">
        <f t="shared" si="32"/>
        <v>17.574999999999999</v>
      </c>
      <c r="P392" s="8" t="str">
        <f t="shared" si="33"/>
        <v>Fail</v>
      </c>
    </row>
    <row r="393" spans="1:16" x14ac:dyDescent="0.4">
      <c r="A393" s="4" t="s">
        <v>381</v>
      </c>
      <c r="B393" s="5">
        <v>45537</v>
      </c>
      <c r="C393" s="5" t="str">
        <f t="shared" si="34"/>
        <v>Sep-2024</v>
      </c>
      <c r="D393" s="4" t="s">
        <v>524</v>
      </c>
      <c r="E393" s="4" t="s">
        <v>590</v>
      </c>
      <c r="F393" s="4" t="s">
        <v>614</v>
      </c>
      <c r="G393" s="4" t="s">
        <v>615</v>
      </c>
      <c r="H393" s="4">
        <v>1</v>
      </c>
      <c r="I393" s="7">
        <v>303.36</v>
      </c>
      <c r="J393" s="7">
        <v>303.36</v>
      </c>
      <c r="K393" s="4" t="s">
        <v>622</v>
      </c>
      <c r="L393" s="4" t="str">
        <f t="shared" si="30"/>
        <v>Tom</v>
      </c>
      <c r="N393" s="7">
        <f t="shared" si="31"/>
        <v>303.36</v>
      </c>
      <c r="O393" s="7">
        <f t="shared" si="32"/>
        <v>15.168000000000001</v>
      </c>
      <c r="P393" s="8" t="str">
        <f t="shared" si="33"/>
        <v>Fail</v>
      </c>
    </row>
    <row r="394" spans="1:16" x14ac:dyDescent="0.4">
      <c r="A394" s="4" t="s">
        <v>273</v>
      </c>
      <c r="B394" s="5">
        <v>45293</v>
      </c>
      <c r="C394" s="5" t="str">
        <f t="shared" si="34"/>
        <v>Jan-2024</v>
      </c>
      <c r="D394" s="4" t="s">
        <v>521</v>
      </c>
      <c r="E394" s="4" t="s">
        <v>596</v>
      </c>
      <c r="F394" s="4" t="s">
        <v>614</v>
      </c>
      <c r="G394" s="4" t="s">
        <v>617</v>
      </c>
      <c r="H394" s="4">
        <v>2</v>
      </c>
      <c r="I394" s="7">
        <v>149.79</v>
      </c>
      <c r="J394" s="7">
        <v>299.58</v>
      </c>
      <c r="K394" s="4" t="s">
        <v>623</v>
      </c>
      <c r="L394" s="4" t="str">
        <f t="shared" si="30"/>
        <v>Maria</v>
      </c>
      <c r="N394" s="7">
        <f t="shared" si="31"/>
        <v>149.79</v>
      </c>
      <c r="O394" s="7">
        <f t="shared" si="32"/>
        <v>14.978999999999999</v>
      </c>
      <c r="P394" s="8" t="str">
        <f t="shared" si="33"/>
        <v>Fail</v>
      </c>
    </row>
    <row r="395" spans="1:16" x14ac:dyDescent="0.4">
      <c r="A395" s="4" t="s">
        <v>377</v>
      </c>
      <c r="B395" s="5">
        <v>45446</v>
      </c>
      <c r="C395" s="5" t="str">
        <f t="shared" si="34"/>
        <v>Jun-2024</v>
      </c>
      <c r="D395" s="4" t="s">
        <v>540</v>
      </c>
      <c r="E395" s="4" t="s">
        <v>574</v>
      </c>
      <c r="F395" s="4" t="s">
        <v>614</v>
      </c>
      <c r="G395" s="4" t="s">
        <v>618</v>
      </c>
      <c r="H395" s="4">
        <v>1</v>
      </c>
      <c r="I395" s="7">
        <v>212.21</v>
      </c>
      <c r="J395" s="7">
        <v>212.21</v>
      </c>
      <c r="K395" s="4" t="s">
        <v>621</v>
      </c>
      <c r="L395" s="4" t="str">
        <f t="shared" si="30"/>
        <v>Sara</v>
      </c>
      <c r="N395" s="7">
        <f t="shared" si="31"/>
        <v>212.21</v>
      </c>
      <c r="O395" s="7">
        <f t="shared" si="32"/>
        <v>10.610500000000002</v>
      </c>
      <c r="P395" s="8" t="str">
        <f t="shared" si="33"/>
        <v>Fail</v>
      </c>
    </row>
    <row r="396" spans="1:16" x14ac:dyDescent="0.4">
      <c r="A396" s="4" t="s">
        <v>256</v>
      </c>
      <c r="B396" s="5">
        <v>45490</v>
      </c>
      <c r="C396" s="5" t="str">
        <f t="shared" si="34"/>
        <v>Jul-2024</v>
      </c>
      <c r="D396" s="4" t="s">
        <v>519</v>
      </c>
      <c r="E396" s="4" t="s">
        <v>592</v>
      </c>
      <c r="F396" s="4" t="s">
        <v>614</v>
      </c>
      <c r="G396" s="4" t="s">
        <v>617</v>
      </c>
      <c r="H396" s="4">
        <v>5</v>
      </c>
      <c r="I396" s="7">
        <v>32.6</v>
      </c>
      <c r="J396" s="7">
        <v>163</v>
      </c>
      <c r="K396" s="4" t="s">
        <v>621</v>
      </c>
      <c r="L396" s="4" t="str">
        <f t="shared" si="30"/>
        <v>Sara</v>
      </c>
      <c r="N396" s="7">
        <f t="shared" si="31"/>
        <v>32.6</v>
      </c>
      <c r="O396" s="7">
        <f t="shared" si="32"/>
        <v>8.15</v>
      </c>
      <c r="P396" s="8" t="str">
        <f t="shared" si="33"/>
        <v>Fail</v>
      </c>
    </row>
    <row r="397" spans="1:16" x14ac:dyDescent="0.4">
      <c r="A397" s="4" t="s">
        <v>25</v>
      </c>
      <c r="B397" s="5">
        <v>45422</v>
      </c>
      <c r="C397" s="5" t="str">
        <f t="shared" si="34"/>
        <v>May-2024</v>
      </c>
      <c r="D397" s="4" t="s">
        <v>518</v>
      </c>
      <c r="E397" s="4" t="s">
        <v>573</v>
      </c>
      <c r="F397" s="4" t="s">
        <v>614</v>
      </c>
      <c r="G397" s="4" t="s">
        <v>615</v>
      </c>
      <c r="H397" s="4">
        <v>1</v>
      </c>
      <c r="I397" s="7">
        <v>74.36</v>
      </c>
      <c r="J397" s="7">
        <v>74.36</v>
      </c>
      <c r="K397" s="4" t="s">
        <v>619</v>
      </c>
      <c r="L397" s="4" t="str">
        <f t="shared" si="30"/>
        <v>John</v>
      </c>
      <c r="N397" s="7">
        <f t="shared" si="31"/>
        <v>74.36</v>
      </c>
      <c r="O397" s="7">
        <f t="shared" si="32"/>
        <v>3.718</v>
      </c>
      <c r="P397" s="8" t="str">
        <f t="shared" si="33"/>
        <v>Fail</v>
      </c>
    </row>
    <row r="398" spans="1:16" x14ac:dyDescent="0.4">
      <c r="A398" s="4" t="s">
        <v>22</v>
      </c>
      <c r="B398" s="5">
        <v>45391</v>
      </c>
      <c r="C398" s="5" t="str">
        <f t="shared" si="34"/>
        <v>Apr-2024</v>
      </c>
      <c r="D398" s="4" t="s">
        <v>521</v>
      </c>
      <c r="E398" s="4" t="s">
        <v>570</v>
      </c>
      <c r="F398" s="4" t="s">
        <v>614</v>
      </c>
      <c r="G398" s="4" t="s">
        <v>617</v>
      </c>
      <c r="H398" s="4">
        <v>2</v>
      </c>
      <c r="I398" s="7">
        <v>13.44</v>
      </c>
      <c r="J398" s="7">
        <v>26.88</v>
      </c>
      <c r="K398" s="4" t="s">
        <v>619</v>
      </c>
      <c r="L398" s="4" t="str">
        <f t="shared" si="30"/>
        <v>John</v>
      </c>
      <c r="N398" s="7">
        <f t="shared" si="31"/>
        <v>13.44</v>
      </c>
      <c r="O398" s="7">
        <f t="shared" si="32"/>
        <v>1.3440000000000001</v>
      </c>
      <c r="P398" s="8" t="str">
        <f t="shared" si="33"/>
        <v>Fail</v>
      </c>
    </row>
    <row r="399" spans="1:16" x14ac:dyDescent="0.4">
      <c r="A399" s="4" t="s">
        <v>182</v>
      </c>
      <c r="B399" s="5">
        <v>45522</v>
      </c>
      <c r="C399" s="5" t="str">
        <f t="shared" si="34"/>
        <v>Aug-2024</v>
      </c>
      <c r="D399" s="4" t="s">
        <v>524</v>
      </c>
      <c r="E399" s="4" t="s">
        <v>568</v>
      </c>
      <c r="F399" s="4" t="s">
        <v>613</v>
      </c>
      <c r="G399" s="4" t="s">
        <v>617</v>
      </c>
      <c r="H399" s="4">
        <v>49</v>
      </c>
      <c r="I399" s="7">
        <v>441.11</v>
      </c>
      <c r="J399" s="7">
        <v>21614.39</v>
      </c>
      <c r="K399" s="4" t="s">
        <v>623</v>
      </c>
      <c r="L399" s="4" t="str">
        <f t="shared" si="30"/>
        <v>Maria</v>
      </c>
      <c r="N399" s="7">
        <f t="shared" si="31"/>
        <v>441.11</v>
      </c>
      <c r="O399" s="7">
        <f t="shared" si="32"/>
        <v>1080.7194999999999</v>
      </c>
      <c r="P399" s="8" t="str">
        <f t="shared" si="33"/>
        <v>Pass</v>
      </c>
    </row>
    <row r="400" spans="1:16" x14ac:dyDescent="0.4">
      <c r="A400" s="4" t="s">
        <v>500</v>
      </c>
      <c r="B400" s="5">
        <v>45471</v>
      </c>
      <c r="C400" s="5" t="str">
        <f t="shared" si="34"/>
        <v>Jun-2024</v>
      </c>
      <c r="D400" s="4" t="s">
        <v>546</v>
      </c>
      <c r="E400" s="4" t="s">
        <v>567</v>
      </c>
      <c r="F400" s="4" t="s">
        <v>613</v>
      </c>
      <c r="G400" s="4" t="s">
        <v>618</v>
      </c>
      <c r="H400" s="4">
        <v>49</v>
      </c>
      <c r="I400" s="7">
        <v>427.75</v>
      </c>
      <c r="J400" s="7">
        <v>20959.75</v>
      </c>
      <c r="K400" s="4" t="s">
        <v>623</v>
      </c>
      <c r="L400" s="4" t="str">
        <f t="shared" si="30"/>
        <v>Maria</v>
      </c>
      <c r="N400" s="7">
        <f t="shared" si="31"/>
        <v>427.75</v>
      </c>
      <c r="O400" s="7">
        <f t="shared" si="32"/>
        <v>1047.9875</v>
      </c>
      <c r="P400" s="8" t="str">
        <f t="shared" si="33"/>
        <v>Pass</v>
      </c>
    </row>
    <row r="401" spans="1:16" x14ac:dyDescent="0.4">
      <c r="A401" s="4" t="s">
        <v>224</v>
      </c>
      <c r="B401" s="5">
        <v>45421</v>
      </c>
      <c r="C401" s="5" t="str">
        <f t="shared" si="34"/>
        <v>May-2024</v>
      </c>
      <c r="D401" s="4" t="s">
        <v>513</v>
      </c>
      <c r="E401" s="4" t="s">
        <v>571</v>
      </c>
      <c r="F401" s="4" t="s">
        <v>613</v>
      </c>
      <c r="G401" s="4" t="s">
        <v>615</v>
      </c>
      <c r="H401" s="4">
        <v>45</v>
      </c>
      <c r="I401" s="7">
        <v>438.37</v>
      </c>
      <c r="J401" s="7">
        <v>19726.650000000001</v>
      </c>
      <c r="K401" s="4" t="s">
        <v>621</v>
      </c>
      <c r="L401" s="4" t="str">
        <f t="shared" si="30"/>
        <v>Sara</v>
      </c>
      <c r="N401" s="7">
        <f t="shared" si="31"/>
        <v>438.37</v>
      </c>
      <c r="O401" s="7">
        <f t="shared" si="32"/>
        <v>986.3325000000001</v>
      </c>
      <c r="P401" s="8" t="str">
        <f t="shared" si="33"/>
        <v>Pass</v>
      </c>
    </row>
    <row r="402" spans="1:16" x14ac:dyDescent="0.4">
      <c r="A402" s="4" t="s">
        <v>484</v>
      </c>
      <c r="B402" s="5">
        <v>45495</v>
      </c>
      <c r="C402" s="5" t="str">
        <f t="shared" si="34"/>
        <v>Jul-2024</v>
      </c>
      <c r="D402" s="4" t="s">
        <v>537</v>
      </c>
      <c r="E402" s="4" t="s">
        <v>590</v>
      </c>
      <c r="F402" s="4" t="s">
        <v>613</v>
      </c>
      <c r="G402" s="4" t="s">
        <v>617</v>
      </c>
      <c r="H402" s="4">
        <v>47</v>
      </c>
      <c r="I402" s="7">
        <v>417.04</v>
      </c>
      <c r="J402" s="7">
        <v>19600.88</v>
      </c>
      <c r="K402" s="4" t="s">
        <v>622</v>
      </c>
      <c r="L402" s="4" t="str">
        <f t="shared" si="30"/>
        <v>Tom</v>
      </c>
      <c r="N402" s="7">
        <f t="shared" si="31"/>
        <v>417.04</v>
      </c>
      <c r="O402" s="7">
        <f t="shared" si="32"/>
        <v>980.0440000000001</v>
      </c>
      <c r="P402" s="8" t="str">
        <f t="shared" si="33"/>
        <v>Pass</v>
      </c>
    </row>
    <row r="403" spans="1:16" x14ac:dyDescent="0.4">
      <c r="A403" s="4" t="s">
        <v>444</v>
      </c>
      <c r="B403" s="5">
        <v>45610</v>
      </c>
      <c r="C403" s="5" t="str">
        <f t="shared" si="34"/>
        <v>Nov-2024</v>
      </c>
      <c r="D403" s="4" t="s">
        <v>557</v>
      </c>
      <c r="E403" s="4" t="s">
        <v>591</v>
      </c>
      <c r="F403" s="4" t="s">
        <v>613</v>
      </c>
      <c r="G403" s="4" t="s">
        <v>618</v>
      </c>
      <c r="H403" s="4">
        <v>37</v>
      </c>
      <c r="I403" s="7">
        <v>486.29</v>
      </c>
      <c r="J403" s="7">
        <v>17992.73</v>
      </c>
      <c r="K403" s="4" t="s">
        <v>620</v>
      </c>
      <c r="L403" s="4" t="str">
        <f t="shared" si="30"/>
        <v>Alex</v>
      </c>
      <c r="N403" s="7">
        <f t="shared" si="31"/>
        <v>486.29</v>
      </c>
      <c r="O403" s="7">
        <f t="shared" si="32"/>
        <v>899.63650000000007</v>
      </c>
      <c r="P403" s="8" t="str">
        <f t="shared" si="33"/>
        <v>Pass</v>
      </c>
    </row>
    <row r="404" spans="1:16" x14ac:dyDescent="0.4">
      <c r="A404" s="4" t="s">
        <v>75</v>
      </c>
      <c r="B404" s="5">
        <v>45397</v>
      </c>
      <c r="C404" s="5" t="str">
        <f t="shared" si="34"/>
        <v>Apr-2024</v>
      </c>
      <c r="D404" s="4" t="s">
        <v>533</v>
      </c>
      <c r="E404" s="4" t="s">
        <v>586</v>
      </c>
      <c r="F404" s="4" t="s">
        <v>613</v>
      </c>
      <c r="G404" s="4" t="s">
        <v>615</v>
      </c>
      <c r="H404" s="4">
        <v>36</v>
      </c>
      <c r="I404" s="7">
        <v>490.45</v>
      </c>
      <c r="J404" s="7">
        <v>17656.2</v>
      </c>
      <c r="K404" s="4" t="s">
        <v>620</v>
      </c>
      <c r="L404" s="4" t="str">
        <f t="shared" si="30"/>
        <v>Alex</v>
      </c>
      <c r="N404" s="7">
        <f t="shared" si="31"/>
        <v>490.45</v>
      </c>
      <c r="O404" s="7">
        <f t="shared" si="32"/>
        <v>882.81000000000006</v>
      </c>
      <c r="P404" s="8" t="str">
        <f t="shared" si="33"/>
        <v>Pass</v>
      </c>
    </row>
    <row r="405" spans="1:16" x14ac:dyDescent="0.4">
      <c r="A405" s="4" t="s">
        <v>211</v>
      </c>
      <c r="B405" s="5">
        <v>45392</v>
      </c>
      <c r="C405" s="5" t="str">
        <f t="shared" si="34"/>
        <v>Apr-2024</v>
      </c>
      <c r="D405" s="4" t="s">
        <v>525</v>
      </c>
      <c r="E405" s="4" t="s">
        <v>594</v>
      </c>
      <c r="F405" s="4" t="s">
        <v>613</v>
      </c>
      <c r="G405" s="4" t="s">
        <v>618</v>
      </c>
      <c r="H405" s="4">
        <v>40</v>
      </c>
      <c r="I405" s="7">
        <v>434.53</v>
      </c>
      <c r="J405" s="7">
        <v>17381.2</v>
      </c>
      <c r="K405" s="4" t="s">
        <v>620</v>
      </c>
      <c r="L405" s="4" t="str">
        <f t="shared" si="30"/>
        <v>Alex</v>
      </c>
      <c r="N405" s="7">
        <f t="shared" si="31"/>
        <v>434.53</v>
      </c>
      <c r="O405" s="7">
        <f t="shared" si="32"/>
        <v>869.06000000000006</v>
      </c>
      <c r="P405" s="8" t="str">
        <f t="shared" si="33"/>
        <v>Pass</v>
      </c>
    </row>
    <row r="406" spans="1:16" x14ac:dyDescent="0.4">
      <c r="A406" s="4" t="s">
        <v>471</v>
      </c>
      <c r="B406" s="5">
        <v>45640</v>
      </c>
      <c r="C406" s="5" t="str">
        <f t="shared" si="34"/>
        <v>Dec-2024</v>
      </c>
      <c r="D406" s="4" t="s">
        <v>551</v>
      </c>
      <c r="E406" s="4" t="s">
        <v>578</v>
      </c>
      <c r="F406" s="4" t="s">
        <v>613</v>
      </c>
      <c r="G406" s="4" t="s">
        <v>616</v>
      </c>
      <c r="H406" s="4">
        <v>33</v>
      </c>
      <c r="I406" s="7">
        <v>490.25</v>
      </c>
      <c r="J406" s="7">
        <v>16178.25</v>
      </c>
      <c r="K406" s="4" t="s">
        <v>622</v>
      </c>
      <c r="L406" s="4" t="str">
        <f t="shared" si="30"/>
        <v>Tom</v>
      </c>
      <c r="N406" s="7">
        <f t="shared" si="31"/>
        <v>490.25</v>
      </c>
      <c r="O406" s="7">
        <f t="shared" si="32"/>
        <v>808.91250000000002</v>
      </c>
      <c r="P406" s="8" t="str">
        <f t="shared" si="33"/>
        <v>Pass</v>
      </c>
    </row>
    <row r="407" spans="1:16" x14ac:dyDescent="0.4">
      <c r="A407" s="4" t="s">
        <v>321</v>
      </c>
      <c r="B407" s="5">
        <v>45329</v>
      </c>
      <c r="C407" s="5" t="str">
        <f t="shared" si="34"/>
        <v>Feb-2024</v>
      </c>
      <c r="D407" s="4" t="s">
        <v>550</v>
      </c>
      <c r="E407" s="4" t="s">
        <v>586</v>
      </c>
      <c r="F407" s="4" t="s">
        <v>613</v>
      </c>
      <c r="G407" s="4" t="s">
        <v>618</v>
      </c>
      <c r="H407" s="4">
        <v>49</v>
      </c>
      <c r="I407" s="7">
        <v>315.02999999999997</v>
      </c>
      <c r="J407" s="7">
        <v>15436.47</v>
      </c>
      <c r="K407" s="4" t="s">
        <v>622</v>
      </c>
      <c r="L407" s="4" t="str">
        <f t="shared" si="30"/>
        <v>Tom</v>
      </c>
      <c r="N407" s="7">
        <f t="shared" si="31"/>
        <v>315.02999999999997</v>
      </c>
      <c r="O407" s="7">
        <f t="shared" si="32"/>
        <v>771.82349999999997</v>
      </c>
      <c r="P407" s="8" t="str">
        <f t="shared" si="33"/>
        <v>Pass</v>
      </c>
    </row>
    <row r="408" spans="1:16" x14ac:dyDescent="0.4">
      <c r="A408" s="4" t="s">
        <v>309</v>
      </c>
      <c r="B408" s="5">
        <v>45359</v>
      </c>
      <c r="C408" s="5" t="str">
        <f t="shared" si="34"/>
        <v>Mar-2024</v>
      </c>
      <c r="D408" s="4" t="s">
        <v>531</v>
      </c>
      <c r="E408" s="4" t="s">
        <v>603</v>
      </c>
      <c r="F408" s="4" t="s">
        <v>613</v>
      </c>
      <c r="G408" s="4" t="s">
        <v>617</v>
      </c>
      <c r="H408" s="4">
        <v>30</v>
      </c>
      <c r="I408" s="7">
        <v>492.08</v>
      </c>
      <c r="J408" s="7">
        <v>14762.4</v>
      </c>
      <c r="K408" s="4" t="s">
        <v>619</v>
      </c>
      <c r="L408" s="4" t="str">
        <f t="shared" si="30"/>
        <v>John</v>
      </c>
      <c r="N408" s="7">
        <f t="shared" si="31"/>
        <v>492.08</v>
      </c>
      <c r="O408" s="7">
        <f t="shared" si="32"/>
        <v>738.12</v>
      </c>
      <c r="P408" s="8" t="str">
        <f t="shared" si="33"/>
        <v>Pass</v>
      </c>
    </row>
    <row r="409" spans="1:16" x14ac:dyDescent="0.4">
      <c r="A409" s="4" t="s">
        <v>466</v>
      </c>
      <c r="B409" s="5">
        <v>45563</v>
      </c>
      <c r="C409" s="5" t="str">
        <f t="shared" si="34"/>
        <v>Sep-2024</v>
      </c>
      <c r="D409" s="4" t="s">
        <v>541</v>
      </c>
      <c r="E409" s="4" t="s">
        <v>592</v>
      </c>
      <c r="F409" s="4" t="s">
        <v>613</v>
      </c>
      <c r="G409" s="4" t="s">
        <v>615</v>
      </c>
      <c r="H409" s="4">
        <v>48</v>
      </c>
      <c r="I409" s="7">
        <v>307.37</v>
      </c>
      <c r="J409" s="7">
        <v>14753.76</v>
      </c>
      <c r="K409" s="4" t="s">
        <v>621</v>
      </c>
      <c r="L409" s="4" t="str">
        <f t="shared" si="30"/>
        <v>Sara</v>
      </c>
      <c r="N409" s="7">
        <f t="shared" si="31"/>
        <v>307.37</v>
      </c>
      <c r="O409" s="7">
        <f t="shared" si="32"/>
        <v>737.6880000000001</v>
      </c>
      <c r="P409" s="8" t="str">
        <f t="shared" si="33"/>
        <v>Pass</v>
      </c>
    </row>
    <row r="410" spans="1:16" x14ac:dyDescent="0.4">
      <c r="A410" s="4" t="s">
        <v>469</v>
      </c>
      <c r="B410" s="5">
        <v>45360</v>
      </c>
      <c r="C410" s="5" t="str">
        <f t="shared" si="34"/>
        <v>Mar-2024</v>
      </c>
      <c r="D410" s="4" t="s">
        <v>543</v>
      </c>
      <c r="E410" s="4" t="s">
        <v>576</v>
      </c>
      <c r="F410" s="4" t="s">
        <v>613</v>
      </c>
      <c r="G410" s="4" t="s">
        <v>615</v>
      </c>
      <c r="H410" s="4">
        <v>30</v>
      </c>
      <c r="I410" s="7">
        <v>485.66</v>
      </c>
      <c r="J410" s="7">
        <v>14569.8</v>
      </c>
      <c r="K410" s="4" t="s">
        <v>620</v>
      </c>
      <c r="L410" s="4" t="str">
        <f t="shared" si="30"/>
        <v>Alex</v>
      </c>
      <c r="N410" s="7">
        <f t="shared" si="31"/>
        <v>485.66</v>
      </c>
      <c r="O410" s="7">
        <f t="shared" si="32"/>
        <v>728.49</v>
      </c>
      <c r="P410" s="8" t="str">
        <f t="shared" si="33"/>
        <v>Pass</v>
      </c>
    </row>
    <row r="411" spans="1:16" x14ac:dyDescent="0.4">
      <c r="A411" s="4" t="s">
        <v>204</v>
      </c>
      <c r="B411" s="5">
        <v>45471</v>
      </c>
      <c r="C411" s="5" t="str">
        <f t="shared" si="34"/>
        <v>Jun-2024</v>
      </c>
      <c r="D411" s="4" t="s">
        <v>548</v>
      </c>
      <c r="E411" s="4" t="s">
        <v>563</v>
      </c>
      <c r="F411" s="4" t="s">
        <v>613</v>
      </c>
      <c r="G411" s="4" t="s">
        <v>617</v>
      </c>
      <c r="H411" s="4">
        <v>41</v>
      </c>
      <c r="I411" s="7">
        <v>344.02</v>
      </c>
      <c r="J411" s="7">
        <v>14104.82</v>
      </c>
      <c r="K411" s="4" t="s">
        <v>620</v>
      </c>
      <c r="L411" s="4" t="str">
        <f t="shared" si="30"/>
        <v>Alex</v>
      </c>
      <c r="N411" s="7">
        <f t="shared" si="31"/>
        <v>344.02</v>
      </c>
      <c r="O411" s="7">
        <f t="shared" si="32"/>
        <v>705.24099999999999</v>
      </c>
      <c r="P411" s="8" t="str">
        <f t="shared" si="33"/>
        <v>Pass</v>
      </c>
    </row>
    <row r="412" spans="1:16" x14ac:dyDescent="0.4">
      <c r="A412" s="4" t="s">
        <v>149</v>
      </c>
      <c r="B412" s="5">
        <v>45643</v>
      </c>
      <c r="C412" s="5" t="str">
        <f t="shared" si="34"/>
        <v>Dec-2024</v>
      </c>
      <c r="D412" s="4" t="s">
        <v>552</v>
      </c>
      <c r="E412" s="4" t="s">
        <v>587</v>
      </c>
      <c r="F412" s="4" t="s">
        <v>613</v>
      </c>
      <c r="G412" s="4" t="s">
        <v>615</v>
      </c>
      <c r="H412" s="4">
        <v>35</v>
      </c>
      <c r="I412" s="7">
        <v>401.31</v>
      </c>
      <c r="J412" s="7">
        <v>14045.85</v>
      </c>
      <c r="K412" s="4" t="s">
        <v>623</v>
      </c>
      <c r="L412" s="4" t="str">
        <f t="shared" si="30"/>
        <v>Maria</v>
      </c>
      <c r="N412" s="7">
        <f t="shared" si="31"/>
        <v>401.31</v>
      </c>
      <c r="O412" s="7">
        <f t="shared" si="32"/>
        <v>702.29250000000002</v>
      </c>
      <c r="P412" s="8" t="str">
        <f t="shared" si="33"/>
        <v>Pass</v>
      </c>
    </row>
    <row r="413" spans="1:16" x14ac:dyDescent="0.4">
      <c r="A413" s="4" t="s">
        <v>505</v>
      </c>
      <c r="B413" s="5">
        <v>45548</v>
      </c>
      <c r="C413" s="5" t="str">
        <f t="shared" si="34"/>
        <v>Sep-2024</v>
      </c>
      <c r="D413" s="4" t="s">
        <v>543</v>
      </c>
      <c r="E413" s="4" t="s">
        <v>581</v>
      </c>
      <c r="F413" s="4" t="s">
        <v>613</v>
      </c>
      <c r="G413" s="4" t="s">
        <v>618</v>
      </c>
      <c r="H413" s="4">
        <v>45</v>
      </c>
      <c r="I413" s="7">
        <v>303.57</v>
      </c>
      <c r="J413" s="7">
        <v>13660.65</v>
      </c>
      <c r="K413" s="4" t="s">
        <v>619</v>
      </c>
      <c r="L413" s="4" t="str">
        <f t="shared" si="30"/>
        <v>John</v>
      </c>
      <c r="N413" s="7">
        <f t="shared" si="31"/>
        <v>303.57</v>
      </c>
      <c r="O413" s="7">
        <f t="shared" si="32"/>
        <v>683.03250000000003</v>
      </c>
      <c r="P413" s="8" t="str">
        <f t="shared" si="33"/>
        <v>Pass</v>
      </c>
    </row>
    <row r="414" spans="1:16" x14ac:dyDescent="0.4">
      <c r="A414" s="4" t="s">
        <v>435</v>
      </c>
      <c r="B414" s="5">
        <v>45599</v>
      </c>
      <c r="C414" s="5" t="str">
        <f t="shared" si="34"/>
        <v>Nov-2024</v>
      </c>
      <c r="D414" s="4" t="s">
        <v>539</v>
      </c>
      <c r="E414" s="4" t="s">
        <v>565</v>
      </c>
      <c r="F414" s="4" t="s">
        <v>613</v>
      </c>
      <c r="G414" s="4" t="s">
        <v>615</v>
      </c>
      <c r="H414" s="4">
        <v>45</v>
      </c>
      <c r="I414" s="7">
        <v>302.02999999999997</v>
      </c>
      <c r="J414" s="7">
        <v>13591.35</v>
      </c>
      <c r="K414" s="4" t="s">
        <v>621</v>
      </c>
      <c r="L414" s="4" t="str">
        <f t="shared" si="30"/>
        <v>Sara</v>
      </c>
      <c r="N414" s="7">
        <f t="shared" si="31"/>
        <v>302.02999999999997</v>
      </c>
      <c r="O414" s="7">
        <f t="shared" si="32"/>
        <v>679.56750000000011</v>
      </c>
      <c r="P414" s="8" t="str">
        <f t="shared" si="33"/>
        <v>Pass</v>
      </c>
    </row>
    <row r="415" spans="1:16" x14ac:dyDescent="0.4">
      <c r="A415" s="4" t="s">
        <v>160</v>
      </c>
      <c r="B415" s="5">
        <v>45327</v>
      </c>
      <c r="C415" s="5" t="str">
        <f t="shared" si="34"/>
        <v>Feb-2024</v>
      </c>
      <c r="D415" s="4" t="s">
        <v>543</v>
      </c>
      <c r="E415" s="4" t="s">
        <v>564</v>
      </c>
      <c r="F415" s="4" t="s">
        <v>613</v>
      </c>
      <c r="G415" s="4" t="s">
        <v>617</v>
      </c>
      <c r="H415" s="4">
        <v>27</v>
      </c>
      <c r="I415" s="7">
        <v>498.57</v>
      </c>
      <c r="J415" s="7">
        <v>13461.39</v>
      </c>
      <c r="K415" s="4" t="s">
        <v>622</v>
      </c>
      <c r="L415" s="4" t="str">
        <f t="shared" si="30"/>
        <v>Tom</v>
      </c>
      <c r="N415" s="7">
        <f t="shared" si="31"/>
        <v>498.57</v>
      </c>
      <c r="O415" s="7">
        <f t="shared" si="32"/>
        <v>673.06950000000006</v>
      </c>
      <c r="P415" s="8" t="str">
        <f t="shared" si="33"/>
        <v>Pass</v>
      </c>
    </row>
    <row r="416" spans="1:16" x14ac:dyDescent="0.4">
      <c r="A416" s="4" t="s">
        <v>187</v>
      </c>
      <c r="B416" s="5">
        <v>45407</v>
      </c>
      <c r="C416" s="5" t="str">
        <f t="shared" si="34"/>
        <v>Apr-2024</v>
      </c>
      <c r="D416" s="4" t="s">
        <v>521</v>
      </c>
      <c r="E416" s="4" t="s">
        <v>571</v>
      </c>
      <c r="F416" s="4" t="s">
        <v>613</v>
      </c>
      <c r="G416" s="4" t="s">
        <v>616</v>
      </c>
      <c r="H416" s="4">
        <v>34</v>
      </c>
      <c r="I416" s="7">
        <v>362.35</v>
      </c>
      <c r="J416" s="7">
        <v>12319.9</v>
      </c>
      <c r="K416" s="4" t="s">
        <v>620</v>
      </c>
      <c r="L416" s="4" t="str">
        <f t="shared" si="30"/>
        <v>Alex</v>
      </c>
      <c r="N416" s="7">
        <f t="shared" si="31"/>
        <v>362.35</v>
      </c>
      <c r="O416" s="7">
        <f t="shared" si="32"/>
        <v>615.995</v>
      </c>
      <c r="P416" s="8" t="str">
        <f t="shared" si="33"/>
        <v>Pass</v>
      </c>
    </row>
    <row r="417" spans="1:16" x14ac:dyDescent="0.4">
      <c r="A417" s="4" t="s">
        <v>266</v>
      </c>
      <c r="B417" s="5">
        <v>45390</v>
      </c>
      <c r="C417" s="5" t="str">
        <f t="shared" si="34"/>
        <v>Apr-2024</v>
      </c>
      <c r="D417" s="4" t="s">
        <v>545</v>
      </c>
      <c r="E417" s="4" t="s">
        <v>566</v>
      </c>
      <c r="F417" s="4" t="s">
        <v>613</v>
      </c>
      <c r="G417" s="4" t="s">
        <v>616</v>
      </c>
      <c r="H417" s="4">
        <v>28</v>
      </c>
      <c r="I417" s="7">
        <v>439.86</v>
      </c>
      <c r="J417" s="7">
        <v>12316.08</v>
      </c>
      <c r="K417" s="4" t="s">
        <v>623</v>
      </c>
      <c r="L417" s="4" t="str">
        <f t="shared" si="30"/>
        <v>Maria</v>
      </c>
      <c r="N417" s="7">
        <f t="shared" si="31"/>
        <v>439.86</v>
      </c>
      <c r="O417" s="7">
        <f t="shared" si="32"/>
        <v>615.80400000000009</v>
      </c>
      <c r="P417" s="8" t="str">
        <f t="shared" si="33"/>
        <v>Pass</v>
      </c>
    </row>
    <row r="418" spans="1:16" x14ac:dyDescent="0.4">
      <c r="A418" s="4" t="s">
        <v>16</v>
      </c>
      <c r="B418" s="5">
        <v>45312</v>
      </c>
      <c r="C418" s="5" t="str">
        <f t="shared" si="34"/>
        <v>Jan-2024</v>
      </c>
      <c r="D418" s="4" t="s">
        <v>516</v>
      </c>
      <c r="E418" s="4" t="s">
        <v>566</v>
      </c>
      <c r="F418" s="4" t="s">
        <v>613</v>
      </c>
      <c r="G418" s="4" t="s">
        <v>615</v>
      </c>
      <c r="H418" s="4">
        <v>33</v>
      </c>
      <c r="I418" s="7">
        <v>355.95</v>
      </c>
      <c r="J418" s="7">
        <v>11746.35</v>
      </c>
      <c r="K418" s="4" t="s">
        <v>621</v>
      </c>
      <c r="L418" s="4" t="str">
        <f t="shared" si="30"/>
        <v>Sara</v>
      </c>
      <c r="N418" s="7">
        <f t="shared" si="31"/>
        <v>355.95</v>
      </c>
      <c r="O418" s="7">
        <f t="shared" si="32"/>
        <v>587.3175</v>
      </c>
      <c r="P418" s="8" t="str">
        <f t="shared" si="33"/>
        <v>Pass</v>
      </c>
    </row>
    <row r="419" spans="1:16" x14ac:dyDescent="0.4">
      <c r="A419" s="4" t="s">
        <v>387</v>
      </c>
      <c r="B419" s="5">
        <v>45646</v>
      </c>
      <c r="C419" s="5" t="str">
        <f t="shared" si="34"/>
        <v>Dec-2024</v>
      </c>
      <c r="D419" s="4" t="s">
        <v>545</v>
      </c>
      <c r="E419" s="4" t="s">
        <v>592</v>
      </c>
      <c r="F419" s="4" t="s">
        <v>613</v>
      </c>
      <c r="G419" s="4" t="s">
        <v>617</v>
      </c>
      <c r="H419" s="4">
        <v>34</v>
      </c>
      <c r="I419" s="7">
        <v>322.56</v>
      </c>
      <c r="J419" s="7">
        <v>10967.04</v>
      </c>
      <c r="K419" s="4" t="s">
        <v>620</v>
      </c>
      <c r="L419" s="4" t="str">
        <f t="shared" si="30"/>
        <v>Alex</v>
      </c>
      <c r="N419" s="7">
        <f t="shared" si="31"/>
        <v>322.56</v>
      </c>
      <c r="O419" s="7">
        <f t="shared" si="32"/>
        <v>548.35200000000009</v>
      </c>
      <c r="P419" s="8" t="str">
        <f t="shared" si="33"/>
        <v>Pass</v>
      </c>
    </row>
    <row r="420" spans="1:16" x14ac:dyDescent="0.4">
      <c r="A420" s="4" t="s">
        <v>178</v>
      </c>
      <c r="B420" s="5">
        <v>45577</v>
      </c>
      <c r="C420" s="5" t="str">
        <f t="shared" si="34"/>
        <v>Oct-2024</v>
      </c>
      <c r="D420" s="4" t="s">
        <v>536</v>
      </c>
      <c r="E420" s="4" t="s">
        <v>560</v>
      </c>
      <c r="F420" s="4" t="s">
        <v>613</v>
      </c>
      <c r="G420" s="4" t="s">
        <v>615</v>
      </c>
      <c r="H420" s="4">
        <v>32</v>
      </c>
      <c r="I420" s="7">
        <v>329.32</v>
      </c>
      <c r="J420" s="7">
        <v>10538.24</v>
      </c>
      <c r="K420" s="4" t="s">
        <v>622</v>
      </c>
      <c r="L420" s="4" t="str">
        <f t="shared" si="30"/>
        <v>Tom</v>
      </c>
      <c r="N420" s="7">
        <f t="shared" si="31"/>
        <v>329.32</v>
      </c>
      <c r="O420" s="7">
        <f t="shared" si="32"/>
        <v>526.91200000000003</v>
      </c>
      <c r="P420" s="8" t="str">
        <f t="shared" si="33"/>
        <v>Pass</v>
      </c>
    </row>
    <row r="421" spans="1:16" x14ac:dyDescent="0.4">
      <c r="A421" s="4" t="s">
        <v>277</v>
      </c>
      <c r="B421" s="5">
        <v>45328</v>
      </c>
      <c r="C421" s="5" t="str">
        <f t="shared" si="34"/>
        <v>Feb-2024</v>
      </c>
      <c r="D421" s="4" t="s">
        <v>525</v>
      </c>
      <c r="E421" s="4" t="s">
        <v>605</v>
      </c>
      <c r="F421" s="4" t="s">
        <v>613</v>
      </c>
      <c r="G421" s="4" t="s">
        <v>616</v>
      </c>
      <c r="H421" s="4">
        <v>36</v>
      </c>
      <c r="I421" s="7">
        <v>290.94</v>
      </c>
      <c r="J421" s="7">
        <v>10473.84</v>
      </c>
      <c r="K421" s="4" t="s">
        <v>622</v>
      </c>
      <c r="L421" s="4" t="str">
        <f t="shared" si="30"/>
        <v>Tom</v>
      </c>
      <c r="N421" s="7">
        <f t="shared" si="31"/>
        <v>290.94</v>
      </c>
      <c r="O421" s="7">
        <f t="shared" si="32"/>
        <v>523.69200000000001</v>
      </c>
      <c r="P421" s="8" t="str">
        <f t="shared" si="33"/>
        <v>Pass</v>
      </c>
    </row>
    <row r="422" spans="1:16" x14ac:dyDescent="0.4">
      <c r="A422" s="4" t="s">
        <v>281</v>
      </c>
      <c r="B422" s="5">
        <v>45390</v>
      </c>
      <c r="C422" s="5" t="str">
        <f t="shared" si="34"/>
        <v>Apr-2024</v>
      </c>
      <c r="D422" s="4" t="s">
        <v>513</v>
      </c>
      <c r="E422" s="4" t="s">
        <v>567</v>
      </c>
      <c r="F422" s="4" t="s">
        <v>613</v>
      </c>
      <c r="G422" s="4" t="s">
        <v>618</v>
      </c>
      <c r="H422" s="4">
        <v>41</v>
      </c>
      <c r="I422" s="7">
        <v>249.3</v>
      </c>
      <c r="J422" s="7">
        <v>10221.299999999999</v>
      </c>
      <c r="K422" s="4" t="s">
        <v>622</v>
      </c>
      <c r="L422" s="4" t="str">
        <f t="shared" si="30"/>
        <v>Tom</v>
      </c>
      <c r="N422" s="7">
        <f t="shared" si="31"/>
        <v>249.3</v>
      </c>
      <c r="O422" s="7">
        <f t="shared" si="32"/>
        <v>511.065</v>
      </c>
      <c r="P422" s="8" t="str">
        <f t="shared" si="33"/>
        <v>Pass</v>
      </c>
    </row>
    <row r="423" spans="1:16" x14ac:dyDescent="0.4">
      <c r="A423" s="4" t="s">
        <v>351</v>
      </c>
      <c r="B423" s="5">
        <v>45593</v>
      </c>
      <c r="C423" s="5" t="str">
        <f t="shared" si="34"/>
        <v>Oct-2024</v>
      </c>
      <c r="D423" s="4" t="s">
        <v>529</v>
      </c>
      <c r="E423" s="4" t="s">
        <v>608</v>
      </c>
      <c r="F423" s="4" t="s">
        <v>613</v>
      </c>
      <c r="G423" s="4" t="s">
        <v>618</v>
      </c>
      <c r="H423" s="4">
        <v>27</v>
      </c>
      <c r="I423" s="7">
        <v>367.63</v>
      </c>
      <c r="J423" s="7">
        <v>9926.01</v>
      </c>
      <c r="K423" s="4" t="s">
        <v>621</v>
      </c>
      <c r="L423" s="4" t="str">
        <f t="shared" si="30"/>
        <v>Sara</v>
      </c>
      <c r="N423" s="7">
        <f t="shared" si="31"/>
        <v>367.63</v>
      </c>
      <c r="O423" s="7">
        <f t="shared" si="32"/>
        <v>496.30050000000006</v>
      </c>
      <c r="P423" s="8" t="str">
        <f t="shared" si="33"/>
        <v>Pass</v>
      </c>
    </row>
    <row r="424" spans="1:16" x14ac:dyDescent="0.4">
      <c r="A424" s="4" t="s">
        <v>342</v>
      </c>
      <c r="B424" s="5">
        <v>45511</v>
      </c>
      <c r="C424" s="5" t="str">
        <f t="shared" si="34"/>
        <v>Aug-2024</v>
      </c>
      <c r="D424" s="4" t="s">
        <v>537</v>
      </c>
      <c r="E424" s="4" t="s">
        <v>604</v>
      </c>
      <c r="F424" s="4" t="s">
        <v>613</v>
      </c>
      <c r="G424" s="4" t="s">
        <v>616</v>
      </c>
      <c r="H424" s="4">
        <v>22</v>
      </c>
      <c r="I424" s="7">
        <v>441.13</v>
      </c>
      <c r="J424" s="7">
        <v>9704.86</v>
      </c>
      <c r="K424" s="4" t="s">
        <v>622</v>
      </c>
      <c r="L424" s="4" t="str">
        <f t="shared" si="30"/>
        <v>Tom</v>
      </c>
      <c r="N424" s="7">
        <f t="shared" si="31"/>
        <v>441.13</v>
      </c>
      <c r="O424" s="7">
        <f t="shared" si="32"/>
        <v>485.24300000000005</v>
      </c>
      <c r="P424" s="8" t="str">
        <f t="shared" si="33"/>
        <v>Pass</v>
      </c>
    </row>
    <row r="425" spans="1:16" x14ac:dyDescent="0.4">
      <c r="A425" s="4" t="s">
        <v>106</v>
      </c>
      <c r="B425" s="5">
        <v>45618</v>
      </c>
      <c r="C425" s="5" t="str">
        <f t="shared" si="34"/>
        <v>Nov-2024</v>
      </c>
      <c r="D425" s="4" t="s">
        <v>554</v>
      </c>
      <c r="E425" s="4" t="s">
        <v>589</v>
      </c>
      <c r="F425" s="4" t="s">
        <v>613</v>
      </c>
      <c r="G425" s="4" t="s">
        <v>617</v>
      </c>
      <c r="H425" s="4">
        <v>29</v>
      </c>
      <c r="I425" s="7">
        <v>333.22</v>
      </c>
      <c r="J425" s="7">
        <v>9663.380000000001</v>
      </c>
      <c r="K425" s="4" t="s">
        <v>619</v>
      </c>
      <c r="L425" s="4" t="str">
        <f t="shared" si="30"/>
        <v>John</v>
      </c>
      <c r="N425" s="7">
        <f t="shared" si="31"/>
        <v>333.22</v>
      </c>
      <c r="O425" s="7">
        <f t="shared" si="32"/>
        <v>483.1690000000001</v>
      </c>
      <c r="P425" s="8" t="str">
        <f t="shared" si="33"/>
        <v>Pass</v>
      </c>
    </row>
    <row r="426" spans="1:16" x14ac:dyDescent="0.4">
      <c r="A426" s="4" t="s">
        <v>320</v>
      </c>
      <c r="B426" s="5">
        <v>45449</v>
      </c>
      <c r="C426" s="5" t="str">
        <f t="shared" si="34"/>
        <v>Jun-2024</v>
      </c>
      <c r="D426" s="4" t="s">
        <v>550</v>
      </c>
      <c r="E426" s="4" t="s">
        <v>604</v>
      </c>
      <c r="F426" s="4" t="s">
        <v>613</v>
      </c>
      <c r="G426" s="4" t="s">
        <v>618</v>
      </c>
      <c r="H426" s="4">
        <v>39</v>
      </c>
      <c r="I426" s="7">
        <v>241.76</v>
      </c>
      <c r="J426" s="7">
        <v>9428.64</v>
      </c>
      <c r="K426" s="4" t="s">
        <v>620</v>
      </c>
      <c r="L426" s="4" t="str">
        <f t="shared" si="30"/>
        <v>Alex</v>
      </c>
      <c r="N426" s="7">
        <f t="shared" si="31"/>
        <v>241.76</v>
      </c>
      <c r="O426" s="7">
        <f t="shared" si="32"/>
        <v>471.43200000000002</v>
      </c>
      <c r="P426" s="8" t="str">
        <f t="shared" si="33"/>
        <v>Pass</v>
      </c>
    </row>
    <row r="427" spans="1:16" x14ac:dyDescent="0.4">
      <c r="A427" s="4" t="s">
        <v>131</v>
      </c>
      <c r="B427" s="5">
        <v>45651</v>
      </c>
      <c r="C427" s="5" t="str">
        <f t="shared" si="34"/>
        <v>Dec-2024</v>
      </c>
      <c r="D427" s="4" t="s">
        <v>546</v>
      </c>
      <c r="E427" s="4" t="s">
        <v>601</v>
      </c>
      <c r="F427" s="4" t="s">
        <v>613</v>
      </c>
      <c r="G427" s="4" t="s">
        <v>615</v>
      </c>
      <c r="H427" s="4">
        <v>28</v>
      </c>
      <c r="I427" s="7">
        <v>324.91000000000003</v>
      </c>
      <c r="J427" s="7">
        <v>9097.4800000000014</v>
      </c>
      <c r="K427" s="4" t="s">
        <v>623</v>
      </c>
      <c r="L427" s="4" t="str">
        <f t="shared" si="30"/>
        <v>Maria</v>
      </c>
      <c r="N427" s="7">
        <f t="shared" si="31"/>
        <v>324.91000000000003</v>
      </c>
      <c r="O427" s="7">
        <f t="shared" si="32"/>
        <v>454.87400000000008</v>
      </c>
      <c r="P427" s="8" t="str">
        <f t="shared" si="33"/>
        <v>Pass</v>
      </c>
    </row>
    <row r="428" spans="1:16" x14ac:dyDescent="0.4">
      <c r="A428" s="4" t="s">
        <v>228</v>
      </c>
      <c r="B428" s="5">
        <v>45451</v>
      </c>
      <c r="C428" s="5" t="str">
        <f t="shared" si="34"/>
        <v>Jun-2024</v>
      </c>
      <c r="D428" s="4" t="s">
        <v>535</v>
      </c>
      <c r="E428" s="4" t="s">
        <v>579</v>
      </c>
      <c r="F428" s="4" t="s">
        <v>613</v>
      </c>
      <c r="G428" s="4" t="s">
        <v>616</v>
      </c>
      <c r="H428" s="4">
        <v>44</v>
      </c>
      <c r="I428" s="7">
        <v>195.96</v>
      </c>
      <c r="J428" s="7">
        <v>8622.24</v>
      </c>
      <c r="K428" s="4" t="s">
        <v>623</v>
      </c>
      <c r="L428" s="4" t="str">
        <f t="shared" si="30"/>
        <v>Maria</v>
      </c>
      <c r="N428" s="7">
        <f t="shared" si="31"/>
        <v>195.96</v>
      </c>
      <c r="O428" s="7">
        <f t="shared" si="32"/>
        <v>431.11200000000002</v>
      </c>
      <c r="P428" s="8" t="str">
        <f t="shared" si="33"/>
        <v>Pass</v>
      </c>
    </row>
    <row r="429" spans="1:16" x14ac:dyDescent="0.4">
      <c r="A429" s="4" t="s">
        <v>440</v>
      </c>
      <c r="B429" s="5">
        <v>45449</v>
      </c>
      <c r="C429" s="5" t="str">
        <f t="shared" si="34"/>
        <v>Jun-2024</v>
      </c>
      <c r="D429" s="4" t="s">
        <v>522</v>
      </c>
      <c r="E429" s="4" t="s">
        <v>572</v>
      </c>
      <c r="F429" s="4" t="s">
        <v>613</v>
      </c>
      <c r="G429" s="4" t="s">
        <v>617</v>
      </c>
      <c r="H429" s="4">
        <v>29</v>
      </c>
      <c r="I429" s="7">
        <v>294.31</v>
      </c>
      <c r="J429" s="7">
        <v>8534.99</v>
      </c>
      <c r="K429" s="4" t="s">
        <v>622</v>
      </c>
      <c r="L429" s="4" t="str">
        <f t="shared" si="30"/>
        <v>Tom</v>
      </c>
      <c r="N429" s="7">
        <f t="shared" si="31"/>
        <v>294.31</v>
      </c>
      <c r="O429" s="7">
        <f t="shared" si="32"/>
        <v>426.74950000000001</v>
      </c>
      <c r="P429" s="8" t="str">
        <f t="shared" si="33"/>
        <v>Pass</v>
      </c>
    </row>
    <row r="430" spans="1:16" x14ac:dyDescent="0.4">
      <c r="A430" s="4" t="s">
        <v>194</v>
      </c>
      <c r="B430" s="5">
        <v>45456</v>
      </c>
      <c r="C430" s="5" t="str">
        <f t="shared" si="34"/>
        <v>Jun-2024</v>
      </c>
      <c r="D430" s="4" t="s">
        <v>554</v>
      </c>
      <c r="E430" s="4" t="s">
        <v>602</v>
      </c>
      <c r="F430" s="4" t="s">
        <v>613</v>
      </c>
      <c r="G430" s="4" t="s">
        <v>615</v>
      </c>
      <c r="H430" s="4">
        <v>29</v>
      </c>
      <c r="I430" s="7">
        <v>292.85000000000002</v>
      </c>
      <c r="J430" s="7">
        <v>8492.6500000000015</v>
      </c>
      <c r="K430" s="4" t="s">
        <v>622</v>
      </c>
      <c r="L430" s="4" t="str">
        <f t="shared" si="30"/>
        <v>Tom</v>
      </c>
      <c r="N430" s="7">
        <f t="shared" si="31"/>
        <v>292.85000000000002</v>
      </c>
      <c r="O430" s="7">
        <f t="shared" si="32"/>
        <v>424.63250000000011</v>
      </c>
      <c r="P430" s="8" t="str">
        <f t="shared" si="33"/>
        <v>Pass</v>
      </c>
    </row>
    <row r="431" spans="1:16" x14ac:dyDescent="0.4">
      <c r="A431" s="4" t="s">
        <v>244</v>
      </c>
      <c r="B431" s="5">
        <v>45492</v>
      </c>
      <c r="C431" s="5" t="str">
        <f t="shared" si="34"/>
        <v>Jul-2024</v>
      </c>
      <c r="D431" s="4" t="s">
        <v>529</v>
      </c>
      <c r="E431" s="4" t="s">
        <v>605</v>
      </c>
      <c r="F431" s="4" t="s">
        <v>613</v>
      </c>
      <c r="G431" s="4" t="s">
        <v>615</v>
      </c>
      <c r="H431" s="4">
        <v>20</v>
      </c>
      <c r="I431" s="7">
        <v>421.34</v>
      </c>
      <c r="J431" s="7">
        <v>8426.7999999999993</v>
      </c>
      <c r="K431" s="4" t="s">
        <v>622</v>
      </c>
      <c r="L431" s="4" t="str">
        <f t="shared" si="30"/>
        <v>Tom</v>
      </c>
      <c r="N431" s="7">
        <f t="shared" si="31"/>
        <v>421.34</v>
      </c>
      <c r="O431" s="7">
        <f t="shared" si="32"/>
        <v>421.34</v>
      </c>
      <c r="P431" s="8" t="str">
        <f t="shared" si="33"/>
        <v>Pass</v>
      </c>
    </row>
    <row r="432" spans="1:16" x14ac:dyDescent="0.4">
      <c r="A432" s="4" t="s">
        <v>86</v>
      </c>
      <c r="B432" s="5">
        <v>45562</v>
      </c>
      <c r="C432" s="5" t="str">
        <f t="shared" si="34"/>
        <v>Sep-2024</v>
      </c>
      <c r="D432" s="4" t="s">
        <v>534</v>
      </c>
      <c r="E432" s="4" t="s">
        <v>597</v>
      </c>
      <c r="F432" s="4" t="s">
        <v>613</v>
      </c>
      <c r="G432" s="4" t="s">
        <v>617</v>
      </c>
      <c r="H432" s="4">
        <v>25</v>
      </c>
      <c r="I432" s="7">
        <v>335.45</v>
      </c>
      <c r="J432" s="7">
        <v>8386.25</v>
      </c>
      <c r="K432" s="4" t="s">
        <v>622</v>
      </c>
      <c r="L432" s="4" t="str">
        <f t="shared" si="30"/>
        <v>Tom</v>
      </c>
      <c r="N432" s="7">
        <f t="shared" si="31"/>
        <v>335.45</v>
      </c>
      <c r="O432" s="7">
        <f t="shared" si="32"/>
        <v>419.3125</v>
      </c>
      <c r="P432" s="8" t="str">
        <f t="shared" si="33"/>
        <v>Pass</v>
      </c>
    </row>
    <row r="433" spans="1:16" x14ac:dyDescent="0.4">
      <c r="A433" s="4" t="s">
        <v>153</v>
      </c>
      <c r="B433" s="5">
        <v>45387</v>
      </c>
      <c r="C433" s="5" t="str">
        <f t="shared" si="34"/>
        <v>Apr-2024</v>
      </c>
      <c r="D433" s="4" t="s">
        <v>525</v>
      </c>
      <c r="E433" s="4" t="s">
        <v>568</v>
      </c>
      <c r="F433" s="4" t="s">
        <v>613</v>
      </c>
      <c r="G433" s="4" t="s">
        <v>616</v>
      </c>
      <c r="H433" s="4">
        <v>22</v>
      </c>
      <c r="I433" s="7">
        <v>372.47</v>
      </c>
      <c r="J433" s="7">
        <v>8194.34</v>
      </c>
      <c r="K433" s="4" t="s">
        <v>620</v>
      </c>
      <c r="L433" s="4" t="str">
        <f t="shared" si="30"/>
        <v>Alex</v>
      </c>
      <c r="N433" s="7">
        <f t="shared" si="31"/>
        <v>372.47</v>
      </c>
      <c r="O433" s="7">
        <f t="shared" si="32"/>
        <v>409.71700000000004</v>
      </c>
      <c r="P433" s="8" t="str">
        <f t="shared" si="33"/>
        <v>Pass</v>
      </c>
    </row>
    <row r="434" spans="1:16" x14ac:dyDescent="0.4">
      <c r="A434" s="4" t="s">
        <v>427</v>
      </c>
      <c r="B434" s="5">
        <v>45394</v>
      </c>
      <c r="C434" s="5" t="str">
        <f t="shared" si="34"/>
        <v>Apr-2024</v>
      </c>
      <c r="D434" s="4" t="s">
        <v>513</v>
      </c>
      <c r="E434" s="4" t="s">
        <v>568</v>
      </c>
      <c r="F434" s="4" t="s">
        <v>613</v>
      </c>
      <c r="G434" s="4" t="s">
        <v>615</v>
      </c>
      <c r="H434" s="4">
        <v>21</v>
      </c>
      <c r="I434" s="7">
        <v>383.33</v>
      </c>
      <c r="J434" s="7">
        <v>8049.9299999999994</v>
      </c>
      <c r="K434" s="4" t="s">
        <v>621</v>
      </c>
      <c r="L434" s="4" t="str">
        <f t="shared" si="30"/>
        <v>Sara</v>
      </c>
      <c r="N434" s="7">
        <f t="shared" si="31"/>
        <v>383.33</v>
      </c>
      <c r="O434" s="7">
        <f t="shared" si="32"/>
        <v>402.49649999999997</v>
      </c>
      <c r="P434" s="8" t="str">
        <f t="shared" si="33"/>
        <v>Pass</v>
      </c>
    </row>
    <row r="435" spans="1:16" x14ac:dyDescent="0.4">
      <c r="A435" s="4" t="s">
        <v>139</v>
      </c>
      <c r="B435" s="5">
        <v>45509</v>
      </c>
      <c r="C435" s="5" t="str">
        <f t="shared" si="34"/>
        <v>Aug-2024</v>
      </c>
      <c r="D435" s="4" t="s">
        <v>526</v>
      </c>
      <c r="E435" s="4" t="s">
        <v>582</v>
      </c>
      <c r="F435" s="4" t="s">
        <v>613</v>
      </c>
      <c r="G435" s="4" t="s">
        <v>615</v>
      </c>
      <c r="H435" s="4">
        <v>39</v>
      </c>
      <c r="I435" s="7">
        <v>187.92</v>
      </c>
      <c r="J435" s="7">
        <v>7328.8799999999992</v>
      </c>
      <c r="K435" s="4" t="s">
        <v>621</v>
      </c>
      <c r="L435" s="4" t="str">
        <f t="shared" si="30"/>
        <v>Sara</v>
      </c>
      <c r="N435" s="7">
        <f t="shared" si="31"/>
        <v>187.92</v>
      </c>
      <c r="O435" s="7">
        <f t="shared" si="32"/>
        <v>366.44399999999996</v>
      </c>
      <c r="P435" s="8" t="str">
        <f t="shared" si="33"/>
        <v>Pass</v>
      </c>
    </row>
    <row r="436" spans="1:16" x14ac:dyDescent="0.4">
      <c r="A436" s="4" t="s">
        <v>36</v>
      </c>
      <c r="B436" s="5">
        <v>45544</v>
      </c>
      <c r="C436" s="5" t="str">
        <f t="shared" si="34"/>
        <v>Sep-2024</v>
      </c>
      <c r="D436" s="4" t="s">
        <v>531</v>
      </c>
      <c r="E436" s="4" t="s">
        <v>578</v>
      </c>
      <c r="F436" s="4" t="s">
        <v>613</v>
      </c>
      <c r="G436" s="4" t="s">
        <v>618</v>
      </c>
      <c r="H436" s="4">
        <v>15</v>
      </c>
      <c r="I436" s="7">
        <v>487.67</v>
      </c>
      <c r="J436" s="7">
        <v>7315.05</v>
      </c>
      <c r="K436" s="4" t="s">
        <v>622</v>
      </c>
      <c r="L436" s="4" t="str">
        <f t="shared" si="30"/>
        <v>Tom</v>
      </c>
      <c r="N436" s="7">
        <f t="shared" si="31"/>
        <v>487.67</v>
      </c>
      <c r="O436" s="7">
        <f t="shared" si="32"/>
        <v>365.75250000000005</v>
      </c>
      <c r="P436" s="8" t="str">
        <f t="shared" si="33"/>
        <v>Pass</v>
      </c>
    </row>
    <row r="437" spans="1:16" x14ac:dyDescent="0.4">
      <c r="A437" s="4" t="s">
        <v>175</v>
      </c>
      <c r="B437" s="5">
        <v>45399</v>
      </c>
      <c r="C437" s="5" t="str">
        <f t="shared" si="34"/>
        <v>Apr-2024</v>
      </c>
      <c r="D437" s="4" t="s">
        <v>513</v>
      </c>
      <c r="E437" s="4" t="s">
        <v>584</v>
      </c>
      <c r="F437" s="4" t="s">
        <v>613</v>
      </c>
      <c r="G437" s="4" t="s">
        <v>617</v>
      </c>
      <c r="H437" s="4">
        <v>18</v>
      </c>
      <c r="I437" s="7">
        <v>382.2</v>
      </c>
      <c r="J437" s="7">
        <v>6879.5999999999995</v>
      </c>
      <c r="K437" s="4" t="s">
        <v>623</v>
      </c>
      <c r="L437" s="4" t="str">
        <f t="shared" si="30"/>
        <v>Maria</v>
      </c>
      <c r="N437" s="7">
        <f t="shared" si="31"/>
        <v>382.2</v>
      </c>
      <c r="O437" s="7">
        <f t="shared" si="32"/>
        <v>343.98</v>
      </c>
      <c r="P437" s="8" t="str">
        <f t="shared" si="33"/>
        <v>Pass</v>
      </c>
    </row>
    <row r="438" spans="1:16" x14ac:dyDescent="0.4">
      <c r="A438" s="4" t="s">
        <v>341</v>
      </c>
      <c r="B438" s="5">
        <v>45463</v>
      </c>
      <c r="C438" s="5" t="str">
        <f t="shared" si="34"/>
        <v>Jun-2024</v>
      </c>
      <c r="D438" s="4" t="s">
        <v>515</v>
      </c>
      <c r="E438" s="4" t="s">
        <v>580</v>
      </c>
      <c r="F438" s="4" t="s">
        <v>613</v>
      </c>
      <c r="G438" s="4" t="s">
        <v>615</v>
      </c>
      <c r="H438" s="4">
        <v>25</v>
      </c>
      <c r="I438" s="7">
        <v>270.48</v>
      </c>
      <c r="J438" s="7">
        <v>6762</v>
      </c>
      <c r="K438" s="4" t="s">
        <v>619</v>
      </c>
      <c r="L438" s="4" t="str">
        <f t="shared" si="30"/>
        <v>John</v>
      </c>
      <c r="N438" s="7">
        <f t="shared" si="31"/>
        <v>270.48</v>
      </c>
      <c r="O438" s="7">
        <f t="shared" si="32"/>
        <v>338.1</v>
      </c>
      <c r="P438" s="8" t="str">
        <f t="shared" si="33"/>
        <v>Pass</v>
      </c>
    </row>
    <row r="439" spans="1:16" x14ac:dyDescent="0.4">
      <c r="A439" s="4" t="s">
        <v>193</v>
      </c>
      <c r="B439" s="5">
        <v>45609</v>
      </c>
      <c r="C439" s="5" t="str">
        <f t="shared" si="34"/>
        <v>Nov-2024</v>
      </c>
      <c r="D439" s="4" t="s">
        <v>541</v>
      </c>
      <c r="E439" s="4" t="s">
        <v>589</v>
      </c>
      <c r="F439" s="4" t="s">
        <v>613</v>
      </c>
      <c r="G439" s="4" t="s">
        <v>616</v>
      </c>
      <c r="H439" s="4">
        <v>29</v>
      </c>
      <c r="I439" s="7">
        <v>223.4</v>
      </c>
      <c r="J439" s="7">
        <v>6478.6</v>
      </c>
      <c r="K439" s="4" t="s">
        <v>621</v>
      </c>
      <c r="L439" s="4" t="str">
        <f t="shared" si="30"/>
        <v>Sara</v>
      </c>
      <c r="N439" s="7">
        <f t="shared" si="31"/>
        <v>223.4</v>
      </c>
      <c r="O439" s="7">
        <f t="shared" si="32"/>
        <v>323.93000000000006</v>
      </c>
      <c r="P439" s="8" t="str">
        <f t="shared" si="33"/>
        <v>Pass</v>
      </c>
    </row>
    <row r="440" spans="1:16" x14ac:dyDescent="0.4">
      <c r="A440" s="4" t="s">
        <v>220</v>
      </c>
      <c r="B440" s="5">
        <v>45634</v>
      </c>
      <c r="C440" s="5" t="str">
        <f t="shared" si="34"/>
        <v>Dec-2024</v>
      </c>
      <c r="D440" s="4" t="s">
        <v>536</v>
      </c>
      <c r="E440" s="4" t="s">
        <v>579</v>
      </c>
      <c r="F440" s="4" t="s">
        <v>613</v>
      </c>
      <c r="G440" s="4" t="s">
        <v>616</v>
      </c>
      <c r="H440" s="4">
        <v>15</v>
      </c>
      <c r="I440" s="7">
        <v>405.62</v>
      </c>
      <c r="J440" s="7">
        <v>6084.3</v>
      </c>
      <c r="K440" s="4" t="s">
        <v>623</v>
      </c>
      <c r="L440" s="4" t="str">
        <f t="shared" si="30"/>
        <v>Maria</v>
      </c>
      <c r="N440" s="7">
        <f t="shared" si="31"/>
        <v>405.62</v>
      </c>
      <c r="O440" s="7">
        <f t="shared" si="32"/>
        <v>304.21500000000003</v>
      </c>
      <c r="P440" s="8" t="str">
        <f t="shared" si="33"/>
        <v>Pass</v>
      </c>
    </row>
    <row r="441" spans="1:16" x14ac:dyDescent="0.4">
      <c r="A441" s="4" t="s">
        <v>479</v>
      </c>
      <c r="B441" s="5">
        <v>45511</v>
      </c>
      <c r="C441" s="5" t="str">
        <f t="shared" si="34"/>
        <v>Aug-2024</v>
      </c>
      <c r="D441" s="4" t="s">
        <v>556</v>
      </c>
      <c r="E441" s="4" t="s">
        <v>595</v>
      </c>
      <c r="F441" s="4" t="s">
        <v>613</v>
      </c>
      <c r="G441" s="4" t="s">
        <v>615</v>
      </c>
      <c r="H441" s="4">
        <v>17</v>
      </c>
      <c r="I441" s="7">
        <v>357.42</v>
      </c>
      <c r="J441" s="7">
        <v>6076.14</v>
      </c>
      <c r="K441" s="4" t="s">
        <v>620</v>
      </c>
      <c r="L441" s="4" t="str">
        <f t="shared" si="30"/>
        <v>Alex</v>
      </c>
      <c r="N441" s="7">
        <f t="shared" si="31"/>
        <v>357.42</v>
      </c>
      <c r="O441" s="7">
        <f t="shared" si="32"/>
        <v>303.80700000000002</v>
      </c>
      <c r="P441" s="8" t="str">
        <f t="shared" si="33"/>
        <v>Pass</v>
      </c>
    </row>
    <row r="442" spans="1:16" x14ac:dyDescent="0.4">
      <c r="A442" s="4" t="s">
        <v>148</v>
      </c>
      <c r="B442" s="5">
        <v>45354</v>
      </c>
      <c r="C442" s="5" t="str">
        <f t="shared" si="34"/>
        <v>Mar-2024</v>
      </c>
      <c r="D442" s="4" t="s">
        <v>557</v>
      </c>
      <c r="E442" s="4" t="s">
        <v>569</v>
      </c>
      <c r="F442" s="4" t="s">
        <v>613</v>
      </c>
      <c r="G442" s="4" t="s">
        <v>617</v>
      </c>
      <c r="H442" s="4">
        <v>37</v>
      </c>
      <c r="I442" s="7">
        <v>163.44999999999999</v>
      </c>
      <c r="J442" s="7">
        <v>6047.65</v>
      </c>
      <c r="K442" s="4" t="s">
        <v>622</v>
      </c>
      <c r="L442" s="4" t="str">
        <f t="shared" si="30"/>
        <v>Tom</v>
      </c>
      <c r="N442" s="7">
        <f t="shared" si="31"/>
        <v>163.44999999999999</v>
      </c>
      <c r="O442" s="7">
        <f t="shared" si="32"/>
        <v>302.38249999999999</v>
      </c>
      <c r="P442" s="8" t="str">
        <f t="shared" si="33"/>
        <v>Pass</v>
      </c>
    </row>
    <row r="443" spans="1:16" x14ac:dyDescent="0.4">
      <c r="A443" s="4" t="s">
        <v>47</v>
      </c>
      <c r="B443" s="5">
        <v>45655</v>
      </c>
      <c r="C443" s="5" t="str">
        <f t="shared" si="34"/>
        <v>Dec-2024</v>
      </c>
      <c r="D443" s="4" t="s">
        <v>527</v>
      </c>
      <c r="E443" s="4" t="s">
        <v>576</v>
      </c>
      <c r="F443" s="4" t="s">
        <v>613</v>
      </c>
      <c r="G443" s="4" t="s">
        <v>616</v>
      </c>
      <c r="H443" s="4">
        <v>35</v>
      </c>
      <c r="I443" s="7">
        <v>164.44</v>
      </c>
      <c r="J443" s="7">
        <v>5755.4</v>
      </c>
      <c r="K443" s="4" t="s">
        <v>620</v>
      </c>
      <c r="L443" s="4" t="str">
        <f t="shared" si="30"/>
        <v>Alex</v>
      </c>
      <c r="N443" s="7">
        <f t="shared" si="31"/>
        <v>164.44</v>
      </c>
      <c r="O443" s="7">
        <f t="shared" si="32"/>
        <v>287.77</v>
      </c>
      <c r="P443" s="8" t="str">
        <f t="shared" si="33"/>
        <v>Pass</v>
      </c>
    </row>
    <row r="444" spans="1:16" x14ac:dyDescent="0.4">
      <c r="A444" s="4" t="s">
        <v>326</v>
      </c>
      <c r="B444" s="5">
        <v>45574</v>
      </c>
      <c r="C444" s="5" t="str">
        <f t="shared" si="34"/>
        <v>Oct-2024</v>
      </c>
      <c r="D444" s="4" t="s">
        <v>559</v>
      </c>
      <c r="E444" s="4" t="s">
        <v>585</v>
      </c>
      <c r="F444" s="4" t="s">
        <v>613</v>
      </c>
      <c r="G444" s="4" t="s">
        <v>618</v>
      </c>
      <c r="H444" s="4">
        <v>21</v>
      </c>
      <c r="I444" s="7">
        <v>273.13</v>
      </c>
      <c r="J444" s="7">
        <v>5735.73</v>
      </c>
      <c r="K444" s="4" t="s">
        <v>622</v>
      </c>
      <c r="L444" s="4" t="str">
        <f t="shared" si="30"/>
        <v>Tom</v>
      </c>
      <c r="N444" s="7">
        <f t="shared" si="31"/>
        <v>273.13</v>
      </c>
      <c r="O444" s="7">
        <f t="shared" si="32"/>
        <v>286.78649999999999</v>
      </c>
      <c r="P444" s="8" t="str">
        <f t="shared" si="33"/>
        <v>Pass</v>
      </c>
    </row>
    <row r="445" spans="1:16" x14ac:dyDescent="0.4">
      <c r="A445" s="4" t="s">
        <v>268</v>
      </c>
      <c r="B445" s="5">
        <v>45543</v>
      </c>
      <c r="C445" s="5" t="str">
        <f t="shared" si="34"/>
        <v>Sep-2024</v>
      </c>
      <c r="D445" s="4" t="s">
        <v>544</v>
      </c>
      <c r="E445" s="4" t="s">
        <v>591</v>
      </c>
      <c r="F445" s="4" t="s">
        <v>613</v>
      </c>
      <c r="G445" s="4" t="s">
        <v>615</v>
      </c>
      <c r="H445" s="4">
        <v>31</v>
      </c>
      <c r="I445" s="7">
        <v>176.8</v>
      </c>
      <c r="J445" s="7">
        <v>5480.8</v>
      </c>
      <c r="K445" s="4" t="s">
        <v>619</v>
      </c>
      <c r="L445" s="4" t="str">
        <f t="shared" si="30"/>
        <v>John</v>
      </c>
      <c r="N445" s="7">
        <f t="shared" si="31"/>
        <v>176.8</v>
      </c>
      <c r="O445" s="7">
        <f t="shared" si="32"/>
        <v>274.04000000000002</v>
      </c>
      <c r="P445" s="8" t="str">
        <f t="shared" si="33"/>
        <v>Pass</v>
      </c>
    </row>
    <row r="446" spans="1:16" x14ac:dyDescent="0.4">
      <c r="A446" s="4" t="s">
        <v>50</v>
      </c>
      <c r="B446" s="5">
        <v>45611</v>
      </c>
      <c r="C446" s="5" t="str">
        <f t="shared" si="34"/>
        <v>Nov-2024</v>
      </c>
      <c r="D446" s="4" t="s">
        <v>538</v>
      </c>
      <c r="E446" s="4" t="s">
        <v>587</v>
      </c>
      <c r="F446" s="4" t="s">
        <v>613</v>
      </c>
      <c r="G446" s="4" t="s">
        <v>615</v>
      </c>
      <c r="H446" s="4">
        <v>42</v>
      </c>
      <c r="I446" s="7">
        <v>126.02</v>
      </c>
      <c r="J446" s="7">
        <v>5292.84</v>
      </c>
      <c r="K446" s="4" t="s">
        <v>621</v>
      </c>
      <c r="L446" s="4" t="str">
        <f t="shared" si="30"/>
        <v>Sara</v>
      </c>
      <c r="N446" s="7">
        <f t="shared" si="31"/>
        <v>126.02</v>
      </c>
      <c r="O446" s="7">
        <f t="shared" si="32"/>
        <v>264.642</v>
      </c>
      <c r="P446" s="8" t="str">
        <f t="shared" si="33"/>
        <v>Pass</v>
      </c>
    </row>
    <row r="447" spans="1:16" x14ac:dyDescent="0.4">
      <c r="A447" s="4" t="s">
        <v>213</v>
      </c>
      <c r="B447" s="5">
        <v>45372</v>
      </c>
      <c r="C447" s="5" t="str">
        <f t="shared" si="34"/>
        <v>Mar-2024</v>
      </c>
      <c r="D447" s="4" t="s">
        <v>510</v>
      </c>
      <c r="E447" s="4" t="s">
        <v>597</v>
      </c>
      <c r="F447" s="4" t="s">
        <v>613</v>
      </c>
      <c r="G447" s="4" t="s">
        <v>617</v>
      </c>
      <c r="H447" s="4">
        <v>28</v>
      </c>
      <c r="I447" s="7">
        <v>186.59</v>
      </c>
      <c r="J447" s="7">
        <v>5224.5200000000004</v>
      </c>
      <c r="K447" s="4" t="s">
        <v>623</v>
      </c>
      <c r="L447" s="4" t="str">
        <f t="shared" si="30"/>
        <v>Maria</v>
      </c>
      <c r="N447" s="7">
        <f t="shared" si="31"/>
        <v>186.59</v>
      </c>
      <c r="O447" s="7">
        <f t="shared" si="32"/>
        <v>261.22600000000006</v>
      </c>
      <c r="P447" s="8" t="str">
        <f t="shared" si="33"/>
        <v>Pass</v>
      </c>
    </row>
    <row r="448" spans="1:16" x14ac:dyDescent="0.4">
      <c r="A448" s="4" t="s">
        <v>297</v>
      </c>
      <c r="B448" s="5">
        <v>45403</v>
      </c>
      <c r="C448" s="5" t="str">
        <f t="shared" si="34"/>
        <v>Apr-2024</v>
      </c>
      <c r="D448" s="4" t="s">
        <v>546</v>
      </c>
      <c r="E448" s="4" t="s">
        <v>578</v>
      </c>
      <c r="F448" s="4" t="s">
        <v>613</v>
      </c>
      <c r="G448" s="4" t="s">
        <v>617</v>
      </c>
      <c r="H448" s="4">
        <v>11</v>
      </c>
      <c r="I448" s="7">
        <v>474.57</v>
      </c>
      <c r="J448" s="7">
        <v>5220.2700000000004</v>
      </c>
      <c r="K448" s="4" t="s">
        <v>623</v>
      </c>
      <c r="L448" s="4" t="str">
        <f t="shared" si="30"/>
        <v>Maria</v>
      </c>
      <c r="N448" s="7">
        <f t="shared" si="31"/>
        <v>474.57</v>
      </c>
      <c r="O448" s="7">
        <f t="shared" si="32"/>
        <v>261.01350000000002</v>
      </c>
      <c r="P448" s="8" t="str">
        <f t="shared" si="33"/>
        <v>Pass</v>
      </c>
    </row>
    <row r="449" spans="1:16" x14ac:dyDescent="0.4">
      <c r="A449" s="4" t="s">
        <v>90</v>
      </c>
      <c r="B449" s="5">
        <v>45587</v>
      </c>
      <c r="C449" s="5" t="str">
        <f t="shared" si="34"/>
        <v>Oct-2024</v>
      </c>
      <c r="D449" s="4" t="s">
        <v>544</v>
      </c>
      <c r="E449" s="4" t="s">
        <v>581</v>
      </c>
      <c r="F449" s="4" t="s">
        <v>613</v>
      </c>
      <c r="G449" s="4" t="s">
        <v>616</v>
      </c>
      <c r="H449" s="4">
        <v>21</v>
      </c>
      <c r="I449" s="7">
        <v>235.48</v>
      </c>
      <c r="J449" s="7">
        <v>4945.08</v>
      </c>
      <c r="K449" s="4" t="s">
        <v>619</v>
      </c>
      <c r="L449" s="4" t="str">
        <f t="shared" si="30"/>
        <v>John</v>
      </c>
      <c r="N449" s="7">
        <f t="shared" si="31"/>
        <v>235.48</v>
      </c>
      <c r="O449" s="7">
        <f t="shared" si="32"/>
        <v>247.25400000000002</v>
      </c>
      <c r="P449" s="8" t="str">
        <f t="shared" si="33"/>
        <v>Pass</v>
      </c>
    </row>
    <row r="450" spans="1:16" x14ac:dyDescent="0.4">
      <c r="A450" s="4" t="s">
        <v>132</v>
      </c>
      <c r="B450" s="5">
        <v>45505</v>
      </c>
      <c r="C450" s="5" t="str">
        <f t="shared" si="34"/>
        <v>Aug-2024</v>
      </c>
      <c r="D450" s="4" t="s">
        <v>527</v>
      </c>
      <c r="E450" s="4" t="s">
        <v>564</v>
      </c>
      <c r="F450" s="4" t="s">
        <v>613</v>
      </c>
      <c r="G450" s="4" t="s">
        <v>615</v>
      </c>
      <c r="H450" s="4">
        <v>46</v>
      </c>
      <c r="I450" s="7">
        <v>105.96</v>
      </c>
      <c r="J450" s="7">
        <v>4874.16</v>
      </c>
      <c r="K450" s="4" t="s">
        <v>620</v>
      </c>
      <c r="L450" s="4" t="str">
        <f t="shared" ref="L450:L501" si="35">PROPER(TRIM(K450))</f>
        <v>Alex</v>
      </c>
      <c r="N450" s="7">
        <f t="shared" ref="N450:N501" si="36">I450*(1 + $M$2 )</f>
        <v>105.96</v>
      </c>
      <c r="O450" s="7">
        <f t="shared" ref="O450:O501" si="37">J450*0.05</f>
        <v>243.708</v>
      </c>
      <c r="P450" s="8" t="str">
        <f t="shared" ref="P450:P501" si="38">IF(H450 &gt; 10, "Pass", "Fail" )</f>
        <v>Pass</v>
      </c>
    </row>
    <row r="451" spans="1:16" x14ac:dyDescent="0.4">
      <c r="A451" s="4" t="s">
        <v>119</v>
      </c>
      <c r="B451" s="5">
        <v>45319</v>
      </c>
      <c r="C451" s="5" t="str">
        <f t="shared" ref="C451:C501" si="39">TEXT(B451, "mmm-yyyy")</f>
        <v>Jan-2024</v>
      </c>
      <c r="D451" s="4" t="s">
        <v>549</v>
      </c>
      <c r="E451" s="4" t="s">
        <v>576</v>
      </c>
      <c r="F451" s="4" t="s">
        <v>613</v>
      </c>
      <c r="G451" s="4" t="s">
        <v>615</v>
      </c>
      <c r="H451" s="4">
        <v>25</v>
      </c>
      <c r="I451" s="7">
        <v>192.25</v>
      </c>
      <c r="J451" s="7">
        <v>4806.25</v>
      </c>
      <c r="K451" s="4" t="s">
        <v>623</v>
      </c>
      <c r="L451" s="4" t="str">
        <f t="shared" si="35"/>
        <v>Maria</v>
      </c>
      <c r="N451" s="7">
        <f t="shared" si="36"/>
        <v>192.25</v>
      </c>
      <c r="O451" s="7">
        <f t="shared" si="37"/>
        <v>240.3125</v>
      </c>
      <c r="P451" s="8" t="str">
        <f t="shared" si="38"/>
        <v>Pass</v>
      </c>
    </row>
    <row r="452" spans="1:16" x14ac:dyDescent="0.4">
      <c r="A452" s="4" t="s">
        <v>97</v>
      </c>
      <c r="B452" s="5">
        <v>45508</v>
      </c>
      <c r="C452" s="5" t="str">
        <f t="shared" si="39"/>
        <v>Aug-2024</v>
      </c>
      <c r="D452" s="4" t="s">
        <v>538</v>
      </c>
      <c r="E452" s="4" t="s">
        <v>575</v>
      </c>
      <c r="F452" s="4" t="s">
        <v>613</v>
      </c>
      <c r="G452" s="4" t="s">
        <v>618</v>
      </c>
      <c r="H452" s="4">
        <v>12</v>
      </c>
      <c r="I452" s="7">
        <v>399.05</v>
      </c>
      <c r="J452" s="7">
        <v>4788.6000000000004</v>
      </c>
      <c r="K452" s="4" t="s">
        <v>621</v>
      </c>
      <c r="L452" s="4" t="str">
        <f t="shared" si="35"/>
        <v>Sara</v>
      </c>
      <c r="N452" s="7">
        <f t="shared" si="36"/>
        <v>399.05</v>
      </c>
      <c r="O452" s="7">
        <f t="shared" si="37"/>
        <v>239.43000000000004</v>
      </c>
      <c r="P452" s="8" t="str">
        <f t="shared" si="38"/>
        <v>Pass</v>
      </c>
    </row>
    <row r="453" spans="1:16" x14ac:dyDescent="0.4">
      <c r="A453" s="4" t="s">
        <v>456</v>
      </c>
      <c r="B453" s="5">
        <v>45413</v>
      </c>
      <c r="C453" s="5" t="str">
        <f t="shared" si="39"/>
        <v>May-2024</v>
      </c>
      <c r="D453" s="4" t="s">
        <v>528</v>
      </c>
      <c r="E453" s="4" t="s">
        <v>562</v>
      </c>
      <c r="F453" s="4" t="s">
        <v>613</v>
      </c>
      <c r="G453" s="4" t="s">
        <v>617</v>
      </c>
      <c r="H453" s="4">
        <v>19</v>
      </c>
      <c r="I453" s="7">
        <v>249.05</v>
      </c>
      <c r="J453" s="7">
        <v>4731.95</v>
      </c>
      <c r="K453" s="4" t="s">
        <v>623</v>
      </c>
      <c r="L453" s="4" t="str">
        <f t="shared" si="35"/>
        <v>Maria</v>
      </c>
      <c r="N453" s="7">
        <f t="shared" si="36"/>
        <v>249.05</v>
      </c>
      <c r="O453" s="7">
        <f t="shared" si="37"/>
        <v>236.5975</v>
      </c>
      <c r="P453" s="8" t="str">
        <f t="shared" si="38"/>
        <v>Pass</v>
      </c>
    </row>
    <row r="454" spans="1:16" x14ac:dyDescent="0.4">
      <c r="A454" s="4" t="s">
        <v>345</v>
      </c>
      <c r="B454" s="5">
        <v>45297</v>
      </c>
      <c r="C454" s="5" t="str">
        <f t="shared" si="39"/>
        <v>Jan-2024</v>
      </c>
      <c r="D454" s="4" t="s">
        <v>517</v>
      </c>
      <c r="E454" s="4" t="s">
        <v>609</v>
      </c>
      <c r="F454" s="4" t="s">
        <v>613</v>
      </c>
      <c r="G454" s="4" t="s">
        <v>617</v>
      </c>
      <c r="H454" s="4">
        <v>13</v>
      </c>
      <c r="I454" s="7">
        <v>340.96</v>
      </c>
      <c r="J454" s="7">
        <v>4432.4799999999996</v>
      </c>
      <c r="K454" s="4" t="s">
        <v>619</v>
      </c>
      <c r="L454" s="4" t="str">
        <f t="shared" si="35"/>
        <v>John</v>
      </c>
      <c r="N454" s="7">
        <f t="shared" si="36"/>
        <v>340.96</v>
      </c>
      <c r="O454" s="7">
        <f t="shared" si="37"/>
        <v>221.624</v>
      </c>
      <c r="P454" s="8" t="str">
        <f t="shared" si="38"/>
        <v>Pass</v>
      </c>
    </row>
    <row r="455" spans="1:16" x14ac:dyDescent="0.4">
      <c r="A455" s="4" t="s">
        <v>118</v>
      </c>
      <c r="B455" s="5">
        <v>45332</v>
      </c>
      <c r="C455" s="5" t="str">
        <f t="shared" si="39"/>
        <v>Feb-2024</v>
      </c>
      <c r="D455" s="4" t="s">
        <v>556</v>
      </c>
      <c r="E455" s="4" t="s">
        <v>591</v>
      </c>
      <c r="F455" s="4" t="s">
        <v>613</v>
      </c>
      <c r="G455" s="4" t="s">
        <v>618</v>
      </c>
      <c r="H455" s="4">
        <v>10</v>
      </c>
      <c r="I455" s="7">
        <v>401.19</v>
      </c>
      <c r="J455" s="7">
        <v>4011.9</v>
      </c>
      <c r="K455" s="4" t="s">
        <v>619</v>
      </c>
      <c r="L455" s="4" t="str">
        <f t="shared" si="35"/>
        <v>John</v>
      </c>
      <c r="N455" s="7">
        <f t="shared" si="36"/>
        <v>401.19</v>
      </c>
      <c r="O455" s="7">
        <f t="shared" si="37"/>
        <v>200.59500000000003</v>
      </c>
      <c r="P455" s="8" t="str">
        <f t="shared" si="38"/>
        <v>Fail</v>
      </c>
    </row>
    <row r="456" spans="1:16" x14ac:dyDescent="0.4">
      <c r="A456" s="4" t="s">
        <v>496</v>
      </c>
      <c r="B456" s="5">
        <v>45537</v>
      </c>
      <c r="C456" s="5" t="str">
        <f t="shared" si="39"/>
        <v>Sep-2024</v>
      </c>
      <c r="D456" s="4" t="s">
        <v>542</v>
      </c>
      <c r="E456" s="4" t="s">
        <v>586</v>
      </c>
      <c r="F456" s="4" t="s">
        <v>613</v>
      </c>
      <c r="G456" s="4" t="s">
        <v>616</v>
      </c>
      <c r="H456" s="4">
        <v>10</v>
      </c>
      <c r="I456" s="7">
        <v>398.34</v>
      </c>
      <c r="J456" s="7">
        <v>3983.4</v>
      </c>
      <c r="K456" s="4" t="s">
        <v>620</v>
      </c>
      <c r="L456" s="4" t="str">
        <f t="shared" si="35"/>
        <v>Alex</v>
      </c>
      <c r="N456" s="7">
        <f t="shared" si="36"/>
        <v>398.34</v>
      </c>
      <c r="O456" s="7">
        <f t="shared" si="37"/>
        <v>199.17000000000002</v>
      </c>
      <c r="P456" s="8" t="str">
        <f t="shared" si="38"/>
        <v>Fail</v>
      </c>
    </row>
    <row r="457" spans="1:16" x14ac:dyDescent="0.4">
      <c r="A457" s="4" t="s">
        <v>70</v>
      </c>
      <c r="B457" s="5">
        <v>45372</v>
      </c>
      <c r="C457" s="5" t="str">
        <f t="shared" si="39"/>
        <v>Mar-2024</v>
      </c>
      <c r="D457" s="4" t="s">
        <v>548</v>
      </c>
      <c r="E457" s="4" t="s">
        <v>567</v>
      </c>
      <c r="F457" s="4" t="s">
        <v>613</v>
      </c>
      <c r="G457" s="4" t="s">
        <v>618</v>
      </c>
      <c r="H457" s="4">
        <v>10</v>
      </c>
      <c r="I457" s="7">
        <v>362.8</v>
      </c>
      <c r="J457" s="7">
        <v>3628</v>
      </c>
      <c r="K457" s="4" t="s">
        <v>621</v>
      </c>
      <c r="L457" s="4" t="str">
        <f t="shared" si="35"/>
        <v>Sara</v>
      </c>
      <c r="N457" s="7">
        <f t="shared" si="36"/>
        <v>362.8</v>
      </c>
      <c r="O457" s="7">
        <f t="shared" si="37"/>
        <v>181.4</v>
      </c>
      <c r="P457" s="8" t="str">
        <f t="shared" si="38"/>
        <v>Fail</v>
      </c>
    </row>
    <row r="458" spans="1:16" x14ac:dyDescent="0.4">
      <c r="A458" s="4" t="s">
        <v>373</v>
      </c>
      <c r="B458" s="5">
        <v>45579</v>
      </c>
      <c r="C458" s="5" t="str">
        <f t="shared" si="39"/>
        <v>Oct-2024</v>
      </c>
      <c r="D458" s="4" t="s">
        <v>510</v>
      </c>
      <c r="E458" s="4" t="s">
        <v>585</v>
      </c>
      <c r="F458" s="4" t="s">
        <v>613</v>
      </c>
      <c r="G458" s="4" t="s">
        <v>616</v>
      </c>
      <c r="H458" s="4">
        <v>8</v>
      </c>
      <c r="I458" s="7">
        <v>451.16</v>
      </c>
      <c r="J458" s="7">
        <v>3609.28</v>
      </c>
      <c r="K458" s="4" t="s">
        <v>621</v>
      </c>
      <c r="L458" s="4" t="str">
        <f t="shared" si="35"/>
        <v>Sara</v>
      </c>
      <c r="N458" s="7">
        <f t="shared" si="36"/>
        <v>451.16</v>
      </c>
      <c r="O458" s="7">
        <f t="shared" si="37"/>
        <v>180.46400000000003</v>
      </c>
      <c r="P458" s="8" t="str">
        <f t="shared" si="38"/>
        <v>Fail</v>
      </c>
    </row>
    <row r="459" spans="1:16" x14ac:dyDescent="0.4">
      <c r="A459" s="4" t="s">
        <v>296</v>
      </c>
      <c r="B459" s="5">
        <v>45518</v>
      </c>
      <c r="C459" s="5" t="str">
        <f t="shared" si="39"/>
        <v>Aug-2024</v>
      </c>
      <c r="D459" s="4" t="s">
        <v>553</v>
      </c>
      <c r="E459" s="4" t="s">
        <v>580</v>
      </c>
      <c r="F459" s="4" t="s">
        <v>613</v>
      </c>
      <c r="G459" s="4" t="s">
        <v>617</v>
      </c>
      <c r="H459" s="4">
        <v>34</v>
      </c>
      <c r="I459" s="7">
        <v>93.59</v>
      </c>
      <c r="J459" s="7">
        <v>3182.06</v>
      </c>
      <c r="K459" s="4" t="s">
        <v>621</v>
      </c>
      <c r="L459" s="4" t="str">
        <f t="shared" si="35"/>
        <v>Sara</v>
      </c>
      <c r="N459" s="7">
        <f t="shared" si="36"/>
        <v>93.59</v>
      </c>
      <c r="O459" s="7">
        <f t="shared" si="37"/>
        <v>159.10300000000001</v>
      </c>
      <c r="P459" s="8" t="str">
        <f t="shared" si="38"/>
        <v>Pass</v>
      </c>
    </row>
    <row r="460" spans="1:16" x14ac:dyDescent="0.4">
      <c r="A460" s="4" t="s">
        <v>412</v>
      </c>
      <c r="B460" s="5">
        <v>45605</v>
      </c>
      <c r="C460" s="5" t="str">
        <f t="shared" si="39"/>
        <v>Nov-2024</v>
      </c>
      <c r="D460" s="4" t="s">
        <v>550</v>
      </c>
      <c r="E460" s="4" t="s">
        <v>595</v>
      </c>
      <c r="F460" s="4" t="s">
        <v>613</v>
      </c>
      <c r="G460" s="4" t="s">
        <v>616</v>
      </c>
      <c r="H460" s="4">
        <v>16</v>
      </c>
      <c r="I460" s="7">
        <v>198.28</v>
      </c>
      <c r="J460" s="7">
        <v>3172.48</v>
      </c>
      <c r="K460" s="4" t="s">
        <v>623</v>
      </c>
      <c r="L460" s="4" t="str">
        <f t="shared" si="35"/>
        <v>Maria</v>
      </c>
      <c r="N460" s="7">
        <f t="shared" si="36"/>
        <v>198.28</v>
      </c>
      <c r="O460" s="7">
        <f t="shared" si="37"/>
        <v>158.62400000000002</v>
      </c>
      <c r="P460" s="8" t="str">
        <f t="shared" si="38"/>
        <v>Pass</v>
      </c>
    </row>
    <row r="461" spans="1:16" x14ac:dyDescent="0.4">
      <c r="A461" s="4" t="s">
        <v>14</v>
      </c>
      <c r="B461" s="5">
        <v>45363</v>
      </c>
      <c r="C461" s="5" t="str">
        <f t="shared" si="39"/>
        <v>Mar-2024</v>
      </c>
      <c r="D461" s="4" t="s">
        <v>514</v>
      </c>
      <c r="E461" s="4" t="s">
        <v>564</v>
      </c>
      <c r="F461" s="4" t="s">
        <v>613</v>
      </c>
      <c r="G461" s="4" t="s">
        <v>616</v>
      </c>
      <c r="H461" s="4">
        <v>14</v>
      </c>
      <c r="I461" s="7">
        <v>223.24</v>
      </c>
      <c r="J461" s="7">
        <v>3125.36</v>
      </c>
      <c r="K461" s="4" t="s">
        <v>621</v>
      </c>
      <c r="L461" s="4" t="str">
        <f t="shared" si="35"/>
        <v>Sara</v>
      </c>
      <c r="N461" s="7">
        <f t="shared" si="36"/>
        <v>223.24</v>
      </c>
      <c r="O461" s="7">
        <f t="shared" si="37"/>
        <v>156.26800000000003</v>
      </c>
      <c r="P461" s="8" t="str">
        <f t="shared" si="38"/>
        <v>Pass</v>
      </c>
    </row>
    <row r="462" spans="1:16" x14ac:dyDescent="0.4">
      <c r="A462" s="4" t="s">
        <v>183</v>
      </c>
      <c r="B462" s="5">
        <v>45481</v>
      </c>
      <c r="C462" s="5" t="str">
        <f t="shared" si="39"/>
        <v>Jul-2024</v>
      </c>
      <c r="D462" s="4" t="s">
        <v>530</v>
      </c>
      <c r="E462" s="4" t="s">
        <v>565</v>
      </c>
      <c r="F462" s="4" t="s">
        <v>613</v>
      </c>
      <c r="G462" s="4" t="s">
        <v>615</v>
      </c>
      <c r="H462" s="4">
        <v>11</v>
      </c>
      <c r="I462" s="7">
        <v>267.45999999999998</v>
      </c>
      <c r="J462" s="7">
        <v>2942.06</v>
      </c>
      <c r="K462" s="4" t="s">
        <v>619</v>
      </c>
      <c r="L462" s="4" t="str">
        <f t="shared" si="35"/>
        <v>John</v>
      </c>
      <c r="N462" s="7">
        <f t="shared" si="36"/>
        <v>267.45999999999998</v>
      </c>
      <c r="O462" s="7">
        <f t="shared" si="37"/>
        <v>147.10300000000001</v>
      </c>
      <c r="P462" s="8" t="str">
        <f t="shared" si="38"/>
        <v>Pass</v>
      </c>
    </row>
    <row r="463" spans="1:16" x14ac:dyDescent="0.4">
      <c r="A463" s="4" t="s">
        <v>77</v>
      </c>
      <c r="B463" s="5">
        <v>45601</v>
      </c>
      <c r="C463" s="5" t="str">
        <f t="shared" si="39"/>
        <v>Nov-2024</v>
      </c>
      <c r="D463" s="4" t="s">
        <v>523</v>
      </c>
      <c r="E463" s="4" t="s">
        <v>562</v>
      </c>
      <c r="F463" s="4" t="s">
        <v>613</v>
      </c>
      <c r="G463" s="4" t="s">
        <v>617</v>
      </c>
      <c r="H463" s="4">
        <v>14</v>
      </c>
      <c r="I463" s="7">
        <v>207.95</v>
      </c>
      <c r="J463" s="7">
        <v>2911.3</v>
      </c>
      <c r="K463" s="4" t="s">
        <v>620</v>
      </c>
      <c r="L463" s="4" t="str">
        <f t="shared" si="35"/>
        <v>Alex</v>
      </c>
      <c r="N463" s="7">
        <f t="shared" si="36"/>
        <v>207.95</v>
      </c>
      <c r="O463" s="7">
        <f t="shared" si="37"/>
        <v>145.56500000000003</v>
      </c>
      <c r="P463" s="8" t="str">
        <f t="shared" si="38"/>
        <v>Pass</v>
      </c>
    </row>
    <row r="464" spans="1:16" x14ac:dyDescent="0.4">
      <c r="A464" s="4" t="s">
        <v>56</v>
      </c>
      <c r="B464" s="5">
        <v>45458</v>
      </c>
      <c r="C464" s="5" t="str">
        <f t="shared" si="39"/>
        <v>Jun-2024</v>
      </c>
      <c r="D464" s="4" t="s">
        <v>529</v>
      </c>
      <c r="E464" s="4" t="s">
        <v>583</v>
      </c>
      <c r="F464" s="4" t="s">
        <v>613</v>
      </c>
      <c r="G464" s="4" t="s">
        <v>617</v>
      </c>
      <c r="H464" s="4">
        <v>7</v>
      </c>
      <c r="I464" s="7">
        <v>415.66</v>
      </c>
      <c r="J464" s="7">
        <v>2909.62</v>
      </c>
      <c r="K464" s="4" t="s">
        <v>620</v>
      </c>
      <c r="L464" s="4" t="str">
        <f t="shared" si="35"/>
        <v>Alex</v>
      </c>
      <c r="N464" s="7">
        <f t="shared" si="36"/>
        <v>415.66</v>
      </c>
      <c r="O464" s="7">
        <f t="shared" si="37"/>
        <v>145.48099999999999</v>
      </c>
      <c r="P464" s="8" t="str">
        <f t="shared" si="38"/>
        <v>Fail</v>
      </c>
    </row>
    <row r="465" spans="1:16" x14ac:dyDescent="0.4">
      <c r="A465" s="4" t="s">
        <v>295</v>
      </c>
      <c r="B465" s="5">
        <v>45545</v>
      </c>
      <c r="C465" s="5" t="str">
        <f t="shared" si="39"/>
        <v>Sep-2024</v>
      </c>
      <c r="D465" s="4" t="s">
        <v>545</v>
      </c>
      <c r="E465" s="4" t="s">
        <v>579</v>
      </c>
      <c r="F465" s="4" t="s">
        <v>613</v>
      </c>
      <c r="G465" s="4" t="s">
        <v>615</v>
      </c>
      <c r="H465" s="4">
        <v>32</v>
      </c>
      <c r="I465" s="7">
        <v>90.76</v>
      </c>
      <c r="J465" s="7">
        <v>2904.32</v>
      </c>
      <c r="K465" s="4" t="s">
        <v>621</v>
      </c>
      <c r="L465" s="4" t="str">
        <f t="shared" si="35"/>
        <v>Sara</v>
      </c>
      <c r="N465" s="7">
        <f t="shared" si="36"/>
        <v>90.76</v>
      </c>
      <c r="O465" s="7">
        <f t="shared" si="37"/>
        <v>145.21600000000001</v>
      </c>
      <c r="P465" s="8" t="str">
        <f t="shared" si="38"/>
        <v>Pass</v>
      </c>
    </row>
    <row r="466" spans="1:16" x14ac:dyDescent="0.4">
      <c r="A466" s="4" t="s">
        <v>58</v>
      </c>
      <c r="B466" s="5">
        <v>45380</v>
      </c>
      <c r="C466" s="5" t="str">
        <f t="shared" si="39"/>
        <v>Mar-2024</v>
      </c>
      <c r="D466" s="4" t="s">
        <v>544</v>
      </c>
      <c r="E466" s="4" t="s">
        <v>569</v>
      </c>
      <c r="F466" s="4" t="s">
        <v>613</v>
      </c>
      <c r="G466" s="4" t="s">
        <v>615</v>
      </c>
      <c r="H466" s="4">
        <v>9</v>
      </c>
      <c r="I466" s="7">
        <v>315.97000000000003</v>
      </c>
      <c r="J466" s="7">
        <v>2843.73</v>
      </c>
      <c r="K466" s="4" t="s">
        <v>623</v>
      </c>
      <c r="L466" s="4" t="str">
        <f t="shared" si="35"/>
        <v>Maria</v>
      </c>
      <c r="N466" s="7">
        <f t="shared" si="36"/>
        <v>315.97000000000003</v>
      </c>
      <c r="O466" s="7">
        <f t="shared" si="37"/>
        <v>142.1865</v>
      </c>
      <c r="P466" s="8" t="str">
        <f t="shared" si="38"/>
        <v>Fail</v>
      </c>
    </row>
    <row r="467" spans="1:16" x14ac:dyDescent="0.4">
      <c r="A467" s="4" t="s">
        <v>61</v>
      </c>
      <c r="B467" s="5">
        <v>45533</v>
      </c>
      <c r="C467" s="5" t="str">
        <f t="shared" si="39"/>
        <v>Aug-2024</v>
      </c>
      <c r="D467" s="4" t="s">
        <v>527</v>
      </c>
      <c r="E467" s="4" t="s">
        <v>581</v>
      </c>
      <c r="F467" s="4" t="s">
        <v>613</v>
      </c>
      <c r="G467" s="4" t="s">
        <v>618</v>
      </c>
      <c r="H467" s="4">
        <v>35</v>
      </c>
      <c r="I467" s="7">
        <v>81.03</v>
      </c>
      <c r="J467" s="7">
        <v>2836.05</v>
      </c>
      <c r="K467" s="4" t="s">
        <v>623</v>
      </c>
      <c r="L467" s="4" t="str">
        <f t="shared" si="35"/>
        <v>Maria</v>
      </c>
      <c r="N467" s="7">
        <f t="shared" si="36"/>
        <v>81.03</v>
      </c>
      <c r="O467" s="7">
        <f t="shared" si="37"/>
        <v>141.80250000000001</v>
      </c>
      <c r="P467" s="8" t="str">
        <f t="shared" si="38"/>
        <v>Pass</v>
      </c>
    </row>
    <row r="468" spans="1:16" x14ac:dyDescent="0.4">
      <c r="A468" s="4" t="s">
        <v>202</v>
      </c>
      <c r="B468" s="5">
        <v>45387</v>
      </c>
      <c r="C468" s="5" t="str">
        <f t="shared" si="39"/>
        <v>Apr-2024</v>
      </c>
      <c r="D468" s="4" t="s">
        <v>552</v>
      </c>
      <c r="E468" s="4" t="s">
        <v>582</v>
      </c>
      <c r="F468" s="4" t="s">
        <v>613</v>
      </c>
      <c r="G468" s="4" t="s">
        <v>618</v>
      </c>
      <c r="H468" s="4">
        <v>17</v>
      </c>
      <c r="I468" s="7">
        <v>164.31</v>
      </c>
      <c r="J468" s="7">
        <v>2793.27</v>
      </c>
      <c r="K468" s="4" t="s">
        <v>619</v>
      </c>
      <c r="L468" s="4" t="str">
        <f t="shared" si="35"/>
        <v>John</v>
      </c>
      <c r="N468" s="7">
        <f t="shared" si="36"/>
        <v>164.31</v>
      </c>
      <c r="O468" s="7">
        <f t="shared" si="37"/>
        <v>139.6635</v>
      </c>
      <c r="P468" s="8" t="str">
        <f t="shared" si="38"/>
        <v>Pass</v>
      </c>
    </row>
    <row r="469" spans="1:16" x14ac:dyDescent="0.4">
      <c r="A469" s="4" t="s">
        <v>375</v>
      </c>
      <c r="B469" s="5">
        <v>45442</v>
      </c>
      <c r="C469" s="5" t="str">
        <f t="shared" si="39"/>
        <v>May-2024</v>
      </c>
      <c r="D469" s="4" t="s">
        <v>540</v>
      </c>
      <c r="E469" s="4" t="s">
        <v>577</v>
      </c>
      <c r="F469" s="4" t="s">
        <v>613</v>
      </c>
      <c r="G469" s="4" t="s">
        <v>616</v>
      </c>
      <c r="H469" s="4">
        <v>16</v>
      </c>
      <c r="I469" s="7">
        <v>167.33</v>
      </c>
      <c r="J469" s="7">
        <v>2677.28</v>
      </c>
      <c r="K469" s="4" t="s">
        <v>622</v>
      </c>
      <c r="L469" s="4" t="str">
        <f t="shared" si="35"/>
        <v>Tom</v>
      </c>
      <c r="N469" s="7">
        <f t="shared" si="36"/>
        <v>167.33</v>
      </c>
      <c r="O469" s="7">
        <f t="shared" si="37"/>
        <v>133.864</v>
      </c>
      <c r="P469" s="8" t="str">
        <f t="shared" si="38"/>
        <v>Pass</v>
      </c>
    </row>
    <row r="470" spans="1:16" x14ac:dyDescent="0.4">
      <c r="A470" s="4" t="s">
        <v>283</v>
      </c>
      <c r="B470" s="5">
        <v>45595</v>
      </c>
      <c r="C470" s="5" t="str">
        <f t="shared" si="39"/>
        <v>Oct-2024</v>
      </c>
      <c r="D470" s="4" t="s">
        <v>555</v>
      </c>
      <c r="E470" s="4" t="s">
        <v>575</v>
      </c>
      <c r="F470" s="4" t="s">
        <v>613</v>
      </c>
      <c r="G470" s="4" t="s">
        <v>615</v>
      </c>
      <c r="H470" s="4">
        <v>10</v>
      </c>
      <c r="I470" s="7">
        <v>267.37</v>
      </c>
      <c r="J470" s="7">
        <v>2673.7</v>
      </c>
      <c r="K470" s="4" t="s">
        <v>621</v>
      </c>
      <c r="L470" s="4" t="str">
        <f t="shared" si="35"/>
        <v>Sara</v>
      </c>
      <c r="N470" s="7">
        <f t="shared" si="36"/>
        <v>267.37</v>
      </c>
      <c r="O470" s="7">
        <f t="shared" si="37"/>
        <v>133.685</v>
      </c>
      <c r="P470" s="8" t="str">
        <f t="shared" si="38"/>
        <v>Fail</v>
      </c>
    </row>
    <row r="471" spans="1:16" x14ac:dyDescent="0.4">
      <c r="A471" s="4" t="s">
        <v>180</v>
      </c>
      <c r="B471" s="5">
        <v>45419</v>
      </c>
      <c r="C471" s="5" t="str">
        <f t="shared" si="39"/>
        <v>May-2024</v>
      </c>
      <c r="D471" s="4" t="s">
        <v>549</v>
      </c>
      <c r="E471" s="4" t="s">
        <v>587</v>
      </c>
      <c r="F471" s="4" t="s">
        <v>613</v>
      </c>
      <c r="G471" s="4" t="s">
        <v>618</v>
      </c>
      <c r="H471" s="4">
        <v>17</v>
      </c>
      <c r="I471" s="7">
        <v>134.62</v>
      </c>
      <c r="J471" s="7">
        <v>2288.54</v>
      </c>
      <c r="K471" s="4" t="s">
        <v>621</v>
      </c>
      <c r="L471" s="4" t="str">
        <f t="shared" si="35"/>
        <v>Sara</v>
      </c>
      <c r="N471" s="7">
        <f t="shared" si="36"/>
        <v>134.62</v>
      </c>
      <c r="O471" s="7">
        <f t="shared" si="37"/>
        <v>114.42700000000001</v>
      </c>
      <c r="P471" s="8" t="str">
        <f t="shared" si="38"/>
        <v>Pass</v>
      </c>
    </row>
    <row r="472" spans="1:16" x14ac:dyDescent="0.4">
      <c r="A472" s="4" t="s">
        <v>121</v>
      </c>
      <c r="B472" s="5">
        <v>45492</v>
      </c>
      <c r="C472" s="5" t="str">
        <f t="shared" si="39"/>
        <v>Jul-2024</v>
      </c>
      <c r="D472" s="4" t="s">
        <v>531</v>
      </c>
      <c r="E472" s="4" t="s">
        <v>569</v>
      </c>
      <c r="F472" s="4" t="s">
        <v>613</v>
      </c>
      <c r="G472" s="4" t="s">
        <v>616</v>
      </c>
      <c r="H472" s="4">
        <v>11</v>
      </c>
      <c r="I472" s="7">
        <v>204.72</v>
      </c>
      <c r="J472" s="7">
        <v>2251.92</v>
      </c>
      <c r="K472" s="4" t="s">
        <v>621</v>
      </c>
      <c r="L472" s="4" t="str">
        <f t="shared" si="35"/>
        <v>Sara</v>
      </c>
      <c r="N472" s="7">
        <f t="shared" si="36"/>
        <v>204.72</v>
      </c>
      <c r="O472" s="7">
        <f t="shared" si="37"/>
        <v>112.596</v>
      </c>
      <c r="P472" s="8" t="str">
        <f t="shared" si="38"/>
        <v>Pass</v>
      </c>
    </row>
    <row r="473" spans="1:16" x14ac:dyDescent="0.4">
      <c r="A473" s="4" t="s">
        <v>421</v>
      </c>
      <c r="B473" s="5">
        <v>45392</v>
      </c>
      <c r="C473" s="5" t="str">
        <f t="shared" si="39"/>
        <v>Apr-2024</v>
      </c>
      <c r="D473" s="4" t="s">
        <v>520</v>
      </c>
      <c r="E473" s="4" t="s">
        <v>598</v>
      </c>
      <c r="F473" s="4" t="s">
        <v>613</v>
      </c>
      <c r="G473" s="4" t="s">
        <v>617</v>
      </c>
      <c r="H473" s="4">
        <v>10</v>
      </c>
      <c r="I473" s="7">
        <v>202.56</v>
      </c>
      <c r="J473" s="7">
        <v>2025.6</v>
      </c>
      <c r="K473" s="4" t="s">
        <v>622</v>
      </c>
      <c r="L473" s="4" t="str">
        <f t="shared" si="35"/>
        <v>Tom</v>
      </c>
      <c r="N473" s="7">
        <f t="shared" si="36"/>
        <v>202.56</v>
      </c>
      <c r="O473" s="7">
        <f t="shared" si="37"/>
        <v>101.28</v>
      </c>
      <c r="P473" s="8" t="str">
        <f t="shared" si="38"/>
        <v>Fail</v>
      </c>
    </row>
    <row r="474" spans="1:16" x14ac:dyDescent="0.4">
      <c r="A474" s="4" t="s">
        <v>243</v>
      </c>
      <c r="B474" s="5">
        <v>45388</v>
      </c>
      <c r="C474" s="5" t="str">
        <f t="shared" si="39"/>
        <v>Apr-2024</v>
      </c>
      <c r="D474" s="4" t="s">
        <v>547</v>
      </c>
      <c r="E474" s="4" t="s">
        <v>569</v>
      </c>
      <c r="F474" s="4" t="s">
        <v>613</v>
      </c>
      <c r="G474" s="4" t="s">
        <v>615</v>
      </c>
      <c r="H474" s="4">
        <v>5</v>
      </c>
      <c r="I474" s="7">
        <v>352.66</v>
      </c>
      <c r="J474" s="7">
        <v>1763.3</v>
      </c>
      <c r="K474" s="4" t="s">
        <v>621</v>
      </c>
      <c r="L474" s="4" t="str">
        <f t="shared" si="35"/>
        <v>Sara</v>
      </c>
      <c r="N474" s="7">
        <f t="shared" si="36"/>
        <v>352.66</v>
      </c>
      <c r="O474" s="7">
        <f t="shared" si="37"/>
        <v>88.165000000000006</v>
      </c>
      <c r="P474" s="8" t="str">
        <f t="shared" si="38"/>
        <v>Fail</v>
      </c>
    </row>
    <row r="475" spans="1:16" x14ac:dyDescent="0.4">
      <c r="A475" s="4" t="s">
        <v>414</v>
      </c>
      <c r="B475" s="5">
        <v>45633</v>
      </c>
      <c r="C475" s="5" t="str">
        <f t="shared" si="39"/>
        <v>Dec-2024</v>
      </c>
      <c r="D475" s="4" t="s">
        <v>547</v>
      </c>
      <c r="E475" s="4" t="s">
        <v>581</v>
      </c>
      <c r="F475" s="4" t="s">
        <v>613</v>
      </c>
      <c r="G475" s="4" t="s">
        <v>615</v>
      </c>
      <c r="H475" s="4">
        <v>6</v>
      </c>
      <c r="I475" s="7">
        <v>293.83999999999997</v>
      </c>
      <c r="J475" s="7">
        <v>1763.04</v>
      </c>
      <c r="K475" s="4" t="s">
        <v>622</v>
      </c>
      <c r="L475" s="4" t="str">
        <f t="shared" si="35"/>
        <v>Tom</v>
      </c>
      <c r="N475" s="7">
        <f t="shared" si="36"/>
        <v>293.83999999999997</v>
      </c>
      <c r="O475" s="7">
        <f t="shared" si="37"/>
        <v>88.152000000000001</v>
      </c>
      <c r="P475" s="8" t="str">
        <f t="shared" si="38"/>
        <v>Fail</v>
      </c>
    </row>
    <row r="476" spans="1:16" x14ac:dyDescent="0.4">
      <c r="A476" s="4" t="s">
        <v>302</v>
      </c>
      <c r="B476" s="5">
        <v>45629</v>
      </c>
      <c r="C476" s="5" t="str">
        <f t="shared" si="39"/>
        <v>Dec-2024</v>
      </c>
      <c r="D476" s="4" t="s">
        <v>540</v>
      </c>
      <c r="E476" s="4" t="s">
        <v>586</v>
      </c>
      <c r="F476" s="4" t="s">
        <v>613</v>
      </c>
      <c r="G476" s="4" t="s">
        <v>615</v>
      </c>
      <c r="H476" s="4">
        <v>18</v>
      </c>
      <c r="I476" s="7">
        <v>74.53</v>
      </c>
      <c r="J476" s="7">
        <v>1341.54</v>
      </c>
      <c r="K476" s="4" t="s">
        <v>622</v>
      </c>
      <c r="L476" s="4" t="str">
        <f t="shared" si="35"/>
        <v>Tom</v>
      </c>
      <c r="N476" s="7">
        <f t="shared" si="36"/>
        <v>74.53</v>
      </c>
      <c r="O476" s="7">
        <f t="shared" si="37"/>
        <v>67.076999999999998</v>
      </c>
      <c r="P476" s="8" t="str">
        <f t="shared" si="38"/>
        <v>Pass</v>
      </c>
    </row>
    <row r="477" spans="1:16" x14ac:dyDescent="0.4">
      <c r="A477" s="4" t="s">
        <v>105</v>
      </c>
      <c r="B477" s="5">
        <v>45636</v>
      </c>
      <c r="C477" s="5" t="str">
        <f t="shared" si="39"/>
        <v>Dec-2024</v>
      </c>
      <c r="D477" s="4" t="s">
        <v>552</v>
      </c>
      <c r="E477" s="4" t="s">
        <v>602</v>
      </c>
      <c r="F477" s="4" t="s">
        <v>613</v>
      </c>
      <c r="G477" s="4" t="s">
        <v>615</v>
      </c>
      <c r="H477" s="4">
        <v>18</v>
      </c>
      <c r="I477" s="7">
        <v>71.86</v>
      </c>
      <c r="J477" s="7">
        <v>1293.48</v>
      </c>
      <c r="K477" s="4" t="s">
        <v>619</v>
      </c>
      <c r="L477" s="4" t="str">
        <f t="shared" si="35"/>
        <v>John</v>
      </c>
      <c r="N477" s="7">
        <f t="shared" si="36"/>
        <v>71.86</v>
      </c>
      <c r="O477" s="7">
        <f t="shared" si="37"/>
        <v>64.674000000000007</v>
      </c>
      <c r="P477" s="8" t="str">
        <f t="shared" si="38"/>
        <v>Pass</v>
      </c>
    </row>
    <row r="478" spans="1:16" x14ac:dyDescent="0.4">
      <c r="A478" s="4" t="s">
        <v>436</v>
      </c>
      <c r="B478" s="5">
        <v>45435</v>
      </c>
      <c r="C478" s="5" t="str">
        <f t="shared" si="39"/>
        <v>May-2024</v>
      </c>
      <c r="D478" s="4" t="s">
        <v>524</v>
      </c>
      <c r="E478" s="4" t="s">
        <v>606</v>
      </c>
      <c r="F478" s="4" t="s">
        <v>613</v>
      </c>
      <c r="G478" s="4" t="s">
        <v>616</v>
      </c>
      <c r="H478" s="4">
        <v>20</v>
      </c>
      <c r="I478" s="7">
        <v>59.62</v>
      </c>
      <c r="J478" s="7">
        <v>1192.4000000000001</v>
      </c>
      <c r="K478" s="4" t="s">
        <v>621</v>
      </c>
      <c r="L478" s="4" t="str">
        <f t="shared" si="35"/>
        <v>Sara</v>
      </c>
      <c r="N478" s="7">
        <f t="shared" si="36"/>
        <v>59.62</v>
      </c>
      <c r="O478" s="7">
        <f t="shared" si="37"/>
        <v>59.620000000000005</v>
      </c>
      <c r="P478" s="8" t="str">
        <f t="shared" si="38"/>
        <v>Pass</v>
      </c>
    </row>
    <row r="479" spans="1:16" x14ac:dyDescent="0.4">
      <c r="A479" s="4" t="s">
        <v>24</v>
      </c>
      <c r="B479" s="5">
        <v>45443</v>
      </c>
      <c r="C479" s="5" t="str">
        <f t="shared" si="39"/>
        <v>May-2024</v>
      </c>
      <c r="D479" s="4" t="s">
        <v>523</v>
      </c>
      <c r="E479" s="4" t="s">
        <v>572</v>
      </c>
      <c r="F479" s="4" t="s">
        <v>613</v>
      </c>
      <c r="G479" s="4" t="s">
        <v>617</v>
      </c>
      <c r="H479" s="4">
        <v>9</v>
      </c>
      <c r="I479" s="7">
        <v>120.36</v>
      </c>
      <c r="J479" s="7">
        <v>1083.24</v>
      </c>
      <c r="K479" s="4" t="s">
        <v>620</v>
      </c>
      <c r="L479" s="4" t="str">
        <f t="shared" si="35"/>
        <v>Alex</v>
      </c>
      <c r="N479" s="7">
        <f t="shared" si="36"/>
        <v>120.36</v>
      </c>
      <c r="O479" s="7">
        <f t="shared" si="37"/>
        <v>54.162000000000006</v>
      </c>
      <c r="P479" s="8" t="str">
        <f t="shared" si="38"/>
        <v>Fail</v>
      </c>
    </row>
    <row r="480" spans="1:16" x14ac:dyDescent="0.4">
      <c r="A480" s="4" t="s">
        <v>481</v>
      </c>
      <c r="B480" s="5">
        <v>45338</v>
      </c>
      <c r="C480" s="5" t="str">
        <f t="shared" si="39"/>
        <v>Feb-2024</v>
      </c>
      <c r="D480" s="4" t="s">
        <v>523</v>
      </c>
      <c r="E480" s="4" t="s">
        <v>571</v>
      </c>
      <c r="F480" s="4" t="s">
        <v>613</v>
      </c>
      <c r="G480" s="4" t="s">
        <v>616</v>
      </c>
      <c r="H480" s="4">
        <v>4</v>
      </c>
      <c r="I480" s="7">
        <v>258.64999999999998</v>
      </c>
      <c r="J480" s="7">
        <v>1034.5999999999999</v>
      </c>
      <c r="K480" s="4" t="s">
        <v>622</v>
      </c>
      <c r="L480" s="4" t="str">
        <f t="shared" si="35"/>
        <v>Tom</v>
      </c>
      <c r="N480" s="7">
        <f t="shared" si="36"/>
        <v>258.64999999999998</v>
      </c>
      <c r="O480" s="7">
        <f t="shared" si="37"/>
        <v>51.73</v>
      </c>
      <c r="P480" s="8" t="str">
        <f t="shared" si="38"/>
        <v>Fail</v>
      </c>
    </row>
    <row r="481" spans="1:16" x14ac:dyDescent="0.4">
      <c r="A481" s="4" t="s">
        <v>94</v>
      </c>
      <c r="B481" s="5">
        <v>45629</v>
      </c>
      <c r="C481" s="5" t="str">
        <f t="shared" si="39"/>
        <v>Dec-2024</v>
      </c>
      <c r="D481" s="4" t="s">
        <v>512</v>
      </c>
      <c r="E481" s="4" t="s">
        <v>599</v>
      </c>
      <c r="F481" s="4" t="s">
        <v>613</v>
      </c>
      <c r="G481" s="4" t="s">
        <v>616</v>
      </c>
      <c r="H481" s="4">
        <v>15</v>
      </c>
      <c r="I481" s="7">
        <v>64.849999999999994</v>
      </c>
      <c r="J481" s="7">
        <v>972.74999999999989</v>
      </c>
      <c r="K481" s="4" t="s">
        <v>619</v>
      </c>
      <c r="L481" s="4" t="str">
        <f t="shared" si="35"/>
        <v>John</v>
      </c>
      <c r="N481" s="7">
        <f t="shared" si="36"/>
        <v>64.849999999999994</v>
      </c>
      <c r="O481" s="7">
        <f t="shared" si="37"/>
        <v>48.637499999999996</v>
      </c>
      <c r="P481" s="8" t="str">
        <f t="shared" si="38"/>
        <v>Pass</v>
      </c>
    </row>
    <row r="482" spans="1:16" x14ac:dyDescent="0.4">
      <c r="A482" s="4" t="s">
        <v>495</v>
      </c>
      <c r="B482" s="5">
        <v>45301</v>
      </c>
      <c r="C482" s="5" t="str">
        <f t="shared" si="39"/>
        <v>Jan-2024</v>
      </c>
      <c r="D482" s="4" t="s">
        <v>550</v>
      </c>
      <c r="E482" s="4" t="s">
        <v>585</v>
      </c>
      <c r="F482" s="4" t="s">
        <v>613</v>
      </c>
      <c r="G482" s="4" t="s">
        <v>616</v>
      </c>
      <c r="H482" s="4">
        <v>5</v>
      </c>
      <c r="I482" s="7">
        <v>169.65</v>
      </c>
      <c r="J482" s="7">
        <v>848.25</v>
      </c>
      <c r="K482" s="4" t="s">
        <v>623</v>
      </c>
      <c r="L482" s="4" t="str">
        <f t="shared" si="35"/>
        <v>Maria</v>
      </c>
      <c r="N482" s="7">
        <f t="shared" si="36"/>
        <v>169.65</v>
      </c>
      <c r="O482" s="7">
        <f t="shared" si="37"/>
        <v>42.412500000000001</v>
      </c>
      <c r="P482" s="8" t="str">
        <f t="shared" si="38"/>
        <v>Fail</v>
      </c>
    </row>
    <row r="483" spans="1:16" x14ac:dyDescent="0.4">
      <c r="A483" s="4" t="s">
        <v>419</v>
      </c>
      <c r="B483" s="5">
        <v>45562</v>
      </c>
      <c r="C483" s="5" t="str">
        <f t="shared" si="39"/>
        <v>Sep-2024</v>
      </c>
      <c r="D483" s="4" t="s">
        <v>536</v>
      </c>
      <c r="E483" s="4" t="s">
        <v>601</v>
      </c>
      <c r="F483" s="4" t="s">
        <v>613</v>
      </c>
      <c r="G483" s="4" t="s">
        <v>616</v>
      </c>
      <c r="H483" s="4">
        <v>4</v>
      </c>
      <c r="I483" s="7">
        <v>191.33</v>
      </c>
      <c r="J483" s="7">
        <v>765.32</v>
      </c>
      <c r="K483" s="4" t="s">
        <v>623</v>
      </c>
      <c r="L483" s="4" t="str">
        <f t="shared" si="35"/>
        <v>Maria</v>
      </c>
      <c r="N483" s="7">
        <f t="shared" si="36"/>
        <v>191.33</v>
      </c>
      <c r="O483" s="7">
        <f t="shared" si="37"/>
        <v>38.266000000000005</v>
      </c>
      <c r="P483" s="8" t="str">
        <f t="shared" si="38"/>
        <v>Fail</v>
      </c>
    </row>
    <row r="484" spans="1:16" x14ac:dyDescent="0.4">
      <c r="A484" s="4" t="s">
        <v>111</v>
      </c>
      <c r="B484" s="5">
        <v>45354</v>
      </c>
      <c r="C484" s="5" t="str">
        <f t="shared" si="39"/>
        <v>Mar-2024</v>
      </c>
      <c r="D484" s="4" t="s">
        <v>544</v>
      </c>
      <c r="E484" s="4" t="s">
        <v>604</v>
      </c>
      <c r="F484" s="4" t="s">
        <v>613</v>
      </c>
      <c r="G484" s="4" t="s">
        <v>617</v>
      </c>
      <c r="H484" s="4">
        <v>2</v>
      </c>
      <c r="I484" s="7">
        <v>377.86</v>
      </c>
      <c r="J484" s="7">
        <v>755.72</v>
      </c>
      <c r="K484" s="4" t="s">
        <v>621</v>
      </c>
      <c r="L484" s="4" t="str">
        <f t="shared" si="35"/>
        <v>Sara</v>
      </c>
      <c r="N484" s="7">
        <f t="shared" si="36"/>
        <v>377.86</v>
      </c>
      <c r="O484" s="7">
        <f t="shared" si="37"/>
        <v>37.786000000000001</v>
      </c>
      <c r="P484" s="8" t="str">
        <f t="shared" si="38"/>
        <v>Fail</v>
      </c>
    </row>
    <row r="485" spans="1:16" x14ac:dyDescent="0.4">
      <c r="A485" s="4" t="s">
        <v>328</v>
      </c>
      <c r="B485" s="5">
        <v>45517</v>
      </c>
      <c r="C485" s="5" t="str">
        <f t="shared" si="39"/>
        <v>Aug-2024</v>
      </c>
      <c r="D485" s="4" t="s">
        <v>545</v>
      </c>
      <c r="E485" s="4" t="s">
        <v>588</v>
      </c>
      <c r="F485" s="4" t="s">
        <v>613</v>
      </c>
      <c r="G485" s="4" t="s">
        <v>617</v>
      </c>
      <c r="H485" s="4">
        <v>21</v>
      </c>
      <c r="I485" s="7">
        <v>34.25</v>
      </c>
      <c r="J485" s="7">
        <v>719.25</v>
      </c>
      <c r="K485" s="4" t="s">
        <v>622</v>
      </c>
      <c r="L485" s="4" t="str">
        <f t="shared" si="35"/>
        <v>Tom</v>
      </c>
      <c r="N485" s="7">
        <f t="shared" si="36"/>
        <v>34.25</v>
      </c>
      <c r="O485" s="7">
        <f t="shared" si="37"/>
        <v>35.962499999999999</v>
      </c>
      <c r="P485" s="8" t="str">
        <f t="shared" si="38"/>
        <v>Pass</v>
      </c>
    </row>
    <row r="486" spans="1:16" x14ac:dyDescent="0.4">
      <c r="A486" s="4" t="s">
        <v>206</v>
      </c>
      <c r="B486" s="5">
        <v>45609</v>
      </c>
      <c r="C486" s="5" t="str">
        <f t="shared" si="39"/>
        <v>Nov-2024</v>
      </c>
      <c r="D486" s="4" t="s">
        <v>538</v>
      </c>
      <c r="E486" s="4" t="s">
        <v>581</v>
      </c>
      <c r="F486" s="4" t="s">
        <v>613</v>
      </c>
      <c r="G486" s="4" t="s">
        <v>616</v>
      </c>
      <c r="H486" s="4">
        <v>2</v>
      </c>
      <c r="I486" s="7">
        <v>331.09</v>
      </c>
      <c r="J486" s="7">
        <v>662.18</v>
      </c>
      <c r="K486" s="4" t="s">
        <v>620</v>
      </c>
      <c r="L486" s="4" t="str">
        <f t="shared" si="35"/>
        <v>Alex</v>
      </c>
      <c r="N486" s="7">
        <f t="shared" si="36"/>
        <v>331.09</v>
      </c>
      <c r="O486" s="7">
        <f t="shared" si="37"/>
        <v>33.109000000000002</v>
      </c>
      <c r="P486" s="8" t="str">
        <f t="shared" si="38"/>
        <v>Fail</v>
      </c>
    </row>
    <row r="487" spans="1:16" x14ac:dyDescent="0.4">
      <c r="A487" s="4" t="s">
        <v>480</v>
      </c>
      <c r="B487" s="5">
        <v>45360</v>
      </c>
      <c r="C487" s="5" t="str">
        <f t="shared" si="39"/>
        <v>Mar-2024</v>
      </c>
      <c r="D487" s="4" t="s">
        <v>538</v>
      </c>
      <c r="E487" s="4" t="s">
        <v>590</v>
      </c>
      <c r="F487" s="4" t="s">
        <v>613</v>
      </c>
      <c r="G487" s="4" t="s">
        <v>616</v>
      </c>
      <c r="H487" s="4">
        <v>6</v>
      </c>
      <c r="I487" s="7">
        <v>96.81</v>
      </c>
      <c r="J487" s="7">
        <v>580.86</v>
      </c>
      <c r="K487" s="4" t="s">
        <v>619</v>
      </c>
      <c r="L487" s="4" t="str">
        <f t="shared" si="35"/>
        <v>John</v>
      </c>
      <c r="N487" s="7">
        <f t="shared" si="36"/>
        <v>96.81</v>
      </c>
      <c r="O487" s="7">
        <f t="shared" si="37"/>
        <v>29.043000000000003</v>
      </c>
      <c r="P487" s="8" t="str">
        <f t="shared" si="38"/>
        <v>Fail</v>
      </c>
    </row>
    <row r="488" spans="1:16" x14ac:dyDescent="0.4">
      <c r="A488" s="4" t="s">
        <v>31</v>
      </c>
      <c r="B488" s="5">
        <v>45483</v>
      </c>
      <c r="C488" s="5" t="str">
        <f t="shared" si="39"/>
        <v>Jul-2024</v>
      </c>
      <c r="D488" s="4" t="s">
        <v>522</v>
      </c>
      <c r="E488" s="4" t="s">
        <v>560</v>
      </c>
      <c r="F488" s="4" t="s">
        <v>613</v>
      </c>
      <c r="G488" s="4" t="s">
        <v>616</v>
      </c>
      <c r="H488" s="4">
        <v>18</v>
      </c>
      <c r="I488" s="7">
        <v>31.85</v>
      </c>
      <c r="J488" s="7">
        <v>573.30000000000007</v>
      </c>
      <c r="K488" s="4" t="s">
        <v>620</v>
      </c>
      <c r="L488" s="4" t="str">
        <f t="shared" si="35"/>
        <v>Alex</v>
      </c>
      <c r="N488" s="7">
        <f t="shared" si="36"/>
        <v>31.85</v>
      </c>
      <c r="O488" s="7">
        <f t="shared" si="37"/>
        <v>28.665000000000006</v>
      </c>
      <c r="P488" s="8" t="str">
        <f t="shared" si="38"/>
        <v>Pass</v>
      </c>
    </row>
    <row r="489" spans="1:16" x14ac:dyDescent="0.4">
      <c r="A489" s="4" t="s">
        <v>284</v>
      </c>
      <c r="B489" s="5">
        <v>45499</v>
      </c>
      <c r="C489" s="5" t="str">
        <f t="shared" si="39"/>
        <v>Jul-2024</v>
      </c>
      <c r="D489" s="4" t="s">
        <v>531</v>
      </c>
      <c r="E489" s="4" t="s">
        <v>604</v>
      </c>
      <c r="F489" s="4" t="s">
        <v>613</v>
      </c>
      <c r="G489" s="4" t="s">
        <v>615</v>
      </c>
      <c r="H489" s="4">
        <v>21</v>
      </c>
      <c r="I489" s="7">
        <v>26</v>
      </c>
      <c r="J489" s="7">
        <v>546</v>
      </c>
      <c r="K489" s="4" t="s">
        <v>621</v>
      </c>
      <c r="L489" s="4" t="str">
        <f t="shared" si="35"/>
        <v>Sara</v>
      </c>
      <c r="N489" s="7">
        <f t="shared" si="36"/>
        <v>26</v>
      </c>
      <c r="O489" s="7">
        <f t="shared" si="37"/>
        <v>27.3</v>
      </c>
      <c r="P489" s="8" t="str">
        <f t="shared" si="38"/>
        <v>Pass</v>
      </c>
    </row>
    <row r="490" spans="1:16" x14ac:dyDescent="0.4">
      <c r="A490" s="4" t="s">
        <v>107</v>
      </c>
      <c r="B490" s="5">
        <v>45300</v>
      </c>
      <c r="C490" s="5" t="str">
        <f t="shared" si="39"/>
        <v>Jan-2024</v>
      </c>
      <c r="D490" s="4" t="s">
        <v>510</v>
      </c>
      <c r="E490" s="4" t="s">
        <v>570</v>
      </c>
      <c r="F490" s="4" t="s">
        <v>613</v>
      </c>
      <c r="G490" s="4" t="s">
        <v>618</v>
      </c>
      <c r="H490" s="4">
        <v>6</v>
      </c>
      <c r="I490" s="7">
        <v>89.19</v>
      </c>
      <c r="J490" s="7">
        <v>535.14</v>
      </c>
      <c r="K490" s="4" t="s">
        <v>622</v>
      </c>
      <c r="L490" s="4" t="str">
        <f t="shared" si="35"/>
        <v>Tom</v>
      </c>
      <c r="N490" s="7">
        <f t="shared" si="36"/>
        <v>89.19</v>
      </c>
      <c r="O490" s="7">
        <f t="shared" si="37"/>
        <v>26.757000000000001</v>
      </c>
      <c r="P490" s="8" t="str">
        <f t="shared" si="38"/>
        <v>Fail</v>
      </c>
    </row>
    <row r="491" spans="1:16" x14ac:dyDescent="0.4">
      <c r="A491" s="4" t="s">
        <v>420</v>
      </c>
      <c r="B491" s="5">
        <v>45345</v>
      </c>
      <c r="C491" s="5" t="str">
        <f t="shared" si="39"/>
        <v>Feb-2024</v>
      </c>
      <c r="D491" s="4" t="s">
        <v>512</v>
      </c>
      <c r="E491" s="4" t="s">
        <v>582</v>
      </c>
      <c r="F491" s="4" t="s">
        <v>613</v>
      </c>
      <c r="G491" s="4" t="s">
        <v>615</v>
      </c>
      <c r="H491" s="4">
        <v>20</v>
      </c>
      <c r="I491" s="7">
        <v>23.44</v>
      </c>
      <c r="J491" s="7">
        <v>468.8</v>
      </c>
      <c r="K491" s="4" t="s">
        <v>621</v>
      </c>
      <c r="L491" s="4" t="str">
        <f t="shared" si="35"/>
        <v>Sara</v>
      </c>
      <c r="N491" s="7">
        <f t="shared" si="36"/>
        <v>23.44</v>
      </c>
      <c r="O491" s="7">
        <f t="shared" si="37"/>
        <v>23.44</v>
      </c>
      <c r="P491" s="8" t="str">
        <f t="shared" si="38"/>
        <v>Pass</v>
      </c>
    </row>
    <row r="492" spans="1:16" x14ac:dyDescent="0.4">
      <c r="A492" s="4" t="s">
        <v>347</v>
      </c>
      <c r="B492" s="5">
        <v>45524</v>
      </c>
      <c r="C492" s="5" t="str">
        <f t="shared" si="39"/>
        <v>Aug-2024</v>
      </c>
      <c r="D492" s="4" t="s">
        <v>550</v>
      </c>
      <c r="E492" s="4" t="s">
        <v>581</v>
      </c>
      <c r="F492" s="4" t="s">
        <v>613</v>
      </c>
      <c r="G492" s="4" t="s">
        <v>616</v>
      </c>
      <c r="H492" s="4">
        <v>2</v>
      </c>
      <c r="I492" s="7">
        <v>230.79</v>
      </c>
      <c r="J492" s="7">
        <v>461.58</v>
      </c>
      <c r="K492" s="4" t="s">
        <v>621</v>
      </c>
      <c r="L492" s="4" t="str">
        <f t="shared" si="35"/>
        <v>Sara</v>
      </c>
      <c r="N492" s="7">
        <f t="shared" si="36"/>
        <v>230.79</v>
      </c>
      <c r="O492" s="7">
        <f t="shared" si="37"/>
        <v>23.079000000000001</v>
      </c>
      <c r="P492" s="8" t="str">
        <f t="shared" si="38"/>
        <v>Fail</v>
      </c>
    </row>
    <row r="493" spans="1:16" x14ac:dyDescent="0.4">
      <c r="A493" s="4" t="s">
        <v>235</v>
      </c>
      <c r="B493" s="5">
        <v>45546</v>
      </c>
      <c r="C493" s="5" t="str">
        <f t="shared" si="39"/>
        <v>Sep-2024</v>
      </c>
      <c r="D493" s="4" t="s">
        <v>543</v>
      </c>
      <c r="E493" s="4" t="s">
        <v>587</v>
      </c>
      <c r="F493" s="4" t="s">
        <v>613</v>
      </c>
      <c r="G493" s="4" t="s">
        <v>616</v>
      </c>
      <c r="H493" s="4">
        <v>23</v>
      </c>
      <c r="I493" s="7">
        <v>18.82</v>
      </c>
      <c r="J493" s="7">
        <v>432.86</v>
      </c>
      <c r="K493" s="4" t="s">
        <v>620</v>
      </c>
      <c r="L493" s="4" t="str">
        <f t="shared" si="35"/>
        <v>Alex</v>
      </c>
      <c r="N493" s="7">
        <f t="shared" si="36"/>
        <v>18.82</v>
      </c>
      <c r="O493" s="7">
        <f t="shared" si="37"/>
        <v>21.643000000000001</v>
      </c>
      <c r="P493" s="8" t="str">
        <f t="shared" si="38"/>
        <v>Pass</v>
      </c>
    </row>
    <row r="494" spans="1:16" x14ac:dyDescent="0.4">
      <c r="A494" s="4" t="s">
        <v>29</v>
      </c>
      <c r="B494" s="5">
        <v>45635</v>
      </c>
      <c r="C494" s="5" t="str">
        <f t="shared" si="39"/>
        <v>Dec-2024</v>
      </c>
      <c r="D494" s="4" t="s">
        <v>526</v>
      </c>
      <c r="E494" s="4" t="s">
        <v>563</v>
      </c>
      <c r="F494" s="4" t="s">
        <v>613</v>
      </c>
      <c r="G494" s="4" t="s">
        <v>615</v>
      </c>
      <c r="H494" s="4">
        <v>26</v>
      </c>
      <c r="I494" s="7">
        <v>16.57</v>
      </c>
      <c r="J494" s="7">
        <v>430.82</v>
      </c>
      <c r="K494" s="4" t="s">
        <v>620</v>
      </c>
      <c r="L494" s="4" t="str">
        <f t="shared" si="35"/>
        <v>Alex</v>
      </c>
      <c r="N494" s="7">
        <f t="shared" si="36"/>
        <v>16.57</v>
      </c>
      <c r="O494" s="7">
        <f t="shared" si="37"/>
        <v>21.541</v>
      </c>
      <c r="P494" s="8" t="str">
        <f t="shared" si="38"/>
        <v>Pass</v>
      </c>
    </row>
    <row r="495" spans="1:16" x14ac:dyDescent="0.4">
      <c r="A495" s="4" t="s">
        <v>69</v>
      </c>
      <c r="B495" s="5">
        <v>45497</v>
      </c>
      <c r="C495" s="5" t="str">
        <f t="shared" si="39"/>
        <v>Jul-2024</v>
      </c>
      <c r="D495" s="4" t="s">
        <v>543</v>
      </c>
      <c r="E495" s="4" t="s">
        <v>593</v>
      </c>
      <c r="F495" s="4" t="s">
        <v>613</v>
      </c>
      <c r="G495" s="4" t="s">
        <v>617</v>
      </c>
      <c r="H495" s="4">
        <v>18</v>
      </c>
      <c r="I495" s="7">
        <v>20.8</v>
      </c>
      <c r="J495" s="7">
        <v>374.4</v>
      </c>
      <c r="K495" s="4" t="s">
        <v>622</v>
      </c>
      <c r="L495" s="4" t="str">
        <f t="shared" si="35"/>
        <v>Tom</v>
      </c>
      <c r="N495" s="7">
        <f t="shared" si="36"/>
        <v>20.8</v>
      </c>
      <c r="O495" s="7">
        <f t="shared" si="37"/>
        <v>18.72</v>
      </c>
      <c r="P495" s="8" t="str">
        <f t="shared" si="38"/>
        <v>Pass</v>
      </c>
    </row>
    <row r="496" spans="1:16" x14ac:dyDescent="0.4">
      <c r="A496" s="4" t="s">
        <v>260</v>
      </c>
      <c r="B496" s="5">
        <v>45629</v>
      </c>
      <c r="C496" s="5" t="str">
        <f t="shared" si="39"/>
        <v>Dec-2024</v>
      </c>
      <c r="D496" s="4" t="s">
        <v>525</v>
      </c>
      <c r="E496" s="4" t="s">
        <v>584</v>
      </c>
      <c r="F496" s="4" t="s">
        <v>613</v>
      </c>
      <c r="G496" s="4" t="s">
        <v>615</v>
      </c>
      <c r="H496" s="4">
        <v>8</v>
      </c>
      <c r="I496" s="7">
        <v>46.38</v>
      </c>
      <c r="J496" s="7">
        <v>371.04</v>
      </c>
      <c r="K496" s="4" t="s">
        <v>620</v>
      </c>
      <c r="L496" s="4" t="str">
        <f t="shared" si="35"/>
        <v>Alex</v>
      </c>
      <c r="N496" s="7">
        <f t="shared" si="36"/>
        <v>46.38</v>
      </c>
      <c r="O496" s="7">
        <f t="shared" si="37"/>
        <v>18.552000000000003</v>
      </c>
      <c r="P496" s="8" t="str">
        <f t="shared" si="38"/>
        <v>Fail</v>
      </c>
    </row>
    <row r="497" spans="1:16" x14ac:dyDescent="0.4">
      <c r="A497" s="4" t="s">
        <v>78</v>
      </c>
      <c r="B497" s="5">
        <v>45482</v>
      </c>
      <c r="C497" s="5" t="str">
        <f t="shared" si="39"/>
        <v>Jul-2024</v>
      </c>
      <c r="D497" s="4" t="s">
        <v>518</v>
      </c>
      <c r="E497" s="4" t="s">
        <v>590</v>
      </c>
      <c r="F497" s="4" t="s">
        <v>613</v>
      </c>
      <c r="G497" s="4" t="s">
        <v>616</v>
      </c>
      <c r="H497" s="4">
        <v>1</v>
      </c>
      <c r="I497" s="7">
        <v>275.85000000000002</v>
      </c>
      <c r="J497" s="7">
        <v>275.85000000000002</v>
      </c>
      <c r="K497" s="4" t="s">
        <v>623</v>
      </c>
      <c r="L497" s="4" t="str">
        <f t="shared" si="35"/>
        <v>Maria</v>
      </c>
      <c r="N497" s="7">
        <f t="shared" si="36"/>
        <v>275.85000000000002</v>
      </c>
      <c r="O497" s="7">
        <f t="shared" si="37"/>
        <v>13.792500000000002</v>
      </c>
      <c r="P497" s="8" t="str">
        <f t="shared" si="38"/>
        <v>Fail</v>
      </c>
    </row>
    <row r="498" spans="1:16" x14ac:dyDescent="0.4">
      <c r="A498" s="4" t="s">
        <v>186</v>
      </c>
      <c r="B498" s="5">
        <v>45412</v>
      </c>
      <c r="C498" s="5" t="str">
        <f t="shared" si="39"/>
        <v>Apr-2024</v>
      </c>
      <c r="D498" s="4" t="s">
        <v>544</v>
      </c>
      <c r="E498" s="4" t="s">
        <v>578</v>
      </c>
      <c r="F498" s="4" t="s">
        <v>613</v>
      </c>
      <c r="G498" s="4" t="s">
        <v>615</v>
      </c>
      <c r="H498" s="4">
        <v>4</v>
      </c>
      <c r="I498" s="7">
        <v>52.72</v>
      </c>
      <c r="J498" s="7">
        <v>210.88</v>
      </c>
      <c r="K498" s="4" t="s">
        <v>620</v>
      </c>
      <c r="L498" s="4" t="str">
        <f t="shared" si="35"/>
        <v>Alex</v>
      </c>
      <c r="N498" s="7">
        <f t="shared" si="36"/>
        <v>52.72</v>
      </c>
      <c r="O498" s="7">
        <f t="shared" si="37"/>
        <v>10.544</v>
      </c>
      <c r="P498" s="8" t="str">
        <f t="shared" si="38"/>
        <v>Fail</v>
      </c>
    </row>
    <row r="499" spans="1:16" x14ac:dyDescent="0.4">
      <c r="A499" s="4" t="s">
        <v>169</v>
      </c>
      <c r="B499" s="5">
        <v>45461</v>
      </c>
      <c r="C499" s="5" t="str">
        <f t="shared" si="39"/>
        <v>Jun-2024</v>
      </c>
      <c r="D499" s="4" t="s">
        <v>552</v>
      </c>
      <c r="E499" s="4" t="s">
        <v>569</v>
      </c>
      <c r="F499" s="4" t="s">
        <v>613</v>
      </c>
      <c r="G499" s="4" t="s">
        <v>618</v>
      </c>
      <c r="H499" s="4">
        <v>1</v>
      </c>
      <c r="I499" s="7">
        <v>195.72</v>
      </c>
      <c r="J499" s="7">
        <v>195.72</v>
      </c>
      <c r="K499" s="4" t="s">
        <v>621</v>
      </c>
      <c r="L499" s="4" t="str">
        <f t="shared" si="35"/>
        <v>Sara</v>
      </c>
      <c r="N499" s="7">
        <f t="shared" si="36"/>
        <v>195.72</v>
      </c>
      <c r="O499" s="7">
        <f t="shared" si="37"/>
        <v>9.7860000000000014</v>
      </c>
      <c r="P499" s="8" t="str">
        <f t="shared" si="38"/>
        <v>Fail</v>
      </c>
    </row>
    <row r="500" spans="1:16" x14ac:dyDescent="0.4">
      <c r="A500" s="4" t="s">
        <v>225</v>
      </c>
      <c r="B500" s="5">
        <v>45344</v>
      </c>
      <c r="C500" s="5" t="str">
        <f t="shared" si="39"/>
        <v>Feb-2024</v>
      </c>
      <c r="D500" s="4" t="s">
        <v>536</v>
      </c>
      <c r="E500" s="4" t="s">
        <v>607</v>
      </c>
      <c r="F500" s="4" t="s">
        <v>613</v>
      </c>
      <c r="G500" s="4" t="s">
        <v>616</v>
      </c>
      <c r="H500" s="4">
        <v>19</v>
      </c>
      <c r="I500" s="7">
        <v>10.09</v>
      </c>
      <c r="J500" s="7">
        <v>191.71</v>
      </c>
      <c r="K500" s="4" t="s">
        <v>619</v>
      </c>
      <c r="L500" s="4" t="str">
        <f t="shared" si="35"/>
        <v>John</v>
      </c>
      <c r="N500" s="7">
        <f t="shared" si="36"/>
        <v>10.09</v>
      </c>
      <c r="O500" s="7">
        <f t="shared" si="37"/>
        <v>9.5855000000000015</v>
      </c>
      <c r="P500" s="8" t="str">
        <f t="shared" si="38"/>
        <v>Pass</v>
      </c>
    </row>
    <row r="501" spans="1:16" x14ac:dyDescent="0.4">
      <c r="A501" s="4" t="s">
        <v>442</v>
      </c>
      <c r="B501" s="5">
        <v>45436</v>
      </c>
      <c r="C501" s="5" t="str">
        <f t="shared" si="39"/>
        <v>May-2024</v>
      </c>
      <c r="D501" s="4" t="s">
        <v>541</v>
      </c>
      <c r="E501" s="4" t="s">
        <v>587</v>
      </c>
      <c r="F501" s="4" t="s">
        <v>613</v>
      </c>
      <c r="G501" s="4" t="s">
        <v>616</v>
      </c>
      <c r="H501" s="4">
        <v>3</v>
      </c>
      <c r="I501" s="7">
        <v>61.58</v>
      </c>
      <c r="J501" s="7">
        <v>184.74</v>
      </c>
      <c r="K501" s="4" t="s">
        <v>623</v>
      </c>
      <c r="L501" s="4" t="str">
        <f t="shared" si="35"/>
        <v>Maria</v>
      </c>
      <c r="N501" s="7">
        <f t="shared" si="36"/>
        <v>61.58</v>
      </c>
      <c r="O501" s="7">
        <f t="shared" si="37"/>
        <v>9.2370000000000001</v>
      </c>
      <c r="P501" s="8" t="str">
        <f t="shared" si="38"/>
        <v>Fail</v>
      </c>
    </row>
  </sheetData>
  <sortState xmlns:xlrd2="http://schemas.microsoft.com/office/spreadsheetml/2017/richdata2" ref="A2:P501">
    <sortCondition ref="F2:F501"/>
    <sortCondition descending="1" ref="J2:J501"/>
  </sortState>
  <mergeCells count="1">
    <mergeCell ref="U22:V22"/>
  </mergeCells>
  <conditionalFormatting sqref="A1:P1048576">
    <cfRule type="expression" dxfId="2" priority="1">
      <formula>$J1&gt;4000</formula>
    </cfRule>
    <cfRule type="expression" dxfId="1" priority="2">
      <formula>$J1&lt;1000</formula>
    </cfRule>
    <cfRule type="expression" dxfId="0" priority="3">
      <formula>OR($E2="Product_40", $E2="Product_26", $E2="Product_29")</formula>
    </cfRule>
    <cfRule type="expression" priority="4">
      <formula>OR($E2="Product_40", $E2="Product_26", $E2="Product_29")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4ED8C-8732-4317-9DCA-4AB7A8F1F9F6}">
  <dimension ref="A1:F66"/>
  <sheetViews>
    <sheetView zoomScale="48" zoomScaleNormal="100" workbookViewId="0">
      <selection activeCell="U33" sqref="U33"/>
    </sheetView>
  </sheetViews>
  <sheetFormatPr defaultRowHeight="14.6" x14ac:dyDescent="0.4"/>
  <cols>
    <col min="1" max="1" width="13.53515625" bestFit="1" customWidth="1"/>
    <col min="2" max="2" width="19.15234375" bestFit="1" customWidth="1"/>
    <col min="4" max="4" width="11.23046875" customWidth="1"/>
    <col min="5" max="5" width="26.921875" customWidth="1"/>
    <col min="6" max="6" width="14.921875" customWidth="1"/>
  </cols>
  <sheetData>
    <row r="1" spans="1:6" ht="15" thickBot="1" x14ac:dyDescent="0.45">
      <c r="B1" s="11"/>
      <c r="D1" s="16" t="s">
        <v>8</v>
      </c>
      <c r="E1" s="16" t="s">
        <v>658</v>
      </c>
      <c r="F1" s="16" t="s">
        <v>660</v>
      </c>
    </row>
    <row r="2" spans="1:6" x14ac:dyDescent="0.4">
      <c r="D2" s="18">
        <f>GETPIVOTDATA("Sum of Total Sales", $A$5)</f>
        <v>3196054.6200000006</v>
      </c>
      <c r="E2" s="18" t="str">
        <f>INDEX(PivottablesQ11!A6:A9, MATCH(MAX(PivottablesQ11!B6:B9), PivottablesQ11!B6:B9, 0))</f>
        <v>North</v>
      </c>
      <c r="F2" s="18" t="str">
        <f>INDEX(PivottablesQ11!A15:A15, MATCH(MAX(PivottablesQ11!B15:B15), PivottablesQ11!B15:B15, 0))</f>
        <v>Product_26</v>
      </c>
    </row>
    <row r="5" spans="1:6" x14ac:dyDescent="0.4">
      <c r="A5" s="12" t="s">
        <v>640</v>
      </c>
      <c r="B5" t="s">
        <v>644</v>
      </c>
    </row>
    <row r="6" spans="1:6" x14ac:dyDescent="0.4">
      <c r="A6" s="13" t="s">
        <v>615</v>
      </c>
      <c r="B6">
        <v>832359.74000000011</v>
      </c>
    </row>
    <row r="7" spans="1:6" x14ac:dyDescent="0.4">
      <c r="A7" s="13" t="s">
        <v>617</v>
      </c>
      <c r="B7">
        <v>820616.29000000015</v>
      </c>
    </row>
    <row r="8" spans="1:6" x14ac:dyDescent="0.4">
      <c r="A8" s="13" t="s">
        <v>618</v>
      </c>
      <c r="B8">
        <v>806048.10000000009</v>
      </c>
    </row>
    <row r="9" spans="1:6" x14ac:dyDescent="0.4">
      <c r="A9" s="13" t="s">
        <v>616</v>
      </c>
      <c r="B9">
        <v>737030.49000000022</v>
      </c>
    </row>
    <row r="10" spans="1:6" x14ac:dyDescent="0.4">
      <c r="A10" s="13" t="s">
        <v>641</v>
      </c>
    </row>
    <row r="11" spans="1:6" x14ac:dyDescent="0.4">
      <c r="A11" s="13" t="s">
        <v>642</v>
      </c>
      <c r="B11">
        <v>3196054.6200000006</v>
      </c>
    </row>
    <row r="14" spans="1:6" x14ac:dyDescent="0.4">
      <c r="A14" s="12" t="s">
        <v>640</v>
      </c>
      <c r="B14" t="s">
        <v>659</v>
      </c>
    </row>
    <row r="15" spans="1:6" x14ac:dyDescent="0.4">
      <c r="A15" s="13" t="s">
        <v>571</v>
      </c>
      <c r="B15">
        <v>443</v>
      </c>
    </row>
    <row r="16" spans="1:6" x14ac:dyDescent="0.4">
      <c r="A16" s="13" t="s">
        <v>589</v>
      </c>
      <c r="B16">
        <v>440</v>
      </c>
    </row>
    <row r="17" spans="1:2" x14ac:dyDescent="0.4">
      <c r="A17" s="13" t="s">
        <v>588</v>
      </c>
      <c r="B17">
        <v>401</v>
      </c>
    </row>
    <row r="18" spans="1:2" x14ac:dyDescent="0.4">
      <c r="A18" s="13" t="s">
        <v>576</v>
      </c>
      <c r="B18">
        <v>384</v>
      </c>
    </row>
    <row r="19" spans="1:2" x14ac:dyDescent="0.4">
      <c r="A19" s="13" t="s">
        <v>581</v>
      </c>
      <c r="B19">
        <v>348</v>
      </c>
    </row>
    <row r="20" spans="1:2" x14ac:dyDescent="0.4">
      <c r="A20" s="13" t="s">
        <v>597</v>
      </c>
      <c r="B20">
        <v>348</v>
      </c>
    </row>
    <row r="21" spans="1:2" x14ac:dyDescent="0.4">
      <c r="A21" s="13" t="s">
        <v>562</v>
      </c>
      <c r="B21">
        <v>346</v>
      </c>
    </row>
    <row r="22" spans="1:2" x14ac:dyDescent="0.4">
      <c r="A22" s="13" t="s">
        <v>580</v>
      </c>
      <c r="B22">
        <v>345</v>
      </c>
    </row>
    <row r="23" spans="1:2" x14ac:dyDescent="0.4">
      <c r="A23" s="13" t="s">
        <v>582</v>
      </c>
      <c r="B23">
        <v>344</v>
      </c>
    </row>
    <row r="24" spans="1:2" x14ac:dyDescent="0.4">
      <c r="A24" s="13" t="s">
        <v>566</v>
      </c>
      <c r="B24">
        <v>343</v>
      </c>
    </row>
    <row r="25" spans="1:2" x14ac:dyDescent="0.4">
      <c r="A25" s="13" t="s">
        <v>587</v>
      </c>
      <c r="B25">
        <v>323</v>
      </c>
    </row>
    <row r="26" spans="1:2" x14ac:dyDescent="0.4">
      <c r="A26" s="13" t="s">
        <v>568</v>
      </c>
      <c r="B26">
        <v>310</v>
      </c>
    </row>
    <row r="27" spans="1:2" x14ac:dyDescent="0.4">
      <c r="A27" s="13" t="s">
        <v>599</v>
      </c>
      <c r="B27">
        <v>310</v>
      </c>
    </row>
    <row r="28" spans="1:2" x14ac:dyDescent="0.4">
      <c r="A28" s="13" t="s">
        <v>591</v>
      </c>
      <c r="B28">
        <v>300</v>
      </c>
    </row>
    <row r="29" spans="1:2" x14ac:dyDescent="0.4">
      <c r="A29" s="13" t="s">
        <v>578</v>
      </c>
      <c r="B29">
        <v>296</v>
      </c>
    </row>
    <row r="30" spans="1:2" x14ac:dyDescent="0.4">
      <c r="A30" s="13" t="s">
        <v>595</v>
      </c>
      <c r="B30">
        <v>269</v>
      </c>
    </row>
    <row r="31" spans="1:2" x14ac:dyDescent="0.4">
      <c r="A31" s="13" t="s">
        <v>593</v>
      </c>
      <c r="B31">
        <v>269</v>
      </c>
    </row>
    <row r="32" spans="1:2" x14ac:dyDescent="0.4">
      <c r="A32" s="13" t="s">
        <v>563</v>
      </c>
      <c r="B32">
        <v>262</v>
      </c>
    </row>
    <row r="33" spans="1:2" x14ac:dyDescent="0.4">
      <c r="A33" s="13" t="s">
        <v>579</v>
      </c>
      <c r="B33">
        <v>260</v>
      </c>
    </row>
    <row r="34" spans="1:2" x14ac:dyDescent="0.4">
      <c r="A34" s="13" t="s">
        <v>574</v>
      </c>
      <c r="B34">
        <v>260</v>
      </c>
    </row>
    <row r="35" spans="1:2" x14ac:dyDescent="0.4">
      <c r="A35" s="13" t="s">
        <v>577</v>
      </c>
      <c r="B35">
        <v>253</v>
      </c>
    </row>
    <row r="36" spans="1:2" x14ac:dyDescent="0.4">
      <c r="A36" s="13" t="s">
        <v>600</v>
      </c>
      <c r="B36">
        <v>252</v>
      </c>
    </row>
    <row r="37" spans="1:2" x14ac:dyDescent="0.4">
      <c r="A37" s="13" t="s">
        <v>573</v>
      </c>
      <c r="B37">
        <v>250</v>
      </c>
    </row>
    <row r="38" spans="1:2" x14ac:dyDescent="0.4">
      <c r="A38" s="13" t="s">
        <v>570</v>
      </c>
      <c r="B38">
        <v>249</v>
      </c>
    </row>
    <row r="39" spans="1:2" x14ac:dyDescent="0.4">
      <c r="A39" s="13" t="s">
        <v>584</v>
      </c>
      <c r="B39">
        <v>244</v>
      </c>
    </row>
    <row r="40" spans="1:2" x14ac:dyDescent="0.4">
      <c r="A40" s="13" t="s">
        <v>606</v>
      </c>
      <c r="B40">
        <v>235</v>
      </c>
    </row>
    <row r="41" spans="1:2" x14ac:dyDescent="0.4">
      <c r="A41" s="13" t="s">
        <v>572</v>
      </c>
      <c r="B41">
        <v>235</v>
      </c>
    </row>
    <row r="42" spans="1:2" x14ac:dyDescent="0.4">
      <c r="A42" s="13" t="s">
        <v>565</v>
      </c>
      <c r="B42">
        <v>233</v>
      </c>
    </row>
    <row r="43" spans="1:2" x14ac:dyDescent="0.4">
      <c r="A43" s="13" t="s">
        <v>567</v>
      </c>
      <c r="B43">
        <v>231</v>
      </c>
    </row>
    <row r="44" spans="1:2" x14ac:dyDescent="0.4">
      <c r="A44" s="13" t="s">
        <v>569</v>
      </c>
      <c r="B44">
        <v>231</v>
      </c>
    </row>
    <row r="45" spans="1:2" x14ac:dyDescent="0.4">
      <c r="A45" s="13" t="s">
        <v>575</v>
      </c>
      <c r="B45">
        <v>230</v>
      </c>
    </row>
    <row r="46" spans="1:2" x14ac:dyDescent="0.4">
      <c r="A46" s="13" t="s">
        <v>607</v>
      </c>
      <c r="B46">
        <v>230</v>
      </c>
    </row>
    <row r="47" spans="1:2" x14ac:dyDescent="0.4">
      <c r="A47" s="13" t="s">
        <v>590</v>
      </c>
      <c r="B47">
        <v>223</v>
      </c>
    </row>
    <row r="48" spans="1:2" x14ac:dyDescent="0.4">
      <c r="A48" s="13" t="s">
        <v>560</v>
      </c>
      <c r="B48">
        <v>206</v>
      </c>
    </row>
    <row r="49" spans="1:2" x14ac:dyDescent="0.4">
      <c r="A49" s="13" t="s">
        <v>586</v>
      </c>
      <c r="B49">
        <v>206</v>
      </c>
    </row>
    <row r="50" spans="1:2" x14ac:dyDescent="0.4">
      <c r="A50" s="13" t="s">
        <v>605</v>
      </c>
      <c r="B50">
        <v>187</v>
      </c>
    </row>
    <row r="51" spans="1:2" x14ac:dyDescent="0.4">
      <c r="A51" s="13" t="s">
        <v>603</v>
      </c>
      <c r="B51">
        <v>187</v>
      </c>
    </row>
    <row r="52" spans="1:2" x14ac:dyDescent="0.4">
      <c r="A52" s="13" t="s">
        <v>585</v>
      </c>
      <c r="B52">
        <v>180</v>
      </c>
    </row>
    <row r="53" spans="1:2" x14ac:dyDescent="0.4">
      <c r="A53" s="13" t="s">
        <v>604</v>
      </c>
      <c r="B53">
        <v>180</v>
      </c>
    </row>
    <row r="54" spans="1:2" x14ac:dyDescent="0.4">
      <c r="A54" s="13" t="s">
        <v>592</v>
      </c>
      <c r="B54">
        <v>178</v>
      </c>
    </row>
    <row r="55" spans="1:2" x14ac:dyDescent="0.4">
      <c r="A55" s="13" t="s">
        <v>596</v>
      </c>
      <c r="B55">
        <v>178</v>
      </c>
    </row>
    <row r="56" spans="1:2" x14ac:dyDescent="0.4">
      <c r="A56" s="13" t="s">
        <v>561</v>
      </c>
      <c r="B56">
        <v>178</v>
      </c>
    </row>
    <row r="57" spans="1:2" x14ac:dyDescent="0.4">
      <c r="A57" s="13" t="s">
        <v>564</v>
      </c>
      <c r="B57">
        <v>174</v>
      </c>
    </row>
    <row r="58" spans="1:2" x14ac:dyDescent="0.4">
      <c r="A58" s="13" t="s">
        <v>601</v>
      </c>
      <c r="B58">
        <v>172</v>
      </c>
    </row>
    <row r="59" spans="1:2" x14ac:dyDescent="0.4">
      <c r="A59" s="13" t="s">
        <v>602</v>
      </c>
      <c r="B59">
        <v>158</v>
      </c>
    </row>
    <row r="60" spans="1:2" x14ac:dyDescent="0.4">
      <c r="A60" s="13" t="s">
        <v>583</v>
      </c>
      <c r="B60">
        <v>141</v>
      </c>
    </row>
    <row r="61" spans="1:2" x14ac:dyDescent="0.4">
      <c r="A61" s="13" t="s">
        <v>594</v>
      </c>
      <c r="B61">
        <v>112</v>
      </c>
    </row>
    <row r="62" spans="1:2" x14ac:dyDescent="0.4">
      <c r="A62" s="13" t="s">
        <v>608</v>
      </c>
      <c r="B62">
        <v>73</v>
      </c>
    </row>
    <row r="63" spans="1:2" x14ac:dyDescent="0.4">
      <c r="A63" s="13" t="s">
        <v>598</v>
      </c>
      <c r="B63">
        <v>67</v>
      </c>
    </row>
    <row r="64" spans="1:2" x14ac:dyDescent="0.4">
      <c r="A64" s="13" t="s">
        <v>609</v>
      </c>
      <c r="B64">
        <v>45</v>
      </c>
    </row>
    <row r="65" spans="1:2" x14ac:dyDescent="0.4">
      <c r="A65" s="13" t="s">
        <v>641</v>
      </c>
    </row>
    <row r="66" spans="1:2" x14ac:dyDescent="0.4">
      <c r="A66" s="13" t="s">
        <v>642</v>
      </c>
      <c r="B66">
        <v>12319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9BFA0-C4A9-47F8-8492-E317BAB67748}">
  <dimension ref="B1:D2"/>
  <sheetViews>
    <sheetView workbookViewId="0">
      <selection activeCell="D2" sqref="D2"/>
    </sheetView>
  </sheetViews>
  <sheetFormatPr defaultRowHeight="14.6" x14ac:dyDescent="0.4"/>
  <cols>
    <col min="2" max="2" width="12.69140625" customWidth="1"/>
    <col min="3" max="3" width="24.84375" bestFit="1" customWidth="1"/>
    <col min="4" max="4" width="18.15234375" customWidth="1"/>
  </cols>
  <sheetData>
    <row r="1" spans="2:4" ht="17.149999999999999" customHeight="1" thickBot="1" x14ac:dyDescent="0.45">
      <c r="B1" s="15"/>
      <c r="C1" s="16"/>
      <c r="D1" s="19"/>
    </row>
    <row r="2" spans="2:4" x14ac:dyDescent="0.4">
      <c r="B2" s="17"/>
      <c r="C2" s="18"/>
      <c r="D2"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79CF2-C9E8-4F8F-BB75-A84F71189D4A}">
  <dimension ref="A1"/>
  <sheetViews>
    <sheetView workbookViewId="0"/>
  </sheetViews>
  <sheetFormatPr defaultRowHeight="14.6" x14ac:dyDescent="0.4"/>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44F1-7CB8-44CE-BA25-2D6F17F4F1C4}">
  <dimension ref="A1:C11"/>
  <sheetViews>
    <sheetView zoomScale="173" workbookViewId="0">
      <selection activeCell="A11" sqref="A11"/>
    </sheetView>
  </sheetViews>
  <sheetFormatPr defaultRowHeight="14.6" x14ac:dyDescent="0.4"/>
  <cols>
    <col min="1" max="1" width="17.3828125" bestFit="1" customWidth="1"/>
    <col min="2" max="2" width="15.4609375" customWidth="1"/>
  </cols>
  <sheetData>
    <row r="1" spans="1:3" ht="15" thickBot="1" x14ac:dyDescent="0.45">
      <c r="A1" s="11" t="s">
        <v>636</v>
      </c>
      <c r="B1" s="11" t="s">
        <v>3</v>
      </c>
      <c r="C1" s="11" t="s">
        <v>637</v>
      </c>
    </row>
    <row r="2" spans="1:3" x14ac:dyDescent="0.4">
      <c r="A2" t="str">
        <f ca="1">INDEX(SalesData!D:D, RANDBETWEEN(1, COUNTA(SalesData!D:D)))</f>
        <v>P0010</v>
      </c>
      <c r="B2" t="str">
        <f ca="1">VLOOKUP(VLookupPractice!A2, SalesData!D:F, 2, FALSE)</f>
        <v>Product_35</v>
      </c>
      <c r="C2" t="str">
        <f ca="1">VLOOKUP( A2, SalesData!D:F,  3, FALSE)</f>
        <v>Clothing</v>
      </c>
    </row>
    <row r="3" spans="1:3" x14ac:dyDescent="0.4">
      <c r="A3" t="str">
        <f ca="1">INDEX(SalesData!D:D, RANDBETWEEN(1, COUNTA(SalesData!D:D)))</f>
        <v>P0018</v>
      </c>
      <c r="B3" t="str">
        <f ca="1">VLOOKUP(VLookupPractice!A3, SalesData!D:F, 2, FALSE)</f>
        <v>Product_17</v>
      </c>
      <c r="C3" t="str">
        <f ca="1">VLOOKUP( A3, SalesData!D:F,  3, FALSE)</f>
        <v>Books</v>
      </c>
    </row>
    <row r="4" spans="1:3" x14ac:dyDescent="0.4">
      <c r="A4" t="str">
        <f ca="1">INDEX(SalesData!D:D, RANDBETWEEN(2, COUNTA(SalesData!D:D)))</f>
        <v>P0005</v>
      </c>
      <c r="B4" t="str">
        <f ca="1">VLOOKUP(VLookupPractice!A4, SalesData!D:F, 2, FALSE)</f>
        <v>Product_17</v>
      </c>
      <c r="C4" t="str">
        <f ca="1">VLOOKUP( A4, SalesData!D:F,  3, FALSE)</f>
        <v>Books</v>
      </c>
    </row>
    <row r="5" spans="1:3" x14ac:dyDescent="0.4">
      <c r="A5" t="str">
        <f ca="1">INDEX(SalesData!D:D, RANDBETWEEN(1, COUNTA(SalesData!D:D)))</f>
        <v>P0041</v>
      </c>
      <c r="B5" t="str">
        <f ca="1">VLOOKUP(VLookupPractice!A5, SalesData!D:F, 2, FALSE)</f>
        <v>Product_14</v>
      </c>
      <c r="C5" t="str">
        <f ca="1">VLOOKUP( A5, SalesData!D:F,  3, FALSE)</f>
        <v>Books</v>
      </c>
    </row>
    <row r="6" spans="1:3" x14ac:dyDescent="0.4">
      <c r="A6" t="str">
        <f ca="1">INDEX(SalesData!D:D, RANDBETWEEN(1, COUNTA(SalesData!D:D)))</f>
        <v>P0006</v>
      </c>
      <c r="B6" t="str">
        <f ca="1">VLOOKUP(VLookupPractice!A6, SalesData!D:F, 2, FALSE)</f>
        <v>Product_17</v>
      </c>
      <c r="C6" t="str">
        <f ca="1">VLOOKUP( A6, SalesData!D:F,  3, FALSE)</f>
        <v>Books</v>
      </c>
    </row>
    <row r="7" spans="1:3" x14ac:dyDescent="0.4">
      <c r="A7" t="str">
        <f ca="1">INDEX(SalesData!D:D, RANDBETWEEN(1, COUNTA(SalesData!D:D)))</f>
        <v>P0047</v>
      </c>
      <c r="B7" t="str">
        <f ca="1">VLOOKUP(VLookupPractice!A7, SalesData!D:F, 2, FALSE)</f>
        <v>Product_8</v>
      </c>
      <c r="C7" t="str">
        <f ca="1">VLOOKUP( A7, SalesData!D:F,  3, FALSE)</f>
        <v>Books</v>
      </c>
    </row>
    <row r="8" spans="1:3" x14ac:dyDescent="0.4">
      <c r="A8" t="str">
        <f ca="1">INDEX(SalesData!D:D, RANDBETWEEN(1, COUNTA(SalesData!D:D)))</f>
        <v>P0041</v>
      </c>
      <c r="B8" t="str">
        <f ca="1">VLOOKUP(VLookupPractice!A8, SalesData!D:F, 2, FALSE)</f>
        <v>Product_14</v>
      </c>
      <c r="C8" t="str">
        <f ca="1">VLOOKUP( A8, SalesData!D:F,  3, FALSE)</f>
        <v>Books</v>
      </c>
    </row>
    <row r="9" spans="1:3" x14ac:dyDescent="0.4">
      <c r="A9" t="str">
        <f ca="1">INDEX(SalesData!D:D, RANDBETWEEN(1, COUNTA(SalesData!D:D)))</f>
        <v>P0025</v>
      </c>
      <c r="B9" t="str">
        <f ca="1">VLOOKUP(VLookupPractice!A9, SalesData!D:F, 2, FALSE)</f>
        <v>Product_39</v>
      </c>
      <c r="C9" t="str">
        <f ca="1">VLOOKUP( A9, SalesData!D:F,  3, FALSE)</f>
        <v>Books</v>
      </c>
    </row>
    <row r="10" spans="1:3" x14ac:dyDescent="0.4">
      <c r="A10" t="str">
        <f ca="1">INDEX(SalesData!D:D, RANDBETWEEN(1, COUNTA(SalesData!D:D)))</f>
        <v>P0039</v>
      </c>
      <c r="B10" t="str">
        <f ca="1">VLOOKUP(VLookupPractice!A10, SalesData!D:F, 2, FALSE)</f>
        <v>Product_3</v>
      </c>
      <c r="C10" t="str">
        <f ca="1">VLOOKUP( A10, SalesData!D:F,  3, FALSE)</f>
        <v>Books</v>
      </c>
    </row>
    <row r="11" spans="1:3" x14ac:dyDescent="0.4">
      <c r="A11" t="str">
        <f ca="1">INDEX(SalesData!D:D, RANDBETWEEN(1, COUNTA(SalesData!D:D)))</f>
        <v>P0013</v>
      </c>
      <c r="B11" t="str">
        <f ca="1">VLOOKUP(VLookupPractice!A11, SalesData!D:F, 2, FALSE)</f>
        <v>Product_36</v>
      </c>
      <c r="C11" t="str">
        <f ca="1">VLOOKUP( A11, SalesData!D:F,  3, FALSE)</f>
        <v>Books</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9E16-0789-42FA-9ADB-E7362B863CE4}">
  <sheetPr filterMode="1"/>
  <dimension ref="A1:O502"/>
  <sheetViews>
    <sheetView topLeftCell="A2" zoomScale="65" workbookViewId="0">
      <selection activeCell="J509" sqref="J509"/>
    </sheetView>
  </sheetViews>
  <sheetFormatPr defaultRowHeight="14.6" x14ac:dyDescent="0.4"/>
  <cols>
    <col min="1" max="1" width="12.765625" style="4" bestFit="1" customWidth="1"/>
    <col min="2" max="2" width="24.921875" style="4" customWidth="1"/>
    <col min="3" max="3" width="18.23046875" style="4" customWidth="1"/>
    <col min="4" max="4" width="13.3828125" style="4" customWidth="1"/>
    <col min="5" max="5" width="13.765625" style="4" customWidth="1"/>
    <col min="6" max="6" width="13.53515625" style="4" customWidth="1"/>
    <col min="7" max="7" width="13.84375" style="4" customWidth="1"/>
    <col min="8" max="8" width="12.15234375" style="7" customWidth="1"/>
    <col min="9" max="9" width="12.07421875" style="7" customWidth="1"/>
    <col min="10" max="10" width="17.4609375" style="4" customWidth="1"/>
    <col min="11" max="11" width="24.07421875" style="4" customWidth="1"/>
    <col min="12" max="12" width="10.3828125" style="4" customWidth="1"/>
    <col min="13" max="13" width="21.921875" style="4" customWidth="1"/>
    <col min="14" max="14" width="13.69140625" style="4" customWidth="1"/>
    <col min="15" max="15" width="9.23046875" style="4"/>
  </cols>
  <sheetData>
    <row r="1" spans="1:15" ht="15" thickBot="1" x14ac:dyDescent="0.45">
      <c r="A1" s="1" t="s">
        <v>0</v>
      </c>
      <c r="B1" s="1" t="s">
        <v>1</v>
      </c>
      <c r="C1" s="1" t="s">
        <v>2</v>
      </c>
      <c r="D1" s="1" t="s">
        <v>3</v>
      </c>
      <c r="E1" s="1" t="s">
        <v>4</v>
      </c>
      <c r="F1" s="1" t="s">
        <v>5</v>
      </c>
      <c r="G1" s="1" t="s">
        <v>6</v>
      </c>
      <c r="H1" s="6" t="s">
        <v>7</v>
      </c>
      <c r="I1" s="6" t="s">
        <v>8</v>
      </c>
      <c r="J1" s="2" t="s">
        <v>9</v>
      </c>
      <c r="K1" s="3" t="s">
        <v>628</v>
      </c>
      <c r="L1" s="10" t="s">
        <v>629</v>
      </c>
      <c r="M1" s="3" t="s">
        <v>630</v>
      </c>
      <c r="N1" s="3" t="s">
        <v>631</v>
      </c>
      <c r="O1" s="3" t="s">
        <v>632</v>
      </c>
    </row>
    <row r="2" spans="1:15" x14ac:dyDescent="0.4">
      <c r="A2" s="4" t="s">
        <v>265</v>
      </c>
      <c r="B2" s="5">
        <v>45589</v>
      </c>
      <c r="C2" s="4" t="s">
        <v>542</v>
      </c>
      <c r="D2" s="4" t="s">
        <v>599</v>
      </c>
      <c r="E2" s="4" t="s">
        <v>611</v>
      </c>
      <c r="F2" s="4" t="s">
        <v>615</v>
      </c>
      <c r="G2" s="4">
        <v>48</v>
      </c>
      <c r="H2" s="7">
        <v>439.85</v>
      </c>
      <c r="I2" s="7">
        <v>21112.799999999999</v>
      </c>
      <c r="J2" s="4" t="s">
        <v>622</v>
      </c>
      <c r="K2" s="4" t="str">
        <f t="shared" ref="K2:K65" si="0">PROPER(TRIM(J2))</f>
        <v>Tom</v>
      </c>
      <c r="M2" s="7">
        <f t="shared" ref="M2:M65" si="1">H2*(1 + $L$2 )</f>
        <v>439.85</v>
      </c>
      <c r="N2" s="7">
        <f t="shared" ref="N2:N65" si="2">I2*0.05</f>
        <v>1055.6400000000001</v>
      </c>
      <c r="O2" s="8" t="str">
        <f t="shared" ref="O2:O65" si="3">IF(G2 &gt; 10, "Pass", "Fail" )</f>
        <v>Pass</v>
      </c>
    </row>
    <row r="3" spans="1:15" x14ac:dyDescent="0.4">
      <c r="A3" s="4" t="s">
        <v>173</v>
      </c>
      <c r="B3" s="5">
        <v>45575</v>
      </c>
      <c r="C3" s="4" t="s">
        <v>530</v>
      </c>
      <c r="D3" s="4" t="s">
        <v>582</v>
      </c>
      <c r="E3" s="4" t="s">
        <v>611</v>
      </c>
      <c r="F3" s="4" t="s">
        <v>615</v>
      </c>
      <c r="G3" s="4">
        <v>45</v>
      </c>
      <c r="H3" s="7">
        <v>459.92</v>
      </c>
      <c r="I3" s="7">
        <v>20696.400000000001</v>
      </c>
      <c r="J3" s="4" t="s">
        <v>620</v>
      </c>
      <c r="K3" s="4" t="str">
        <f t="shared" si="0"/>
        <v>Alex</v>
      </c>
      <c r="M3" s="7">
        <f t="shared" si="1"/>
        <v>459.92</v>
      </c>
      <c r="N3" s="7">
        <f t="shared" si="2"/>
        <v>1034.8200000000002</v>
      </c>
      <c r="O3" s="8" t="str">
        <f t="shared" si="3"/>
        <v>Pass</v>
      </c>
    </row>
    <row r="4" spans="1:15" hidden="1" x14ac:dyDescent="0.4">
      <c r="A4" s="4" t="s">
        <v>20</v>
      </c>
      <c r="B4" s="5">
        <v>45622</v>
      </c>
      <c r="C4" s="4" t="s">
        <v>520</v>
      </c>
      <c r="D4" s="4" t="s">
        <v>564</v>
      </c>
      <c r="E4" s="4" t="s">
        <v>611</v>
      </c>
      <c r="F4" s="4" t="s">
        <v>616</v>
      </c>
      <c r="G4" s="4">
        <v>41</v>
      </c>
      <c r="H4" s="7">
        <v>455.6</v>
      </c>
      <c r="I4" s="7">
        <v>18679.599999999999</v>
      </c>
      <c r="J4" s="4" t="s">
        <v>620</v>
      </c>
      <c r="K4" s="4" t="str">
        <f t="shared" si="0"/>
        <v>Alex</v>
      </c>
      <c r="M4" s="7">
        <f t="shared" si="1"/>
        <v>455.6</v>
      </c>
      <c r="N4" s="7">
        <f t="shared" si="2"/>
        <v>933.98</v>
      </c>
      <c r="O4" s="8" t="str">
        <f t="shared" si="3"/>
        <v>Pass</v>
      </c>
    </row>
    <row r="5" spans="1:15" hidden="1" x14ac:dyDescent="0.4">
      <c r="A5" s="4" t="s">
        <v>79</v>
      </c>
      <c r="B5" s="5">
        <v>45509</v>
      </c>
      <c r="C5" s="4" t="s">
        <v>512</v>
      </c>
      <c r="D5" s="4" t="s">
        <v>595</v>
      </c>
      <c r="E5" s="4" t="s">
        <v>611</v>
      </c>
      <c r="F5" s="4" t="s">
        <v>617</v>
      </c>
      <c r="G5" s="4">
        <v>46</v>
      </c>
      <c r="H5" s="7">
        <v>397.93</v>
      </c>
      <c r="I5" s="7">
        <v>18304.78</v>
      </c>
      <c r="J5" s="4" t="s">
        <v>620</v>
      </c>
      <c r="K5" s="4" t="str">
        <f t="shared" si="0"/>
        <v>Alex</v>
      </c>
      <c r="M5" s="7">
        <f t="shared" si="1"/>
        <v>397.93</v>
      </c>
      <c r="N5" s="7">
        <f t="shared" si="2"/>
        <v>915.23900000000003</v>
      </c>
      <c r="O5" s="8" t="str">
        <f t="shared" si="3"/>
        <v>Pass</v>
      </c>
    </row>
    <row r="6" spans="1:15" hidden="1" x14ac:dyDescent="0.4">
      <c r="A6" s="4" t="s">
        <v>340</v>
      </c>
      <c r="B6" s="5">
        <v>45308</v>
      </c>
      <c r="C6" s="4" t="s">
        <v>559</v>
      </c>
      <c r="D6" s="4" t="s">
        <v>592</v>
      </c>
      <c r="E6" s="4" t="s">
        <v>611</v>
      </c>
      <c r="F6" s="4" t="s">
        <v>617</v>
      </c>
      <c r="G6" s="4">
        <v>43</v>
      </c>
      <c r="H6" s="7">
        <v>410.92</v>
      </c>
      <c r="I6" s="7">
        <v>17669.560000000001</v>
      </c>
      <c r="J6" s="4" t="s">
        <v>620</v>
      </c>
      <c r="K6" s="4" t="str">
        <f t="shared" si="0"/>
        <v>Alex</v>
      </c>
      <c r="M6" s="7">
        <f t="shared" si="1"/>
        <v>410.92</v>
      </c>
      <c r="N6" s="7">
        <f t="shared" si="2"/>
        <v>883.47800000000007</v>
      </c>
      <c r="O6" s="8" t="str">
        <f t="shared" si="3"/>
        <v>Pass</v>
      </c>
    </row>
    <row r="7" spans="1:15" x14ac:dyDescent="0.4">
      <c r="A7" s="4" t="s">
        <v>360</v>
      </c>
      <c r="B7" s="5">
        <v>45547</v>
      </c>
      <c r="C7" s="4" t="s">
        <v>537</v>
      </c>
      <c r="D7" s="4" t="s">
        <v>608</v>
      </c>
      <c r="E7" s="4" t="s">
        <v>611</v>
      </c>
      <c r="F7" s="4" t="s">
        <v>615</v>
      </c>
      <c r="G7" s="4">
        <v>37</v>
      </c>
      <c r="H7" s="7">
        <v>432.81</v>
      </c>
      <c r="I7" s="7">
        <v>16013.97</v>
      </c>
      <c r="J7" s="4" t="s">
        <v>619</v>
      </c>
      <c r="K7" s="4" t="str">
        <f t="shared" si="0"/>
        <v>John</v>
      </c>
      <c r="M7" s="7">
        <f t="shared" si="1"/>
        <v>432.81</v>
      </c>
      <c r="N7" s="7">
        <f t="shared" si="2"/>
        <v>800.69849999999997</v>
      </c>
      <c r="O7" s="8" t="str">
        <f t="shared" si="3"/>
        <v>Pass</v>
      </c>
    </row>
    <row r="8" spans="1:15" hidden="1" x14ac:dyDescent="0.4">
      <c r="A8" s="4" t="s">
        <v>315</v>
      </c>
      <c r="B8" s="5">
        <v>45419</v>
      </c>
      <c r="C8" s="4" t="s">
        <v>519</v>
      </c>
      <c r="D8" s="4" t="s">
        <v>607</v>
      </c>
      <c r="E8" s="4" t="s">
        <v>611</v>
      </c>
      <c r="F8" s="4" t="s">
        <v>618</v>
      </c>
      <c r="G8" s="4">
        <v>49</v>
      </c>
      <c r="H8" s="7">
        <v>306</v>
      </c>
      <c r="I8" s="7">
        <v>14994</v>
      </c>
      <c r="J8" s="4" t="s">
        <v>619</v>
      </c>
      <c r="K8" s="4" t="str">
        <f t="shared" si="0"/>
        <v>John</v>
      </c>
      <c r="M8" s="7">
        <f t="shared" si="1"/>
        <v>306</v>
      </c>
      <c r="N8" s="7">
        <f t="shared" si="2"/>
        <v>749.7</v>
      </c>
      <c r="O8" s="8" t="str">
        <f t="shared" si="3"/>
        <v>Pass</v>
      </c>
    </row>
    <row r="9" spans="1:15" hidden="1" x14ac:dyDescent="0.4">
      <c r="A9" s="4" t="s">
        <v>181</v>
      </c>
      <c r="B9" s="5">
        <v>45639</v>
      </c>
      <c r="C9" s="4" t="s">
        <v>525</v>
      </c>
      <c r="D9" s="4" t="s">
        <v>589</v>
      </c>
      <c r="E9" s="4" t="s">
        <v>611</v>
      </c>
      <c r="F9" s="4" t="s">
        <v>618</v>
      </c>
      <c r="G9" s="4">
        <v>35</v>
      </c>
      <c r="H9" s="7">
        <v>411.44</v>
      </c>
      <c r="I9" s="7">
        <v>14400.4</v>
      </c>
      <c r="J9" s="4" t="s">
        <v>622</v>
      </c>
      <c r="K9" s="4" t="str">
        <f t="shared" si="0"/>
        <v>Tom</v>
      </c>
      <c r="M9" s="7">
        <f t="shared" si="1"/>
        <v>411.44</v>
      </c>
      <c r="N9" s="7">
        <f t="shared" si="2"/>
        <v>720.02</v>
      </c>
      <c r="O9" s="8" t="str">
        <f t="shared" si="3"/>
        <v>Pass</v>
      </c>
    </row>
    <row r="10" spans="1:15" hidden="1" x14ac:dyDescent="0.4">
      <c r="A10" s="4" t="s">
        <v>81</v>
      </c>
      <c r="B10" s="5">
        <v>45453</v>
      </c>
      <c r="C10" s="4" t="s">
        <v>533</v>
      </c>
      <c r="D10" s="4" t="s">
        <v>593</v>
      </c>
      <c r="E10" s="4" t="s">
        <v>611</v>
      </c>
      <c r="F10" s="4" t="s">
        <v>618</v>
      </c>
      <c r="G10" s="4">
        <v>46</v>
      </c>
      <c r="H10" s="7">
        <v>310.32</v>
      </c>
      <c r="I10" s="7">
        <v>14274.72</v>
      </c>
      <c r="J10" s="4" t="s">
        <v>620</v>
      </c>
      <c r="K10" s="4" t="str">
        <f t="shared" si="0"/>
        <v>Alex</v>
      </c>
      <c r="M10" s="7">
        <f t="shared" si="1"/>
        <v>310.32</v>
      </c>
      <c r="N10" s="7">
        <f t="shared" si="2"/>
        <v>713.73599999999999</v>
      </c>
      <c r="O10" s="8" t="str">
        <f t="shared" si="3"/>
        <v>Pass</v>
      </c>
    </row>
    <row r="11" spans="1:15" hidden="1" x14ac:dyDescent="0.4">
      <c r="A11" s="4" t="s">
        <v>262</v>
      </c>
      <c r="B11" s="5">
        <v>45420</v>
      </c>
      <c r="C11" s="4" t="s">
        <v>514</v>
      </c>
      <c r="D11" s="4" t="s">
        <v>571</v>
      </c>
      <c r="E11" s="4" t="s">
        <v>611</v>
      </c>
      <c r="F11" s="4" t="s">
        <v>617</v>
      </c>
      <c r="G11" s="4">
        <v>38</v>
      </c>
      <c r="H11" s="7">
        <v>367.82</v>
      </c>
      <c r="I11" s="7">
        <v>13977.16</v>
      </c>
      <c r="J11" s="4" t="s">
        <v>621</v>
      </c>
      <c r="K11" s="4" t="str">
        <f t="shared" si="0"/>
        <v>Sara</v>
      </c>
      <c r="M11" s="7">
        <f t="shared" si="1"/>
        <v>367.82</v>
      </c>
      <c r="N11" s="7">
        <f t="shared" si="2"/>
        <v>698.85800000000006</v>
      </c>
      <c r="O11" s="8" t="str">
        <f t="shared" si="3"/>
        <v>Pass</v>
      </c>
    </row>
    <row r="12" spans="1:15" hidden="1" x14ac:dyDescent="0.4">
      <c r="A12" s="4" t="s">
        <v>109</v>
      </c>
      <c r="B12" s="5">
        <v>45420</v>
      </c>
      <c r="C12" s="4" t="s">
        <v>520</v>
      </c>
      <c r="D12" s="4" t="s">
        <v>589</v>
      </c>
      <c r="E12" s="4" t="s">
        <v>611</v>
      </c>
      <c r="F12" s="4" t="s">
        <v>618</v>
      </c>
      <c r="G12" s="4">
        <v>29</v>
      </c>
      <c r="H12" s="7">
        <v>473.85</v>
      </c>
      <c r="I12" s="7">
        <v>13741.65</v>
      </c>
      <c r="J12" s="4" t="s">
        <v>623</v>
      </c>
      <c r="K12" s="4" t="str">
        <f t="shared" si="0"/>
        <v>Maria</v>
      </c>
      <c r="M12" s="7">
        <f t="shared" si="1"/>
        <v>473.85</v>
      </c>
      <c r="N12" s="7">
        <f t="shared" si="2"/>
        <v>687.08249999999998</v>
      </c>
      <c r="O12" s="8" t="str">
        <f t="shared" si="3"/>
        <v>Pass</v>
      </c>
    </row>
    <row r="13" spans="1:15" x14ac:dyDescent="0.4">
      <c r="A13" s="4" t="s">
        <v>367</v>
      </c>
      <c r="B13" s="5">
        <v>45349</v>
      </c>
      <c r="C13" s="4" t="s">
        <v>542</v>
      </c>
      <c r="D13" s="4" t="s">
        <v>578</v>
      </c>
      <c r="E13" s="4" t="s">
        <v>611</v>
      </c>
      <c r="F13" s="4" t="s">
        <v>615</v>
      </c>
      <c r="G13" s="4">
        <v>39</v>
      </c>
      <c r="H13" s="7">
        <v>335.99</v>
      </c>
      <c r="I13" s="7">
        <v>13103.61</v>
      </c>
      <c r="J13" s="4" t="s">
        <v>621</v>
      </c>
      <c r="K13" s="4" t="str">
        <f t="shared" si="0"/>
        <v>Sara</v>
      </c>
      <c r="M13" s="7">
        <f t="shared" si="1"/>
        <v>335.99</v>
      </c>
      <c r="N13" s="7">
        <f t="shared" si="2"/>
        <v>655.18050000000005</v>
      </c>
      <c r="O13" s="8" t="str">
        <f t="shared" si="3"/>
        <v>Pass</v>
      </c>
    </row>
    <row r="14" spans="1:15" hidden="1" x14ac:dyDescent="0.4">
      <c r="A14" s="4" t="s">
        <v>246</v>
      </c>
      <c r="B14" s="5">
        <v>45478</v>
      </c>
      <c r="C14" s="4" t="s">
        <v>532</v>
      </c>
      <c r="D14" s="4" t="s">
        <v>606</v>
      </c>
      <c r="E14" s="4" t="s">
        <v>611</v>
      </c>
      <c r="F14" s="4" t="s">
        <v>617</v>
      </c>
      <c r="G14" s="4">
        <v>40</v>
      </c>
      <c r="H14" s="7">
        <v>314.45999999999998</v>
      </c>
      <c r="I14" s="7">
        <v>12578.4</v>
      </c>
      <c r="J14" s="4" t="s">
        <v>620</v>
      </c>
      <c r="K14" s="4" t="str">
        <f t="shared" si="0"/>
        <v>Alex</v>
      </c>
      <c r="M14" s="7">
        <f t="shared" si="1"/>
        <v>314.45999999999998</v>
      </c>
      <c r="N14" s="7">
        <f t="shared" si="2"/>
        <v>628.92000000000007</v>
      </c>
      <c r="O14" s="8" t="str">
        <f t="shared" si="3"/>
        <v>Pass</v>
      </c>
    </row>
    <row r="15" spans="1:15" x14ac:dyDescent="0.4">
      <c r="A15" s="4" t="s">
        <v>102</v>
      </c>
      <c r="B15" s="5">
        <v>45306</v>
      </c>
      <c r="C15" s="4" t="s">
        <v>513</v>
      </c>
      <c r="D15" s="4" t="s">
        <v>572</v>
      </c>
      <c r="E15" s="4" t="s">
        <v>611</v>
      </c>
      <c r="F15" s="4" t="s">
        <v>615</v>
      </c>
      <c r="G15" s="4">
        <v>31</v>
      </c>
      <c r="H15" s="7">
        <v>381.63</v>
      </c>
      <c r="I15" s="7">
        <v>11830.53</v>
      </c>
      <c r="J15" s="4" t="s">
        <v>620</v>
      </c>
      <c r="K15" s="4" t="str">
        <f t="shared" si="0"/>
        <v>Alex</v>
      </c>
      <c r="M15" s="7">
        <f t="shared" si="1"/>
        <v>381.63</v>
      </c>
      <c r="N15" s="7">
        <f t="shared" si="2"/>
        <v>591.52650000000006</v>
      </c>
      <c r="O15" s="8" t="str">
        <f t="shared" si="3"/>
        <v>Pass</v>
      </c>
    </row>
    <row r="16" spans="1:15" hidden="1" x14ac:dyDescent="0.4">
      <c r="A16" s="4" t="s">
        <v>241</v>
      </c>
      <c r="B16" s="5">
        <v>45531</v>
      </c>
      <c r="C16" s="4" t="s">
        <v>530</v>
      </c>
      <c r="D16" s="4" t="s">
        <v>562</v>
      </c>
      <c r="E16" s="4" t="s">
        <v>611</v>
      </c>
      <c r="F16" s="4" t="s">
        <v>617</v>
      </c>
      <c r="G16" s="4">
        <v>24</v>
      </c>
      <c r="H16" s="7">
        <v>486.66</v>
      </c>
      <c r="I16" s="7">
        <v>11679.84</v>
      </c>
      <c r="J16" s="4" t="s">
        <v>623</v>
      </c>
      <c r="K16" s="4" t="str">
        <f t="shared" si="0"/>
        <v>Maria</v>
      </c>
      <c r="M16" s="7">
        <f t="shared" si="1"/>
        <v>486.66</v>
      </c>
      <c r="N16" s="7">
        <f t="shared" si="2"/>
        <v>583.99200000000008</v>
      </c>
      <c r="O16" s="8" t="str">
        <f t="shared" si="3"/>
        <v>Pass</v>
      </c>
    </row>
    <row r="17" spans="1:15" hidden="1" x14ac:dyDescent="0.4">
      <c r="A17" s="4" t="s">
        <v>324</v>
      </c>
      <c r="B17" s="5">
        <v>45342</v>
      </c>
      <c r="C17" s="4" t="s">
        <v>554</v>
      </c>
      <c r="D17" s="4" t="s">
        <v>570</v>
      </c>
      <c r="E17" s="4" t="s">
        <v>611</v>
      </c>
      <c r="F17" s="4" t="s">
        <v>616</v>
      </c>
      <c r="G17" s="4">
        <v>47</v>
      </c>
      <c r="H17" s="7">
        <v>242.4</v>
      </c>
      <c r="I17" s="7">
        <v>11392.8</v>
      </c>
      <c r="J17" s="4" t="s">
        <v>620</v>
      </c>
      <c r="K17" s="4" t="str">
        <f t="shared" si="0"/>
        <v>Alex</v>
      </c>
      <c r="M17" s="7">
        <f t="shared" si="1"/>
        <v>242.4</v>
      </c>
      <c r="N17" s="7">
        <f t="shared" si="2"/>
        <v>569.64</v>
      </c>
      <c r="O17" s="8" t="str">
        <f t="shared" si="3"/>
        <v>Pass</v>
      </c>
    </row>
    <row r="18" spans="1:15" x14ac:dyDescent="0.4">
      <c r="A18" s="4" t="s">
        <v>332</v>
      </c>
      <c r="B18" s="5">
        <v>45575</v>
      </c>
      <c r="C18" s="4" t="s">
        <v>549</v>
      </c>
      <c r="D18" s="4" t="s">
        <v>585</v>
      </c>
      <c r="E18" s="4" t="s">
        <v>611</v>
      </c>
      <c r="F18" s="4" t="s">
        <v>615</v>
      </c>
      <c r="G18" s="4">
        <v>46</v>
      </c>
      <c r="H18" s="7">
        <v>236.8</v>
      </c>
      <c r="I18" s="7">
        <v>10892.8</v>
      </c>
      <c r="J18" s="4" t="s">
        <v>622</v>
      </c>
      <c r="K18" s="4" t="str">
        <f t="shared" si="0"/>
        <v>Tom</v>
      </c>
      <c r="M18" s="7">
        <f t="shared" si="1"/>
        <v>236.8</v>
      </c>
      <c r="N18" s="7">
        <f t="shared" si="2"/>
        <v>544.64</v>
      </c>
      <c r="O18" s="8" t="str">
        <f t="shared" si="3"/>
        <v>Pass</v>
      </c>
    </row>
    <row r="19" spans="1:15" x14ac:dyDescent="0.4">
      <c r="A19" s="4" t="s">
        <v>222</v>
      </c>
      <c r="B19" s="5">
        <v>45516</v>
      </c>
      <c r="C19" s="4" t="s">
        <v>518</v>
      </c>
      <c r="D19" s="4" t="s">
        <v>581</v>
      </c>
      <c r="E19" s="4" t="s">
        <v>611</v>
      </c>
      <c r="F19" s="4" t="s">
        <v>615</v>
      </c>
      <c r="G19" s="4">
        <v>23</v>
      </c>
      <c r="H19" s="7">
        <v>450.44</v>
      </c>
      <c r="I19" s="7">
        <v>10360.120000000001</v>
      </c>
      <c r="J19" s="4" t="s">
        <v>621</v>
      </c>
      <c r="K19" s="4" t="str">
        <f t="shared" si="0"/>
        <v>Sara</v>
      </c>
      <c r="M19" s="7">
        <f t="shared" si="1"/>
        <v>450.44</v>
      </c>
      <c r="N19" s="7">
        <f t="shared" si="2"/>
        <v>518.00600000000009</v>
      </c>
      <c r="O19" s="8" t="str">
        <f t="shared" si="3"/>
        <v>Pass</v>
      </c>
    </row>
    <row r="20" spans="1:15" hidden="1" x14ac:dyDescent="0.4">
      <c r="A20" s="4" t="s">
        <v>245</v>
      </c>
      <c r="B20" s="5">
        <v>45415</v>
      </c>
      <c r="C20" s="4" t="s">
        <v>530</v>
      </c>
      <c r="D20" s="4" t="s">
        <v>602</v>
      </c>
      <c r="E20" s="4" t="s">
        <v>611</v>
      </c>
      <c r="F20" s="4" t="s">
        <v>617</v>
      </c>
      <c r="G20" s="4">
        <v>21</v>
      </c>
      <c r="H20" s="7">
        <v>491.08</v>
      </c>
      <c r="I20" s="7">
        <v>10312.68</v>
      </c>
      <c r="J20" s="4" t="s">
        <v>621</v>
      </c>
      <c r="K20" s="4" t="str">
        <f t="shared" si="0"/>
        <v>Sara</v>
      </c>
      <c r="M20" s="7">
        <f t="shared" si="1"/>
        <v>491.08</v>
      </c>
      <c r="N20" s="7">
        <f t="shared" si="2"/>
        <v>515.63400000000001</v>
      </c>
      <c r="O20" s="8" t="str">
        <f t="shared" si="3"/>
        <v>Pass</v>
      </c>
    </row>
    <row r="21" spans="1:15" hidden="1" x14ac:dyDescent="0.4">
      <c r="A21" s="4" t="s">
        <v>458</v>
      </c>
      <c r="B21" s="5">
        <v>45530</v>
      </c>
      <c r="C21" s="4" t="s">
        <v>534</v>
      </c>
      <c r="D21" s="4" t="s">
        <v>562</v>
      </c>
      <c r="E21" s="4" t="s">
        <v>611</v>
      </c>
      <c r="F21" s="4" t="s">
        <v>616</v>
      </c>
      <c r="G21" s="4">
        <v>24</v>
      </c>
      <c r="H21" s="7">
        <v>419.39</v>
      </c>
      <c r="I21" s="7">
        <v>10065.36</v>
      </c>
      <c r="J21" s="4" t="s">
        <v>623</v>
      </c>
      <c r="K21" s="4" t="str">
        <f t="shared" si="0"/>
        <v>Maria</v>
      </c>
      <c r="M21" s="7">
        <f t="shared" si="1"/>
        <v>419.39</v>
      </c>
      <c r="N21" s="7">
        <f t="shared" si="2"/>
        <v>503.26800000000003</v>
      </c>
      <c r="O21" s="8" t="str">
        <f t="shared" si="3"/>
        <v>Pass</v>
      </c>
    </row>
    <row r="22" spans="1:15" hidden="1" x14ac:dyDescent="0.4">
      <c r="A22" s="4" t="s">
        <v>507</v>
      </c>
      <c r="B22" s="5">
        <v>45295</v>
      </c>
      <c r="C22" s="4" t="s">
        <v>531</v>
      </c>
      <c r="D22" s="4" t="s">
        <v>566</v>
      </c>
      <c r="E22" s="4" t="s">
        <v>611</v>
      </c>
      <c r="F22" s="4" t="s">
        <v>617</v>
      </c>
      <c r="G22" s="4">
        <v>42</v>
      </c>
      <c r="H22" s="7">
        <v>234.65</v>
      </c>
      <c r="I22" s="7">
        <v>9855.3000000000011</v>
      </c>
      <c r="J22" s="4" t="s">
        <v>621</v>
      </c>
      <c r="K22" s="4" t="str">
        <f t="shared" si="0"/>
        <v>Sara</v>
      </c>
      <c r="M22" s="7">
        <f t="shared" si="1"/>
        <v>234.65</v>
      </c>
      <c r="N22" s="7">
        <f t="shared" si="2"/>
        <v>492.7650000000001</v>
      </c>
      <c r="O22" s="8" t="str">
        <f t="shared" si="3"/>
        <v>Pass</v>
      </c>
    </row>
    <row r="23" spans="1:15" hidden="1" x14ac:dyDescent="0.4">
      <c r="A23" s="4" t="s">
        <v>249</v>
      </c>
      <c r="B23" s="5">
        <v>45550</v>
      </c>
      <c r="C23" s="4" t="s">
        <v>548</v>
      </c>
      <c r="D23" s="4" t="s">
        <v>591</v>
      </c>
      <c r="E23" s="4" t="s">
        <v>611</v>
      </c>
      <c r="F23" s="4" t="s">
        <v>617</v>
      </c>
      <c r="G23" s="4">
        <v>36</v>
      </c>
      <c r="H23" s="7">
        <v>271.01</v>
      </c>
      <c r="I23" s="7">
        <v>9756.36</v>
      </c>
      <c r="J23" s="4" t="s">
        <v>619</v>
      </c>
      <c r="K23" s="4" t="str">
        <f t="shared" si="0"/>
        <v>John</v>
      </c>
      <c r="M23" s="7">
        <f t="shared" si="1"/>
        <v>271.01</v>
      </c>
      <c r="N23" s="7">
        <f t="shared" si="2"/>
        <v>487.81800000000004</v>
      </c>
      <c r="O23" s="8" t="str">
        <f t="shared" si="3"/>
        <v>Pass</v>
      </c>
    </row>
    <row r="24" spans="1:15" hidden="1" x14ac:dyDescent="0.4">
      <c r="A24" s="4" t="s">
        <v>136</v>
      </c>
      <c r="B24" s="5">
        <v>45422</v>
      </c>
      <c r="C24" s="4" t="s">
        <v>539</v>
      </c>
      <c r="D24" s="4" t="s">
        <v>567</v>
      </c>
      <c r="E24" s="4" t="s">
        <v>611</v>
      </c>
      <c r="F24" s="4" t="s">
        <v>618</v>
      </c>
      <c r="G24" s="4">
        <v>33</v>
      </c>
      <c r="H24" s="7">
        <v>283.33</v>
      </c>
      <c r="I24" s="7">
        <v>9349.89</v>
      </c>
      <c r="J24" s="4" t="s">
        <v>621</v>
      </c>
      <c r="K24" s="4" t="str">
        <f t="shared" si="0"/>
        <v>Sara</v>
      </c>
      <c r="M24" s="7">
        <f t="shared" si="1"/>
        <v>283.33</v>
      </c>
      <c r="N24" s="7">
        <f t="shared" si="2"/>
        <v>467.49450000000002</v>
      </c>
      <c r="O24" s="8" t="str">
        <f t="shared" si="3"/>
        <v>Pass</v>
      </c>
    </row>
    <row r="25" spans="1:15" hidden="1" x14ac:dyDescent="0.4">
      <c r="A25" s="4" t="s">
        <v>74</v>
      </c>
      <c r="B25" s="5">
        <v>45345</v>
      </c>
      <c r="C25" s="4" t="s">
        <v>517</v>
      </c>
      <c r="D25" s="4" t="s">
        <v>573</v>
      </c>
      <c r="E25" s="4" t="s">
        <v>611</v>
      </c>
      <c r="F25" s="4" t="s">
        <v>615</v>
      </c>
      <c r="G25" s="4">
        <v>33</v>
      </c>
      <c r="H25" s="7">
        <v>277.10000000000002</v>
      </c>
      <c r="I25" s="7">
        <v>9144.3000000000011</v>
      </c>
      <c r="J25" s="4" t="s">
        <v>622</v>
      </c>
      <c r="K25" s="4" t="str">
        <f t="shared" si="0"/>
        <v>Tom</v>
      </c>
      <c r="M25" s="7">
        <f t="shared" si="1"/>
        <v>277.10000000000002</v>
      </c>
      <c r="N25" s="7">
        <f t="shared" si="2"/>
        <v>457.21500000000009</v>
      </c>
      <c r="O25" s="8" t="str">
        <f t="shared" si="3"/>
        <v>Pass</v>
      </c>
    </row>
    <row r="26" spans="1:15" hidden="1" x14ac:dyDescent="0.4">
      <c r="A26" s="4" t="s">
        <v>423</v>
      </c>
      <c r="B26" s="5">
        <v>45344</v>
      </c>
      <c r="C26" s="4" t="s">
        <v>554</v>
      </c>
      <c r="D26" s="4" t="s">
        <v>595</v>
      </c>
      <c r="E26" s="4" t="s">
        <v>611</v>
      </c>
      <c r="F26" s="4" t="s">
        <v>615</v>
      </c>
      <c r="G26" s="4">
        <v>35</v>
      </c>
      <c r="H26" s="7">
        <v>260.72000000000003</v>
      </c>
      <c r="I26" s="7">
        <v>9125.2000000000007</v>
      </c>
      <c r="J26" s="4" t="s">
        <v>620</v>
      </c>
      <c r="K26" s="4" t="str">
        <f t="shared" si="0"/>
        <v>Alex</v>
      </c>
      <c r="M26" s="7">
        <f t="shared" si="1"/>
        <v>260.72000000000003</v>
      </c>
      <c r="N26" s="7">
        <f t="shared" si="2"/>
        <v>456.26000000000005</v>
      </c>
      <c r="O26" s="8" t="str">
        <f t="shared" si="3"/>
        <v>Pass</v>
      </c>
    </row>
    <row r="27" spans="1:15" hidden="1" x14ac:dyDescent="0.4">
      <c r="A27" s="4" t="s">
        <v>335</v>
      </c>
      <c r="B27" s="5">
        <v>45438</v>
      </c>
      <c r="C27" s="4" t="s">
        <v>557</v>
      </c>
      <c r="D27" s="4" t="s">
        <v>578</v>
      </c>
      <c r="E27" s="4" t="s">
        <v>611</v>
      </c>
      <c r="F27" s="4" t="s">
        <v>616</v>
      </c>
      <c r="G27" s="4">
        <v>44</v>
      </c>
      <c r="H27" s="7">
        <v>204.43</v>
      </c>
      <c r="I27" s="7">
        <v>8994.92</v>
      </c>
      <c r="J27" s="4" t="s">
        <v>619</v>
      </c>
      <c r="K27" s="4" t="str">
        <f t="shared" si="0"/>
        <v>John</v>
      </c>
      <c r="M27" s="7">
        <f t="shared" si="1"/>
        <v>204.43</v>
      </c>
      <c r="N27" s="7">
        <f t="shared" si="2"/>
        <v>449.74600000000004</v>
      </c>
      <c r="O27" s="8" t="str">
        <f t="shared" si="3"/>
        <v>Pass</v>
      </c>
    </row>
    <row r="28" spans="1:15" hidden="1" x14ac:dyDescent="0.4">
      <c r="A28" s="4" t="s">
        <v>12</v>
      </c>
      <c r="B28" s="5">
        <v>45562</v>
      </c>
      <c r="C28" s="4" t="s">
        <v>512</v>
      </c>
      <c r="D28" s="4" t="s">
        <v>562</v>
      </c>
      <c r="E28" s="4" t="s">
        <v>611</v>
      </c>
      <c r="F28" s="4" t="s">
        <v>616</v>
      </c>
      <c r="G28" s="4">
        <v>38</v>
      </c>
      <c r="H28" s="7">
        <v>236.25</v>
      </c>
      <c r="I28" s="7">
        <v>8977.5</v>
      </c>
      <c r="J28" s="4" t="s">
        <v>621</v>
      </c>
      <c r="K28" s="4" t="str">
        <f t="shared" si="0"/>
        <v>Sara</v>
      </c>
      <c r="M28" s="7">
        <f t="shared" si="1"/>
        <v>236.25</v>
      </c>
      <c r="N28" s="7">
        <f t="shared" si="2"/>
        <v>448.875</v>
      </c>
      <c r="O28" s="8" t="str">
        <f t="shared" si="3"/>
        <v>Pass</v>
      </c>
    </row>
    <row r="29" spans="1:15" hidden="1" x14ac:dyDescent="0.4">
      <c r="A29" s="4" t="s">
        <v>197</v>
      </c>
      <c r="B29" s="5">
        <v>45525</v>
      </c>
      <c r="C29" s="4" t="s">
        <v>545</v>
      </c>
      <c r="D29" s="4" t="s">
        <v>578</v>
      </c>
      <c r="E29" s="4" t="s">
        <v>611</v>
      </c>
      <c r="F29" s="4" t="s">
        <v>615</v>
      </c>
      <c r="G29" s="4">
        <v>21</v>
      </c>
      <c r="H29" s="7">
        <v>423.43</v>
      </c>
      <c r="I29" s="7">
        <v>8892.0300000000007</v>
      </c>
      <c r="J29" s="4" t="s">
        <v>622</v>
      </c>
      <c r="K29" s="4" t="str">
        <f t="shared" si="0"/>
        <v>Tom</v>
      </c>
      <c r="M29" s="7">
        <f t="shared" si="1"/>
        <v>423.43</v>
      </c>
      <c r="N29" s="7">
        <f t="shared" si="2"/>
        <v>444.60150000000004</v>
      </c>
      <c r="O29" s="8" t="str">
        <f t="shared" si="3"/>
        <v>Pass</v>
      </c>
    </row>
    <row r="30" spans="1:15" hidden="1" x14ac:dyDescent="0.4">
      <c r="A30" s="4" t="s">
        <v>247</v>
      </c>
      <c r="B30" s="5">
        <v>45617</v>
      </c>
      <c r="C30" s="4" t="s">
        <v>520</v>
      </c>
      <c r="D30" s="4" t="s">
        <v>595</v>
      </c>
      <c r="E30" s="4" t="s">
        <v>611</v>
      </c>
      <c r="F30" s="4" t="s">
        <v>617</v>
      </c>
      <c r="G30" s="4">
        <v>31</v>
      </c>
      <c r="H30" s="7">
        <v>284</v>
      </c>
      <c r="I30" s="7">
        <v>8804</v>
      </c>
      <c r="J30" s="4" t="s">
        <v>620</v>
      </c>
      <c r="K30" s="4" t="str">
        <f t="shared" si="0"/>
        <v>Alex</v>
      </c>
      <c r="M30" s="7">
        <f t="shared" si="1"/>
        <v>284</v>
      </c>
      <c r="N30" s="7">
        <f t="shared" si="2"/>
        <v>440.20000000000005</v>
      </c>
      <c r="O30" s="8" t="str">
        <f t="shared" si="3"/>
        <v>Pass</v>
      </c>
    </row>
    <row r="31" spans="1:15" hidden="1" x14ac:dyDescent="0.4">
      <c r="A31" s="4" t="s">
        <v>401</v>
      </c>
      <c r="B31" s="5">
        <v>45613</v>
      </c>
      <c r="C31" s="4" t="s">
        <v>537</v>
      </c>
      <c r="D31" s="4" t="s">
        <v>572</v>
      </c>
      <c r="E31" s="4" t="s">
        <v>611</v>
      </c>
      <c r="F31" s="4" t="s">
        <v>616</v>
      </c>
      <c r="G31" s="4">
        <v>36</v>
      </c>
      <c r="H31" s="7">
        <v>238.64</v>
      </c>
      <c r="I31" s="7">
        <v>8591.0399999999991</v>
      </c>
      <c r="J31" s="4" t="s">
        <v>623</v>
      </c>
      <c r="K31" s="4" t="str">
        <f t="shared" si="0"/>
        <v>Maria</v>
      </c>
      <c r="M31" s="7">
        <f t="shared" si="1"/>
        <v>238.64</v>
      </c>
      <c r="N31" s="7">
        <f t="shared" si="2"/>
        <v>429.55199999999996</v>
      </c>
      <c r="O31" s="8" t="str">
        <f t="shared" si="3"/>
        <v>Pass</v>
      </c>
    </row>
    <row r="32" spans="1:15" hidden="1" x14ac:dyDescent="0.4">
      <c r="A32" s="4" t="s">
        <v>397</v>
      </c>
      <c r="B32" s="5">
        <v>45433</v>
      </c>
      <c r="C32" s="4" t="s">
        <v>538</v>
      </c>
      <c r="D32" s="4" t="s">
        <v>580</v>
      </c>
      <c r="E32" s="4" t="s">
        <v>611</v>
      </c>
      <c r="F32" s="4" t="s">
        <v>615</v>
      </c>
      <c r="G32" s="4">
        <v>41</v>
      </c>
      <c r="H32" s="7">
        <v>205.69</v>
      </c>
      <c r="I32" s="7">
        <v>8433.2899999999991</v>
      </c>
      <c r="J32" s="4" t="s">
        <v>619</v>
      </c>
      <c r="K32" s="4" t="str">
        <f t="shared" si="0"/>
        <v>John</v>
      </c>
      <c r="M32" s="7">
        <f t="shared" si="1"/>
        <v>205.69</v>
      </c>
      <c r="N32" s="7">
        <f t="shared" si="2"/>
        <v>421.66449999999998</v>
      </c>
      <c r="O32" s="8" t="str">
        <f t="shared" si="3"/>
        <v>Pass</v>
      </c>
    </row>
    <row r="33" spans="1:15" hidden="1" x14ac:dyDescent="0.4">
      <c r="A33" s="4" t="s">
        <v>477</v>
      </c>
      <c r="B33" s="5">
        <v>45476</v>
      </c>
      <c r="C33" s="4" t="s">
        <v>528</v>
      </c>
      <c r="D33" s="4" t="s">
        <v>572</v>
      </c>
      <c r="E33" s="4" t="s">
        <v>611</v>
      </c>
      <c r="F33" s="4" t="s">
        <v>616</v>
      </c>
      <c r="G33" s="4">
        <v>45</v>
      </c>
      <c r="H33" s="7">
        <v>184.53</v>
      </c>
      <c r="I33" s="7">
        <v>8303.85</v>
      </c>
      <c r="J33" s="4" t="s">
        <v>619</v>
      </c>
      <c r="K33" s="4" t="str">
        <f t="shared" si="0"/>
        <v>John</v>
      </c>
      <c r="M33" s="7">
        <f t="shared" si="1"/>
        <v>184.53</v>
      </c>
      <c r="N33" s="7">
        <f t="shared" si="2"/>
        <v>415.19250000000005</v>
      </c>
      <c r="O33" s="8" t="str">
        <f t="shared" si="3"/>
        <v>Pass</v>
      </c>
    </row>
    <row r="34" spans="1:15" hidden="1" x14ac:dyDescent="0.4">
      <c r="A34" s="4" t="s">
        <v>38</v>
      </c>
      <c r="B34" s="5">
        <v>45636</v>
      </c>
      <c r="C34" s="4" t="s">
        <v>511</v>
      </c>
      <c r="D34" s="4" t="s">
        <v>571</v>
      </c>
      <c r="E34" s="4" t="s">
        <v>611</v>
      </c>
      <c r="F34" s="4" t="s">
        <v>617</v>
      </c>
      <c r="G34" s="4">
        <v>37</v>
      </c>
      <c r="H34" s="7">
        <v>220.15</v>
      </c>
      <c r="I34" s="7">
        <v>8145.55</v>
      </c>
      <c r="J34" s="4" t="s">
        <v>621</v>
      </c>
      <c r="K34" s="4" t="str">
        <f t="shared" si="0"/>
        <v>Sara</v>
      </c>
      <c r="M34" s="7">
        <f t="shared" si="1"/>
        <v>220.15</v>
      </c>
      <c r="N34" s="7">
        <f t="shared" si="2"/>
        <v>407.27750000000003</v>
      </c>
      <c r="O34" s="8" t="str">
        <f t="shared" si="3"/>
        <v>Pass</v>
      </c>
    </row>
    <row r="35" spans="1:15" hidden="1" x14ac:dyDescent="0.4">
      <c r="A35" s="4" t="s">
        <v>46</v>
      </c>
      <c r="B35" s="5">
        <v>45342</v>
      </c>
      <c r="C35" s="4" t="s">
        <v>535</v>
      </c>
      <c r="D35" s="4" t="s">
        <v>585</v>
      </c>
      <c r="E35" s="4" t="s">
        <v>611</v>
      </c>
      <c r="F35" s="4" t="s">
        <v>615</v>
      </c>
      <c r="G35" s="4">
        <v>45</v>
      </c>
      <c r="H35" s="7">
        <v>179.5</v>
      </c>
      <c r="I35" s="7">
        <v>8077.5</v>
      </c>
      <c r="J35" s="4" t="s">
        <v>621</v>
      </c>
      <c r="K35" s="4" t="str">
        <f t="shared" si="0"/>
        <v>Sara</v>
      </c>
      <c r="M35" s="7">
        <f t="shared" si="1"/>
        <v>179.5</v>
      </c>
      <c r="N35" s="7">
        <f t="shared" si="2"/>
        <v>403.875</v>
      </c>
      <c r="O35" s="8" t="str">
        <f t="shared" si="3"/>
        <v>Pass</v>
      </c>
    </row>
    <row r="36" spans="1:15" hidden="1" x14ac:dyDescent="0.4">
      <c r="A36" s="4" t="s">
        <v>454</v>
      </c>
      <c r="B36" s="5">
        <v>45420</v>
      </c>
      <c r="C36" s="4" t="s">
        <v>551</v>
      </c>
      <c r="D36" s="4" t="s">
        <v>597</v>
      </c>
      <c r="E36" s="4" t="s">
        <v>611</v>
      </c>
      <c r="F36" s="4" t="s">
        <v>617</v>
      </c>
      <c r="G36" s="4">
        <v>49</v>
      </c>
      <c r="H36" s="7">
        <v>163.47</v>
      </c>
      <c r="I36" s="7">
        <v>8010.03</v>
      </c>
      <c r="J36" s="4" t="s">
        <v>619</v>
      </c>
      <c r="K36" s="4" t="str">
        <f t="shared" si="0"/>
        <v>John</v>
      </c>
      <c r="M36" s="7">
        <f t="shared" si="1"/>
        <v>163.47</v>
      </c>
      <c r="N36" s="7">
        <f t="shared" si="2"/>
        <v>400.50150000000002</v>
      </c>
      <c r="O36" s="8" t="str">
        <f t="shared" si="3"/>
        <v>Pass</v>
      </c>
    </row>
    <row r="37" spans="1:15" hidden="1" x14ac:dyDescent="0.4">
      <c r="A37" s="4" t="s">
        <v>363</v>
      </c>
      <c r="B37" s="5">
        <v>45309</v>
      </c>
      <c r="C37" s="4" t="s">
        <v>530</v>
      </c>
      <c r="D37" s="4" t="s">
        <v>597</v>
      </c>
      <c r="E37" s="4" t="s">
        <v>611</v>
      </c>
      <c r="F37" s="4" t="s">
        <v>618</v>
      </c>
      <c r="G37" s="4">
        <v>19</v>
      </c>
      <c r="H37" s="7">
        <v>416.5</v>
      </c>
      <c r="I37" s="7">
        <v>7913.5</v>
      </c>
      <c r="J37" s="4" t="s">
        <v>620</v>
      </c>
      <c r="K37" s="4" t="str">
        <f t="shared" si="0"/>
        <v>Alex</v>
      </c>
      <c r="M37" s="7">
        <f t="shared" si="1"/>
        <v>416.5</v>
      </c>
      <c r="N37" s="7">
        <f t="shared" si="2"/>
        <v>395.67500000000001</v>
      </c>
      <c r="O37" s="8" t="str">
        <f t="shared" si="3"/>
        <v>Pass</v>
      </c>
    </row>
    <row r="38" spans="1:15" hidden="1" x14ac:dyDescent="0.4">
      <c r="A38" s="4" t="s">
        <v>394</v>
      </c>
      <c r="B38" s="5">
        <v>45311</v>
      </c>
      <c r="C38" s="4" t="s">
        <v>558</v>
      </c>
      <c r="D38" s="4" t="s">
        <v>591</v>
      </c>
      <c r="E38" s="4" t="s">
        <v>611</v>
      </c>
      <c r="F38" s="4" t="s">
        <v>615</v>
      </c>
      <c r="G38" s="4">
        <v>27</v>
      </c>
      <c r="H38" s="7">
        <v>270.92</v>
      </c>
      <c r="I38" s="7">
        <v>7314.84</v>
      </c>
      <c r="J38" s="4" t="s">
        <v>621</v>
      </c>
      <c r="K38" s="4" t="str">
        <f t="shared" si="0"/>
        <v>Sara</v>
      </c>
      <c r="M38" s="7">
        <f t="shared" si="1"/>
        <v>270.92</v>
      </c>
      <c r="N38" s="7">
        <f t="shared" si="2"/>
        <v>365.74200000000002</v>
      </c>
      <c r="O38" s="8" t="str">
        <f t="shared" si="3"/>
        <v>Pass</v>
      </c>
    </row>
    <row r="39" spans="1:15" hidden="1" x14ac:dyDescent="0.4">
      <c r="A39" s="4" t="s">
        <v>461</v>
      </c>
      <c r="B39" s="5">
        <v>45417</v>
      </c>
      <c r="C39" s="4" t="s">
        <v>544</v>
      </c>
      <c r="D39" s="4" t="s">
        <v>603</v>
      </c>
      <c r="E39" s="4" t="s">
        <v>611</v>
      </c>
      <c r="F39" s="4" t="s">
        <v>616</v>
      </c>
      <c r="G39" s="4">
        <v>30</v>
      </c>
      <c r="H39" s="7">
        <v>242.26</v>
      </c>
      <c r="I39" s="7">
        <v>7267.7999999999993</v>
      </c>
      <c r="J39" s="4" t="s">
        <v>621</v>
      </c>
      <c r="K39" s="4" t="str">
        <f t="shared" si="0"/>
        <v>Sara</v>
      </c>
      <c r="M39" s="7">
        <f t="shared" si="1"/>
        <v>242.26</v>
      </c>
      <c r="N39" s="7">
        <f t="shared" si="2"/>
        <v>363.39</v>
      </c>
      <c r="O39" s="8" t="str">
        <f t="shared" si="3"/>
        <v>Pass</v>
      </c>
    </row>
    <row r="40" spans="1:15" hidden="1" x14ac:dyDescent="0.4">
      <c r="A40" s="4" t="s">
        <v>242</v>
      </c>
      <c r="B40" s="5">
        <v>45435</v>
      </c>
      <c r="C40" s="4" t="s">
        <v>513</v>
      </c>
      <c r="D40" s="4" t="s">
        <v>568</v>
      </c>
      <c r="E40" s="4" t="s">
        <v>611</v>
      </c>
      <c r="F40" s="4" t="s">
        <v>617</v>
      </c>
      <c r="G40" s="4">
        <v>17</v>
      </c>
      <c r="H40" s="7">
        <v>414.76</v>
      </c>
      <c r="I40" s="7">
        <v>7050.92</v>
      </c>
      <c r="J40" s="4" t="s">
        <v>619</v>
      </c>
      <c r="K40" s="4" t="str">
        <f t="shared" si="0"/>
        <v>John</v>
      </c>
      <c r="M40" s="7">
        <f t="shared" si="1"/>
        <v>414.76</v>
      </c>
      <c r="N40" s="7">
        <f t="shared" si="2"/>
        <v>352.54600000000005</v>
      </c>
      <c r="O40" s="8" t="str">
        <f t="shared" si="3"/>
        <v>Pass</v>
      </c>
    </row>
    <row r="41" spans="1:15" hidden="1" x14ac:dyDescent="0.4">
      <c r="A41" s="4" t="s">
        <v>117</v>
      </c>
      <c r="B41" s="5">
        <v>45522</v>
      </c>
      <c r="C41" s="4" t="s">
        <v>541</v>
      </c>
      <c r="D41" s="4" t="s">
        <v>600</v>
      </c>
      <c r="E41" s="4" t="s">
        <v>611</v>
      </c>
      <c r="F41" s="4" t="s">
        <v>618</v>
      </c>
      <c r="G41" s="4">
        <v>34</v>
      </c>
      <c r="H41" s="7">
        <v>201.46</v>
      </c>
      <c r="I41" s="7">
        <v>6849.64</v>
      </c>
      <c r="J41" s="4" t="s">
        <v>622</v>
      </c>
      <c r="K41" s="4" t="str">
        <f t="shared" si="0"/>
        <v>Tom</v>
      </c>
      <c r="M41" s="7">
        <f t="shared" si="1"/>
        <v>201.46</v>
      </c>
      <c r="N41" s="7">
        <f t="shared" si="2"/>
        <v>342.48200000000003</v>
      </c>
      <c r="O41" s="8" t="str">
        <f t="shared" si="3"/>
        <v>Pass</v>
      </c>
    </row>
    <row r="42" spans="1:15" hidden="1" x14ac:dyDescent="0.4">
      <c r="A42" s="4" t="s">
        <v>447</v>
      </c>
      <c r="B42" s="5">
        <v>45349</v>
      </c>
      <c r="C42" s="4" t="s">
        <v>544</v>
      </c>
      <c r="D42" s="4" t="s">
        <v>561</v>
      </c>
      <c r="E42" s="4" t="s">
        <v>611</v>
      </c>
      <c r="F42" s="4" t="s">
        <v>618</v>
      </c>
      <c r="G42" s="4">
        <v>24</v>
      </c>
      <c r="H42" s="7">
        <v>270.64</v>
      </c>
      <c r="I42" s="7">
        <v>6495.36</v>
      </c>
      <c r="J42" s="4" t="s">
        <v>623</v>
      </c>
      <c r="K42" s="4" t="str">
        <f t="shared" si="0"/>
        <v>Maria</v>
      </c>
      <c r="M42" s="7">
        <f t="shared" si="1"/>
        <v>270.64</v>
      </c>
      <c r="N42" s="7">
        <f t="shared" si="2"/>
        <v>324.76800000000003</v>
      </c>
      <c r="O42" s="8" t="str">
        <f t="shared" si="3"/>
        <v>Pass</v>
      </c>
    </row>
    <row r="43" spans="1:15" hidden="1" x14ac:dyDescent="0.4">
      <c r="A43" s="4" t="s">
        <v>475</v>
      </c>
      <c r="B43" s="5">
        <v>45435</v>
      </c>
      <c r="C43" s="4" t="s">
        <v>526</v>
      </c>
      <c r="D43" s="4" t="s">
        <v>584</v>
      </c>
      <c r="E43" s="4" t="s">
        <v>611</v>
      </c>
      <c r="F43" s="4" t="s">
        <v>615</v>
      </c>
      <c r="G43" s="4">
        <v>47</v>
      </c>
      <c r="H43" s="7">
        <v>130.97999999999999</v>
      </c>
      <c r="I43" s="7">
        <v>6156.0599999999986</v>
      </c>
      <c r="J43" s="4" t="s">
        <v>623</v>
      </c>
      <c r="K43" s="4" t="str">
        <f t="shared" si="0"/>
        <v>Maria</v>
      </c>
      <c r="M43" s="7">
        <f t="shared" si="1"/>
        <v>130.97999999999999</v>
      </c>
      <c r="N43" s="7">
        <f t="shared" si="2"/>
        <v>307.80299999999994</v>
      </c>
      <c r="O43" s="8" t="str">
        <f t="shared" si="3"/>
        <v>Pass</v>
      </c>
    </row>
    <row r="44" spans="1:15" hidden="1" x14ac:dyDescent="0.4">
      <c r="A44" s="4" t="s">
        <v>483</v>
      </c>
      <c r="B44" s="5">
        <v>45529</v>
      </c>
      <c r="C44" s="4" t="s">
        <v>535</v>
      </c>
      <c r="D44" s="4" t="s">
        <v>590</v>
      </c>
      <c r="E44" s="4" t="s">
        <v>611</v>
      </c>
      <c r="F44" s="4" t="s">
        <v>616</v>
      </c>
      <c r="G44" s="4">
        <v>48</v>
      </c>
      <c r="H44" s="7">
        <v>125.17</v>
      </c>
      <c r="I44" s="7">
        <v>6008.16</v>
      </c>
      <c r="J44" s="4" t="s">
        <v>621</v>
      </c>
      <c r="K44" s="4" t="str">
        <f t="shared" si="0"/>
        <v>Sara</v>
      </c>
      <c r="M44" s="7">
        <f t="shared" si="1"/>
        <v>125.17</v>
      </c>
      <c r="N44" s="7">
        <f t="shared" si="2"/>
        <v>300.40800000000002</v>
      </c>
      <c r="O44" s="8" t="str">
        <f t="shared" si="3"/>
        <v>Pass</v>
      </c>
    </row>
    <row r="45" spans="1:15" hidden="1" x14ac:dyDescent="0.4">
      <c r="A45" s="4" t="s">
        <v>410</v>
      </c>
      <c r="B45" s="5">
        <v>45416</v>
      </c>
      <c r="C45" s="4" t="s">
        <v>551</v>
      </c>
      <c r="D45" s="4" t="s">
        <v>597</v>
      </c>
      <c r="E45" s="4" t="s">
        <v>611</v>
      </c>
      <c r="F45" s="4" t="s">
        <v>615</v>
      </c>
      <c r="G45" s="4">
        <v>20</v>
      </c>
      <c r="H45" s="7">
        <v>299.24</v>
      </c>
      <c r="I45" s="7">
        <v>5984.8</v>
      </c>
      <c r="J45" s="4" t="s">
        <v>621</v>
      </c>
      <c r="K45" s="4" t="str">
        <f t="shared" si="0"/>
        <v>Sara</v>
      </c>
      <c r="M45" s="7">
        <f t="shared" si="1"/>
        <v>299.24</v>
      </c>
      <c r="N45" s="7">
        <f t="shared" si="2"/>
        <v>299.24</v>
      </c>
      <c r="O45" s="8" t="str">
        <f t="shared" si="3"/>
        <v>Pass</v>
      </c>
    </row>
    <row r="46" spans="1:15" hidden="1" x14ac:dyDescent="0.4">
      <c r="A46" s="4" t="s">
        <v>299</v>
      </c>
      <c r="B46" s="5">
        <v>45444</v>
      </c>
      <c r="C46" s="4" t="s">
        <v>525</v>
      </c>
      <c r="D46" s="4" t="s">
        <v>569</v>
      </c>
      <c r="E46" s="4" t="s">
        <v>611</v>
      </c>
      <c r="F46" s="4" t="s">
        <v>616</v>
      </c>
      <c r="G46" s="4">
        <v>15</v>
      </c>
      <c r="H46" s="7">
        <v>396.51</v>
      </c>
      <c r="I46" s="7">
        <v>5947.65</v>
      </c>
      <c r="J46" s="4" t="s">
        <v>621</v>
      </c>
      <c r="K46" s="4" t="str">
        <f t="shared" si="0"/>
        <v>Sara</v>
      </c>
      <c r="M46" s="7">
        <f t="shared" si="1"/>
        <v>396.51</v>
      </c>
      <c r="N46" s="7">
        <f t="shared" si="2"/>
        <v>297.38249999999999</v>
      </c>
      <c r="O46" s="8" t="str">
        <f t="shared" si="3"/>
        <v>Pass</v>
      </c>
    </row>
    <row r="47" spans="1:15" hidden="1" x14ac:dyDescent="0.4">
      <c r="A47" s="4" t="s">
        <v>179</v>
      </c>
      <c r="B47" s="5">
        <v>45622</v>
      </c>
      <c r="C47" s="4" t="s">
        <v>538</v>
      </c>
      <c r="D47" s="4" t="s">
        <v>562</v>
      </c>
      <c r="E47" s="4" t="s">
        <v>611</v>
      </c>
      <c r="F47" s="4" t="s">
        <v>616</v>
      </c>
      <c r="G47" s="4">
        <v>36</v>
      </c>
      <c r="H47" s="7">
        <v>163.89</v>
      </c>
      <c r="I47" s="7">
        <v>5900.0399999999991</v>
      </c>
      <c r="J47" s="4" t="s">
        <v>622</v>
      </c>
      <c r="K47" s="4" t="str">
        <f t="shared" si="0"/>
        <v>Tom</v>
      </c>
      <c r="M47" s="7">
        <f t="shared" si="1"/>
        <v>163.89</v>
      </c>
      <c r="N47" s="7">
        <f t="shared" si="2"/>
        <v>295.00199999999995</v>
      </c>
      <c r="O47" s="8" t="str">
        <f t="shared" si="3"/>
        <v>Pass</v>
      </c>
    </row>
    <row r="48" spans="1:15" hidden="1" x14ac:dyDescent="0.4">
      <c r="A48" s="4" t="s">
        <v>294</v>
      </c>
      <c r="B48" s="5">
        <v>45631</v>
      </c>
      <c r="C48" s="4" t="s">
        <v>534</v>
      </c>
      <c r="D48" s="4" t="s">
        <v>602</v>
      </c>
      <c r="E48" s="4" t="s">
        <v>611</v>
      </c>
      <c r="F48" s="4" t="s">
        <v>617</v>
      </c>
      <c r="G48" s="4">
        <v>32</v>
      </c>
      <c r="H48" s="7">
        <v>177</v>
      </c>
      <c r="I48" s="7">
        <v>5664</v>
      </c>
      <c r="J48" s="4" t="s">
        <v>621</v>
      </c>
      <c r="K48" s="4" t="str">
        <f t="shared" si="0"/>
        <v>Sara</v>
      </c>
      <c r="M48" s="7">
        <f t="shared" si="1"/>
        <v>177</v>
      </c>
      <c r="N48" s="7">
        <f t="shared" si="2"/>
        <v>283.2</v>
      </c>
      <c r="O48" s="8" t="str">
        <f t="shared" si="3"/>
        <v>Pass</v>
      </c>
    </row>
    <row r="49" spans="1:15" hidden="1" x14ac:dyDescent="0.4">
      <c r="A49" s="4" t="s">
        <v>327</v>
      </c>
      <c r="B49" s="5">
        <v>45318</v>
      </c>
      <c r="C49" s="4" t="s">
        <v>523</v>
      </c>
      <c r="D49" s="4" t="s">
        <v>592</v>
      </c>
      <c r="E49" s="4" t="s">
        <v>611</v>
      </c>
      <c r="F49" s="4" t="s">
        <v>615</v>
      </c>
      <c r="G49" s="4">
        <v>13</v>
      </c>
      <c r="H49" s="7">
        <v>428.53</v>
      </c>
      <c r="I49" s="7">
        <v>5570.8899999999994</v>
      </c>
      <c r="J49" s="4" t="s">
        <v>623</v>
      </c>
      <c r="K49" s="4" t="str">
        <f t="shared" si="0"/>
        <v>Maria</v>
      </c>
      <c r="M49" s="7">
        <f t="shared" si="1"/>
        <v>428.53</v>
      </c>
      <c r="N49" s="7">
        <f t="shared" si="2"/>
        <v>278.54449999999997</v>
      </c>
      <c r="O49" s="8" t="str">
        <f t="shared" si="3"/>
        <v>Pass</v>
      </c>
    </row>
    <row r="50" spans="1:15" hidden="1" x14ac:dyDescent="0.4">
      <c r="A50" s="4" t="s">
        <v>45</v>
      </c>
      <c r="B50" s="5">
        <v>45466</v>
      </c>
      <c r="C50" s="4" t="s">
        <v>529</v>
      </c>
      <c r="D50" s="4" t="s">
        <v>584</v>
      </c>
      <c r="E50" s="4" t="s">
        <v>611</v>
      </c>
      <c r="F50" s="4" t="s">
        <v>617</v>
      </c>
      <c r="G50" s="4">
        <v>18</v>
      </c>
      <c r="H50" s="7">
        <v>285.38</v>
      </c>
      <c r="I50" s="7">
        <v>5136.84</v>
      </c>
      <c r="J50" s="4" t="s">
        <v>623</v>
      </c>
      <c r="K50" s="4" t="str">
        <f t="shared" si="0"/>
        <v>Maria</v>
      </c>
      <c r="M50" s="7">
        <f t="shared" si="1"/>
        <v>285.38</v>
      </c>
      <c r="N50" s="7">
        <f t="shared" si="2"/>
        <v>256.84200000000004</v>
      </c>
      <c r="O50" s="8" t="str">
        <f t="shared" si="3"/>
        <v>Pass</v>
      </c>
    </row>
    <row r="51" spans="1:15" hidden="1" x14ac:dyDescent="0.4">
      <c r="A51" s="4" t="s">
        <v>498</v>
      </c>
      <c r="B51" s="5">
        <v>45391</v>
      </c>
      <c r="C51" s="4" t="s">
        <v>531</v>
      </c>
      <c r="D51" s="4" t="s">
        <v>573</v>
      </c>
      <c r="E51" s="4" t="s">
        <v>611</v>
      </c>
      <c r="F51" s="4" t="s">
        <v>615</v>
      </c>
      <c r="G51" s="4">
        <v>13</v>
      </c>
      <c r="H51" s="7">
        <v>368.1</v>
      </c>
      <c r="I51" s="7">
        <v>4785.3</v>
      </c>
      <c r="J51" s="4" t="s">
        <v>622</v>
      </c>
      <c r="K51" s="4" t="str">
        <f t="shared" si="0"/>
        <v>Tom</v>
      </c>
      <c r="M51" s="7">
        <f t="shared" si="1"/>
        <v>368.1</v>
      </c>
      <c r="N51" s="7">
        <f t="shared" si="2"/>
        <v>239.26500000000001</v>
      </c>
      <c r="O51" s="8" t="str">
        <f t="shared" si="3"/>
        <v>Pass</v>
      </c>
    </row>
    <row r="52" spans="1:15" hidden="1" x14ac:dyDescent="0.4">
      <c r="A52" s="4" t="s">
        <v>317</v>
      </c>
      <c r="B52" s="5">
        <v>45467</v>
      </c>
      <c r="C52" s="4" t="s">
        <v>525</v>
      </c>
      <c r="D52" s="4" t="s">
        <v>576</v>
      </c>
      <c r="E52" s="4" t="s">
        <v>611</v>
      </c>
      <c r="F52" s="4" t="s">
        <v>617</v>
      </c>
      <c r="G52" s="4">
        <v>35</v>
      </c>
      <c r="H52" s="7">
        <v>127.04</v>
      </c>
      <c r="I52" s="7">
        <v>4446.4000000000005</v>
      </c>
      <c r="J52" s="4" t="s">
        <v>623</v>
      </c>
      <c r="K52" s="4" t="str">
        <f t="shared" si="0"/>
        <v>Maria</v>
      </c>
      <c r="M52" s="7">
        <f t="shared" si="1"/>
        <v>127.04</v>
      </c>
      <c r="N52" s="7">
        <f t="shared" si="2"/>
        <v>222.32000000000005</v>
      </c>
      <c r="O52" s="8" t="str">
        <f t="shared" si="3"/>
        <v>Pass</v>
      </c>
    </row>
    <row r="53" spans="1:15" hidden="1" x14ac:dyDescent="0.4">
      <c r="A53" s="4" t="s">
        <v>467</v>
      </c>
      <c r="B53" s="5">
        <v>45480</v>
      </c>
      <c r="C53" s="4" t="s">
        <v>548</v>
      </c>
      <c r="D53" s="4" t="s">
        <v>596</v>
      </c>
      <c r="E53" s="4" t="s">
        <v>611</v>
      </c>
      <c r="F53" s="4" t="s">
        <v>617</v>
      </c>
      <c r="G53" s="4">
        <v>45</v>
      </c>
      <c r="H53" s="7">
        <v>84.28</v>
      </c>
      <c r="I53" s="7">
        <v>3792.6</v>
      </c>
      <c r="J53" s="4" t="s">
        <v>620</v>
      </c>
      <c r="K53" s="4" t="str">
        <f t="shared" si="0"/>
        <v>Alex</v>
      </c>
      <c r="M53" s="7">
        <f t="shared" si="1"/>
        <v>84.28</v>
      </c>
      <c r="N53" s="7">
        <f t="shared" si="2"/>
        <v>189.63</v>
      </c>
      <c r="O53" s="8" t="str">
        <f t="shared" si="3"/>
        <v>Pass</v>
      </c>
    </row>
    <row r="54" spans="1:15" hidden="1" x14ac:dyDescent="0.4">
      <c r="A54" s="4" t="s">
        <v>101</v>
      </c>
      <c r="B54" s="5">
        <v>45448</v>
      </c>
      <c r="C54" s="4" t="s">
        <v>539</v>
      </c>
      <c r="D54" s="4" t="s">
        <v>600</v>
      </c>
      <c r="E54" s="4" t="s">
        <v>611</v>
      </c>
      <c r="F54" s="4" t="s">
        <v>616</v>
      </c>
      <c r="G54" s="4">
        <v>13</v>
      </c>
      <c r="H54" s="7">
        <v>276.98</v>
      </c>
      <c r="I54" s="7">
        <v>3600.74</v>
      </c>
      <c r="J54" s="4" t="s">
        <v>619</v>
      </c>
      <c r="K54" s="4" t="str">
        <f t="shared" si="0"/>
        <v>John</v>
      </c>
      <c r="M54" s="7">
        <f t="shared" si="1"/>
        <v>276.98</v>
      </c>
      <c r="N54" s="7">
        <f t="shared" si="2"/>
        <v>180.03700000000001</v>
      </c>
      <c r="O54" s="8" t="str">
        <f t="shared" si="3"/>
        <v>Pass</v>
      </c>
    </row>
    <row r="55" spans="1:15" hidden="1" x14ac:dyDescent="0.4">
      <c r="A55" s="4" t="s">
        <v>307</v>
      </c>
      <c r="B55" s="5">
        <v>45460</v>
      </c>
      <c r="C55" s="4" t="s">
        <v>537</v>
      </c>
      <c r="D55" s="4" t="s">
        <v>570</v>
      </c>
      <c r="E55" s="4" t="s">
        <v>611</v>
      </c>
      <c r="F55" s="4" t="s">
        <v>616</v>
      </c>
      <c r="G55" s="4">
        <v>25</v>
      </c>
      <c r="H55" s="7">
        <v>143.07</v>
      </c>
      <c r="I55" s="7">
        <v>3576.75</v>
      </c>
      <c r="J55" s="4" t="s">
        <v>622</v>
      </c>
      <c r="K55" s="4" t="str">
        <f t="shared" si="0"/>
        <v>Tom</v>
      </c>
      <c r="M55" s="7">
        <f t="shared" si="1"/>
        <v>143.07</v>
      </c>
      <c r="N55" s="7">
        <f t="shared" si="2"/>
        <v>178.83750000000001</v>
      </c>
      <c r="O55" s="8" t="str">
        <f t="shared" si="3"/>
        <v>Pass</v>
      </c>
    </row>
    <row r="56" spans="1:15" hidden="1" x14ac:dyDescent="0.4">
      <c r="A56" s="4" t="s">
        <v>499</v>
      </c>
      <c r="B56" s="5">
        <v>45581</v>
      </c>
      <c r="C56" s="4" t="s">
        <v>517</v>
      </c>
      <c r="D56" s="4" t="s">
        <v>573</v>
      </c>
      <c r="E56" s="4" t="s">
        <v>611</v>
      </c>
      <c r="F56" s="4" t="s">
        <v>615</v>
      </c>
      <c r="G56" s="4">
        <v>43</v>
      </c>
      <c r="H56" s="7">
        <v>82.51</v>
      </c>
      <c r="I56" s="7">
        <v>3547.93</v>
      </c>
      <c r="J56" s="4" t="s">
        <v>619</v>
      </c>
      <c r="K56" s="4" t="str">
        <f t="shared" si="0"/>
        <v>John</v>
      </c>
      <c r="M56" s="7">
        <f t="shared" si="1"/>
        <v>82.51</v>
      </c>
      <c r="N56" s="7">
        <f t="shared" si="2"/>
        <v>177.3965</v>
      </c>
      <c r="O56" s="8" t="str">
        <f t="shared" si="3"/>
        <v>Pass</v>
      </c>
    </row>
    <row r="57" spans="1:15" hidden="1" x14ac:dyDescent="0.4">
      <c r="A57" s="4" t="s">
        <v>492</v>
      </c>
      <c r="B57" s="5">
        <v>45648</v>
      </c>
      <c r="C57" s="4" t="s">
        <v>558</v>
      </c>
      <c r="D57" s="4" t="s">
        <v>600</v>
      </c>
      <c r="E57" s="4" t="s">
        <v>611</v>
      </c>
      <c r="F57" s="4" t="s">
        <v>618</v>
      </c>
      <c r="G57" s="4">
        <v>9</v>
      </c>
      <c r="H57" s="7">
        <v>393.37</v>
      </c>
      <c r="I57" s="7">
        <v>3540.33</v>
      </c>
      <c r="J57" s="4" t="s">
        <v>620</v>
      </c>
      <c r="K57" s="4" t="str">
        <f t="shared" si="0"/>
        <v>Alex</v>
      </c>
      <c r="M57" s="7">
        <f t="shared" si="1"/>
        <v>393.37</v>
      </c>
      <c r="N57" s="7">
        <f t="shared" si="2"/>
        <v>177.01650000000001</v>
      </c>
      <c r="O57" s="8" t="str">
        <f t="shared" si="3"/>
        <v>Fail</v>
      </c>
    </row>
    <row r="58" spans="1:15" hidden="1" x14ac:dyDescent="0.4">
      <c r="A58" s="4" t="s">
        <v>406</v>
      </c>
      <c r="B58" s="5">
        <v>45444</v>
      </c>
      <c r="C58" s="4" t="s">
        <v>515</v>
      </c>
      <c r="D58" s="4" t="s">
        <v>584</v>
      </c>
      <c r="E58" s="4" t="s">
        <v>611</v>
      </c>
      <c r="F58" s="4" t="s">
        <v>618</v>
      </c>
      <c r="G58" s="4">
        <v>17</v>
      </c>
      <c r="H58" s="7">
        <v>207.91</v>
      </c>
      <c r="I58" s="7">
        <v>3534.47</v>
      </c>
      <c r="J58" s="4" t="s">
        <v>623</v>
      </c>
      <c r="K58" s="4" t="str">
        <f t="shared" si="0"/>
        <v>Maria</v>
      </c>
      <c r="M58" s="7">
        <f t="shared" si="1"/>
        <v>207.91</v>
      </c>
      <c r="N58" s="7">
        <f t="shared" si="2"/>
        <v>176.7235</v>
      </c>
      <c r="O58" s="8" t="str">
        <f t="shared" si="3"/>
        <v>Pass</v>
      </c>
    </row>
    <row r="59" spans="1:15" hidden="1" x14ac:dyDescent="0.4">
      <c r="A59" s="4" t="s">
        <v>329</v>
      </c>
      <c r="B59" s="5">
        <v>45568</v>
      </c>
      <c r="C59" s="4" t="s">
        <v>553</v>
      </c>
      <c r="D59" s="4" t="s">
        <v>570</v>
      </c>
      <c r="E59" s="4" t="s">
        <v>611</v>
      </c>
      <c r="F59" s="4" t="s">
        <v>618</v>
      </c>
      <c r="G59" s="4">
        <v>8</v>
      </c>
      <c r="H59" s="7">
        <v>418.33</v>
      </c>
      <c r="I59" s="7">
        <v>3346.64</v>
      </c>
      <c r="J59" s="4" t="s">
        <v>620</v>
      </c>
      <c r="K59" s="4" t="str">
        <f t="shared" si="0"/>
        <v>Alex</v>
      </c>
      <c r="M59" s="7">
        <f t="shared" si="1"/>
        <v>418.33</v>
      </c>
      <c r="N59" s="7">
        <f t="shared" si="2"/>
        <v>167.33199999999999</v>
      </c>
      <c r="O59" s="8" t="str">
        <f t="shared" si="3"/>
        <v>Fail</v>
      </c>
    </row>
    <row r="60" spans="1:15" hidden="1" x14ac:dyDescent="0.4">
      <c r="A60" s="4" t="s">
        <v>55</v>
      </c>
      <c r="B60" s="5">
        <v>45620</v>
      </c>
      <c r="C60" s="4" t="s">
        <v>542</v>
      </c>
      <c r="D60" s="4" t="s">
        <v>569</v>
      </c>
      <c r="E60" s="4" t="s">
        <v>611</v>
      </c>
      <c r="F60" s="4" t="s">
        <v>615</v>
      </c>
      <c r="G60" s="4">
        <v>16</v>
      </c>
      <c r="H60" s="7">
        <v>202.79</v>
      </c>
      <c r="I60" s="7">
        <v>3244.64</v>
      </c>
      <c r="J60" s="4" t="s">
        <v>620</v>
      </c>
      <c r="K60" s="4" t="str">
        <f t="shared" si="0"/>
        <v>Alex</v>
      </c>
      <c r="M60" s="7">
        <f t="shared" si="1"/>
        <v>202.79</v>
      </c>
      <c r="N60" s="7">
        <f t="shared" si="2"/>
        <v>162.232</v>
      </c>
      <c r="O60" s="8" t="str">
        <f t="shared" si="3"/>
        <v>Pass</v>
      </c>
    </row>
    <row r="61" spans="1:15" hidden="1" x14ac:dyDescent="0.4">
      <c r="A61" s="4" t="s">
        <v>354</v>
      </c>
      <c r="B61" s="5">
        <v>45390</v>
      </c>
      <c r="C61" s="4" t="s">
        <v>534</v>
      </c>
      <c r="D61" s="4" t="s">
        <v>587</v>
      </c>
      <c r="E61" s="4" t="s">
        <v>611</v>
      </c>
      <c r="F61" s="4" t="s">
        <v>618</v>
      </c>
      <c r="G61" s="4">
        <v>23</v>
      </c>
      <c r="H61" s="7">
        <v>136.5</v>
      </c>
      <c r="I61" s="7">
        <v>3139.5</v>
      </c>
      <c r="J61" s="4" t="s">
        <v>623</v>
      </c>
      <c r="K61" s="4" t="str">
        <f t="shared" si="0"/>
        <v>Maria</v>
      </c>
      <c r="M61" s="7">
        <f t="shared" si="1"/>
        <v>136.5</v>
      </c>
      <c r="N61" s="7">
        <f t="shared" si="2"/>
        <v>156.97500000000002</v>
      </c>
      <c r="O61" s="8" t="str">
        <f t="shared" si="3"/>
        <v>Pass</v>
      </c>
    </row>
    <row r="62" spans="1:15" hidden="1" x14ac:dyDescent="0.4">
      <c r="A62" s="4" t="s">
        <v>376</v>
      </c>
      <c r="B62" s="5">
        <v>45418</v>
      </c>
      <c r="C62" s="4" t="s">
        <v>526</v>
      </c>
      <c r="D62" s="4" t="s">
        <v>560</v>
      </c>
      <c r="E62" s="4" t="s">
        <v>611</v>
      </c>
      <c r="F62" s="4" t="s">
        <v>617</v>
      </c>
      <c r="G62" s="4">
        <v>8</v>
      </c>
      <c r="H62" s="7">
        <v>377.43</v>
      </c>
      <c r="I62" s="7">
        <v>3019.44</v>
      </c>
      <c r="J62" s="4" t="s">
        <v>619</v>
      </c>
      <c r="K62" s="4" t="str">
        <f t="shared" si="0"/>
        <v>John</v>
      </c>
      <c r="M62" s="7">
        <f t="shared" si="1"/>
        <v>377.43</v>
      </c>
      <c r="N62" s="7">
        <f t="shared" si="2"/>
        <v>150.97200000000001</v>
      </c>
      <c r="O62" s="8" t="str">
        <f t="shared" si="3"/>
        <v>Fail</v>
      </c>
    </row>
    <row r="63" spans="1:15" hidden="1" x14ac:dyDescent="0.4">
      <c r="A63" s="4" t="s">
        <v>267</v>
      </c>
      <c r="B63" s="5">
        <v>45554</v>
      </c>
      <c r="C63" s="4" t="s">
        <v>535</v>
      </c>
      <c r="D63" s="4" t="s">
        <v>605</v>
      </c>
      <c r="E63" s="4" t="s">
        <v>611</v>
      </c>
      <c r="F63" s="4" t="s">
        <v>616</v>
      </c>
      <c r="G63" s="4">
        <v>17</v>
      </c>
      <c r="H63" s="7">
        <v>171.9</v>
      </c>
      <c r="I63" s="7">
        <v>2922.3</v>
      </c>
      <c r="J63" s="4" t="s">
        <v>620</v>
      </c>
      <c r="K63" s="4" t="str">
        <f t="shared" si="0"/>
        <v>Alex</v>
      </c>
      <c r="M63" s="7">
        <f t="shared" si="1"/>
        <v>171.9</v>
      </c>
      <c r="N63" s="7">
        <f t="shared" si="2"/>
        <v>146.11500000000001</v>
      </c>
      <c r="O63" s="8" t="str">
        <f t="shared" si="3"/>
        <v>Pass</v>
      </c>
    </row>
    <row r="64" spans="1:15" hidden="1" x14ac:dyDescent="0.4">
      <c r="A64" s="4" t="s">
        <v>63</v>
      </c>
      <c r="B64" s="5">
        <v>45637</v>
      </c>
      <c r="C64" s="4" t="s">
        <v>546</v>
      </c>
      <c r="D64" s="4" t="s">
        <v>591</v>
      </c>
      <c r="E64" s="4" t="s">
        <v>611</v>
      </c>
      <c r="F64" s="4" t="s">
        <v>618</v>
      </c>
      <c r="G64" s="4">
        <v>27</v>
      </c>
      <c r="H64" s="7">
        <v>103.68</v>
      </c>
      <c r="I64" s="7">
        <v>2799.36</v>
      </c>
      <c r="J64" s="4" t="s">
        <v>620</v>
      </c>
      <c r="K64" s="4" t="str">
        <f t="shared" si="0"/>
        <v>Alex</v>
      </c>
      <c r="M64" s="7">
        <f t="shared" si="1"/>
        <v>103.68</v>
      </c>
      <c r="N64" s="7">
        <f t="shared" si="2"/>
        <v>139.96800000000002</v>
      </c>
      <c r="O64" s="8" t="str">
        <f t="shared" si="3"/>
        <v>Pass</v>
      </c>
    </row>
    <row r="65" spans="1:15" hidden="1" x14ac:dyDescent="0.4">
      <c r="A65" s="4" t="s">
        <v>448</v>
      </c>
      <c r="B65" s="5">
        <v>45637</v>
      </c>
      <c r="C65" s="4" t="s">
        <v>523</v>
      </c>
      <c r="D65" s="4" t="s">
        <v>607</v>
      </c>
      <c r="E65" s="4" t="s">
        <v>611</v>
      </c>
      <c r="F65" s="4" t="s">
        <v>618</v>
      </c>
      <c r="G65" s="4">
        <v>34</v>
      </c>
      <c r="H65" s="7">
        <v>76.540000000000006</v>
      </c>
      <c r="I65" s="7">
        <v>2602.36</v>
      </c>
      <c r="J65" s="4" t="s">
        <v>620</v>
      </c>
      <c r="K65" s="4" t="str">
        <f t="shared" si="0"/>
        <v>Alex</v>
      </c>
      <c r="M65" s="7">
        <f t="shared" si="1"/>
        <v>76.540000000000006</v>
      </c>
      <c r="N65" s="7">
        <f t="shared" si="2"/>
        <v>130.11800000000002</v>
      </c>
      <c r="O65" s="8" t="str">
        <f t="shared" si="3"/>
        <v>Pass</v>
      </c>
    </row>
    <row r="66" spans="1:15" hidden="1" x14ac:dyDescent="0.4">
      <c r="A66" s="4" t="s">
        <v>384</v>
      </c>
      <c r="B66" s="5">
        <v>45461</v>
      </c>
      <c r="C66" s="4" t="s">
        <v>514</v>
      </c>
      <c r="D66" s="4" t="s">
        <v>593</v>
      </c>
      <c r="E66" s="4" t="s">
        <v>611</v>
      </c>
      <c r="F66" s="4" t="s">
        <v>615</v>
      </c>
      <c r="G66" s="4">
        <v>35</v>
      </c>
      <c r="H66" s="7">
        <v>66.709999999999994</v>
      </c>
      <c r="I66" s="7">
        <v>2334.85</v>
      </c>
      <c r="J66" s="4" t="s">
        <v>619</v>
      </c>
      <c r="K66" s="4" t="str">
        <f t="shared" ref="K66:K129" si="4">PROPER(TRIM(J66))</f>
        <v>John</v>
      </c>
      <c r="M66" s="7">
        <f t="shared" ref="M66:M129" si="5">H66*(1 + $L$2 )</f>
        <v>66.709999999999994</v>
      </c>
      <c r="N66" s="7">
        <f t="shared" ref="N66:N129" si="6">I66*0.05</f>
        <v>116.74250000000001</v>
      </c>
      <c r="O66" s="8" t="str">
        <f t="shared" ref="O66:O129" si="7">IF(G66 &gt; 10, "Pass", "Fail" )</f>
        <v>Pass</v>
      </c>
    </row>
    <row r="67" spans="1:15" hidden="1" x14ac:dyDescent="0.4">
      <c r="A67" s="4" t="s">
        <v>252</v>
      </c>
      <c r="B67" s="5">
        <v>45637</v>
      </c>
      <c r="C67" s="4" t="s">
        <v>544</v>
      </c>
      <c r="D67" s="4" t="s">
        <v>592</v>
      </c>
      <c r="E67" s="4" t="s">
        <v>611</v>
      </c>
      <c r="F67" s="4" t="s">
        <v>617</v>
      </c>
      <c r="G67" s="4">
        <v>19</v>
      </c>
      <c r="H67" s="7">
        <v>117.04</v>
      </c>
      <c r="I67" s="7">
        <v>2223.7600000000002</v>
      </c>
      <c r="J67" s="4" t="s">
        <v>619</v>
      </c>
      <c r="K67" s="4" t="str">
        <f t="shared" si="4"/>
        <v>John</v>
      </c>
      <c r="M67" s="7">
        <f t="shared" si="5"/>
        <v>117.04</v>
      </c>
      <c r="N67" s="7">
        <f t="shared" si="6"/>
        <v>111.18800000000002</v>
      </c>
      <c r="O67" s="8" t="str">
        <f t="shared" si="7"/>
        <v>Pass</v>
      </c>
    </row>
    <row r="68" spans="1:15" hidden="1" x14ac:dyDescent="0.4">
      <c r="A68" s="4" t="s">
        <v>443</v>
      </c>
      <c r="B68" s="5">
        <v>45411</v>
      </c>
      <c r="C68" s="4" t="s">
        <v>548</v>
      </c>
      <c r="D68" s="4" t="s">
        <v>572</v>
      </c>
      <c r="E68" s="4" t="s">
        <v>611</v>
      </c>
      <c r="F68" s="4" t="s">
        <v>615</v>
      </c>
      <c r="G68" s="4">
        <v>24</v>
      </c>
      <c r="H68" s="7">
        <v>92.01</v>
      </c>
      <c r="I68" s="7">
        <v>2208.2399999999998</v>
      </c>
      <c r="J68" s="4" t="s">
        <v>621</v>
      </c>
      <c r="K68" s="4" t="str">
        <f t="shared" si="4"/>
        <v>Sara</v>
      </c>
      <c r="M68" s="7">
        <f t="shared" si="5"/>
        <v>92.01</v>
      </c>
      <c r="N68" s="7">
        <f t="shared" si="6"/>
        <v>110.41199999999999</v>
      </c>
      <c r="O68" s="8" t="str">
        <f t="shared" si="7"/>
        <v>Pass</v>
      </c>
    </row>
    <row r="69" spans="1:15" hidden="1" x14ac:dyDescent="0.4">
      <c r="A69" s="4" t="s">
        <v>234</v>
      </c>
      <c r="B69" s="5">
        <v>45414</v>
      </c>
      <c r="C69" s="4" t="s">
        <v>538</v>
      </c>
      <c r="D69" s="4" t="s">
        <v>590</v>
      </c>
      <c r="E69" s="4" t="s">
        <v>611</v>
      </c>
      <c r="F69" s="4" t="s">
        <v>617</v>
      </c>
      <c r="G69" s="4">
        <v>8</v>
      </c>
      <c r="H69" s="7">
        <v>244.74</v>
      </c>
      <c r="I69" s="7">
        <v>1957.92</v>
      </c>
      <c r="J69" s="4" t="s">
        <v>621</v>
      </c>
      <c r="K69" s="4" t="str">
        <f t="shared" si="4"/>
        <v>Sara</v>
      </c>
      <c r="M69" s="7">
        <f t="shared" si="5"/>
        <v>244.74</v>
      </c>
      <c r="N69" s="7">
        <f t="shared" si="6"/>
        <v>97.896000000000015</v>
      </c>
      <c r="O69" s="8" t="str">
        <f t="shared" si="7"/>
        <v>Fail</v>
      </c>
    </row>
    <row r="70" spans="1:15" hidden="1" x14ac:dyDescent="0.4">
      <c r="A70" s="4" t="s">
        <v>431</v>
      </c>
      <c r="B70" s="5">
        <v>45641</v>
      </c>
      <c r="C70" s="4" t="s">
        <v>511</v>
      </c>
      <c r="D70" s="4" t="s">
        <v>596</v>
      </c>
      <c r="E70" s="4" t="s">
        <v>611</v>
      </c>
      <c r="F70" s="4" t="s">
        <v>615</v>
      </c>
      <c r="G70" s="4">
        <v>10</v>
      </c>
      <c r="H70" s="7">
        <v>195.67</v>
      </c>
      <c r="I70" s="7">
        <v>1956.7</v>
      </c>
      <c r="J70" s="4" t="s">
        <v>620</v>
      </c>
      <c r="K70" s="4" t="str">
        <f t="shared" si="4"/>
        <v>Alex</v>
      </c>
      <c r="M70" s="7">
        <f t="shared" si="5"/>
        <v>195.67</v>
      </c>
      <c r="N70" s="7">
        <f t="shared" si="6"/>
        <v>97.835000000000008</v>
      </c>
      <c r="O70" s="8" t="str">
        <f t="shared" si="7"/>
        <v>Fail</v>
      </c>
    </row>
    <row r="71" spans="1:15" hidden="1" x14ac:dyDescent="0.4">
      <c r="A71" s="4" t="s">
        <v>446</v>
      </c>
      <c r="B71" s="5">
        <v>45383</v>
      </c>
      <c r="C71" s="4" t="s">
        <v>559</v>
      </c>
      <c r="D71" s="4" t="s">
        <v>599</v>
      </c>
      <c r="E71" s="4" t="s">
        <v>611</v>
      </c>
      <c r="F71" s="4" t="s">
        <v>618</v>
      </c>
      <c r="G71" s="4">
        <v>4</v>
      </c>
      <c r="H71" s="7">
        <v>488.95</v>
      </c>
      <c r="I71" s="7">
        <v>1955.8</v>
      </c>
      <c r="J71" s="4" t="s">
        <v>620</v>
      </c>
      <c r="K71" s="4" t="str">
        <f t="shared" si="4"/>
        <v>Alex</v>
      </c>
      <c r="M71" s="7">
        <f t="shared" si="5"/>
        <v>488.95</v>
      </c>
      <c r="N71" s="7">
        <f t="shared" si="6"/>
        <v>97.79</v>
      </c>
      <c r="O71" s="8" t="str">
        <f t="shared" si="7"/>
        <v>Fail</v>
      </c>
    </row>
    <row r="72" spans="1:15" hidden="1" x14ac:dyDescent="0.4">
      <c r="A72" s="4" t="s">
        <v>445</v>
      </c>
      <c r="B72" s="5">
        <v>45566</v>
      </c>
      <c r="C72" s="4" t="s">
        <v>520</v>
      </c>
      <c r="D72" s="4" t="s">
        <v>571</v>
      </c>
      <c r="E72" s="4" t="s">
        <v>611</v>
      </c>
      <c r="F72" s="4" t="s">
        <v>617</v>
      </c>
      <c r="G72" s="4">
        <v>16</v>
      </c>
      <c r="H72" s="7">
        <v>121.96</v>
      </c>
      <c r="I72" s="7">
        <v>1951.36</v>
      </c>
      <c r="J72" s="4" t="s">
        <v>619</v>
      </c>
      <c r="K72" s="4" t="str">
        <f t="shared" si="4"/>
        <v>John</v>
      </c>
      <c r="M72" s="7">
        <f t="shared" si="5"/>
        <v>121.96</v>
      </c>
      <c r="N72" s="7">
        <f t="shared" si="6"/>
        <v>97.567999999999998</v>
      </c>
      <c r="O72" s="8" t="str">
        <f t="shared" si="7"/>
        <v>Pass</v>
      </c>
    </row>
    <row r="73" spans="1:15" hidden="1" x14ac:dyDescent="0.4">
      <c r="A73" s="4" t="s">
        <v>152</v>
      </c>
      <c r="B73" s="5">
        <v>45343</v>
      </c>
      <c r="C73" s="4" t="s">
        <v>541</v>
      </c>
      <c r="D73" s="4" t="s">
        <v>576</v>
      </c>
      <c r="E73" s="4" t="s">
        <v>611</v>
      </c>
      <c r="F73" s="4" t="s">
        <v>615</v>
      </c>
      <c r="G73" s="4">
        <v>28</v>
      </c>
      <c r="H73" s="7">
        <v>67.650000000000006</v>
      </c>
      <c r="I73" s="7">
        <v>1894.2</v>
      </c>
      <c r="J73" s="4" t="s">
        <v>619</v>
      </c>
      <c r="K73" s="4" t="str">
        <f t="shared" si="4"/>
        <v>John</v>
      </c>
      <c r="M73" s="7">
        <f t="shared" si="5"/>
        <v>67.650000000000006</v>
      </c>
      <c r="N73" s="7">
        <f t="shared" si="6"/>
        <v>94.710000000000008</v>
      </c>
      <c r="O73" s="8" t="str">
        <f t="shared" si="7"/>
        <v>Pass</v>
      </c>
    </row>
    <row r="74" spans="1:15" hidden="1" x14ac:dyDescent="0.4">
      <c r="A74" s="4" t="s">
        <v>438</v>
      </c>
      <c r="B74" s="5">
        <v>45415</v>
      </c>
      <c r="C74" s="4" t="s">
        <v>533</v>
      </c>
      <c r="D74" s="4" t="s">
        <v>595</v>
      </c>
      <c r="E74" s="4" t="s">
        <v>611</v>
      </c>
      <c r="F74" s="4" t="s">
        <v>616</v>
      </c>
      <c r="G74" s="4">
        <v>7</v>
      </c>
      <c r="H74" s="7">
        <v>270.23</v>
      </c>
      <c r="I74" s="7">
        <v>1891.61</v>
      </c>
      <c r="J74" s="4" t="s">
        <v>623</v>
      </c>
      <c r="K74" s="4" t="str">
        <f t="shared" si="4"/>
        <v>Maria</v>
      </c>
      <c r="M74" s="7">
        <f t="shared" si="5"/>
        <v>270.23</v>
      </c>
      <c r="N74" s="7">
        <f t="shared" si="6"/>
        <v>94.580500000000001</v>
      </c>
      <c r="O74" s="8" t="str">
        <f t="shared" si="7"/>
        <v>Fail</v>
      </c>
    </row>
    <row r="75" spans="1:15" hidden="1" x14ac:dyDescent="0.4">
      <c r="A75" s="4" t="s">
        <v>210</v>
      </c>
      <c r="B75" s="5">
        <v>45404</v>
      </c>
      <c r="C75" s="4" t="s">
        <v>531</v>
      </c>
      <c r="D75" s="4" t="s">
        <v>561</v>
      </c>
      <c r="E75" s="4" t="s">
        <v>611</v>
      </c>
      <c r="F75" s="4" t="s">
        <v>618</v>
      </c>
      <c r="G75" s="4">
        <v>10</v>
      </c>
      <c r="H75" s="7">
        <v>176.79</v>
      </c>
      <c r="I75" s="7">
        <v>1767.9</v>
      </c>
      <c r="J75" s="4" t="s">
        <v>619</v>
      </c>
      <c r="K75" s="4" t="str">
        <f t="shared" si="4"/>
        <v>John</v>
      </c>
      <c r="M75" s="7">
        <f t="shared" si="5"/>
        <v>176.79</v>
      </c>
      <c r="N75" s="7">
        <f t="shared" si="6"/>
        <v>88.39500000000001</v>
      </c>
      <c r="O75" s="8" t="str">
        <f t="shared" si="7"/>
        <v>Fail</v>
      </c>
    </row>
    <row r="76" spans="1:15" hidden="1" x14ac:dyDescent="0.4">
      <c r="A76" s="4" t="s">
        <v>449</v>
      </c>
      <c r="B76" s="5">
        <v>45520</v>
      </c>
      <c r="C76" s="4" t="s">
        <v>513</v>
      </c>
      <c r="D76" s="4" t="s">
        <v>569</v>
      </c>
      <c r="E76" s="4" t="s">
        <v>611</v>
      </c>
      <c r="F76" s="4" t="s">
        <v>617</v>
      </c>
      <c r="G76" s="4">
        <v>30</v>
      </c>
      <c r="H76" s="7">
        <v>58.66</v>
      </c>
      <c r="I76" s="7">
        <v>1759.8</v>
      </c>
      <c r="J76" s="4" t="s">
        <v>623</v>
      </c>
      <c r="K76" s="4" t="str">
        <f t="shared" si="4"/>
        <v>Maria</v>
      </c>
      <c r="M76" s="7">
        <f t="shared" si="5"/>
        <v>58.66</v>
      </c>
      <c r="N76" s="7">
        <f t="shared" si="6"/>
        <v>87.990000000000009</v>
      </c>
      <c r="O76" s="8" t="str">
        <f t="shared" si="7"/>
        <v>Pass</v>
      </c>
    </row>
    <row r="77" spans="1:15" hidden="1" x14ac:dyDescent="0.4">
      <c r="A77" s="4" t="s">
        <v>114</v>
      </c>
      <c r="B77" s="5">
        <v>45454</v>
      </c>
      <c r="C77" s="4" t="s">
        <v>533</v>
      </c>
      <c r="D77" s="4" t="s">
        <v>588</v>
      </c>
      <c r="E77" s="4" t="s">
        <v>611</v>
      </c>
      <c r="F77" s="4" t="s">
        <v>617</v>
      </c>
      <c r="G77" s="4">
        <v>31</v>
      </c>
      <c r="H77" s="7">
        <v>56.13</v>
      </c>
      <c r="I77" s="7">
        <v>1740.03</v>
      </c>
      <c r="J77" s="4" t="s">
        <v>623</v>
      </c>
      <c r="K77" s="4" t="str">
        <f t="shared" si="4"/>
        <v>Maria</v>
      </c>
      <c r="M77" s="7">
        <f t="shared" si="5"/>
        <v>56.13</v>
      </c>
      <c r="N77" s="7">
        <f t="shared" si="6"/>
        <v>87.001500000000007</v>
      </c>
      <c r="O77" s="8" t="str">
        <f t="shared" si="7"/>
        <v>Pass</v>
      </c>
    </row>
    <row r="78" spans="1:15" hidden="1" x14ac:dyDescent="0.4">
      <c r="A78" s="4" t="s">
        <v>337</v>
      </c>
      <c r="B78" s="5">
        <v>45326</v>
      </c>
      <c r="C78" s="4" t="s">
        <v>537</v>
      </c>
      <c r="D78" s="4" t="s">
        <v>595</v>
      </c>
      <c r="E78" s="4" t="s">
        <v>611</v>
      </c>
      <c r="F78" s="4" t="s">
        <v>616</v>
      </c>
      <c r="G78" s="4">
        <v>11</v>
      </c>
      <c r="H78" s="7">
        <v>146.13</v>
      </c>
      <c r="I78" s="7">
        <v>1607.43</v>
      </c>
      <c r="J78" s="4" t="s">
        <v>620</v>
      </c>
      <c r="K78" s="4" t="str">
        <f t="shared" si="4"/>
        <v>Alex</v>
      </c>
      <c r="M78" s="7">
        <f t="shared" si="5"/>
        <v>146.13</v>
      </c>
      <c r="N78" s="7">
        <f t="shared" si="6"/>
        <v>80.371500000000012</v>
      </c>
      <c r="O78" s="8" t="str">
        <f t="shared" si="7"/>
        <v>Pass</v>
      </c>
    </row>
    <row r="79" spans="1:15" hidden="1" x14ac:dyDescent="0.4">
      <c r="A79" s="4" t="s">
        <v>486</v>
      </c>
      <c r="B79" s="5">
        <v>45632</v>
      </c>
      <c r="C79" s="4" t="s">
        <v>558</v>
      </c>
      <c r="D79" s="4" t="s">
        <v>591</v>
      </c>
      <c r="E79" s="4" t="s">
        <v>611</v>
      </c>
      <c r="F79" s="4" t="s">
        <v>618</v>
      </c>
      <c r="G79" s="4">
        <v>15</v>
      </c>
      <c r="H79" s="7">
        <v>90.97</v>
      </c>
      <c r="I79" s="7">
        <v>1364.55</v>
      </c>
      <c r="J79" s="4" t="s">
        <v>623</v>
      </c>
      <c r="K79" s="4" t="str">
        <f t="shared" si="4"/>
        <v>Maria</v>
      </c>
      <c r="M79" s="7">
        <f t="shared" si="5"/>
        <v>90.97</v>
      </c>
      <c r="N79" s="7">
        <f t="shared" si="6"/>
        <v>68.227500000000006</v>
      </c>
      <c r="O79" s="8" t="str">
        <f t="shared" si="7"/>
        <v>Pass</v>
      </c>
    </row>
    <row r="80" spans="1:15" hidden="1" x14ac:dyDescent="0.4">
      <c r="A80" s="4" t="s">
        <v>278</v>
      </c>
      <c r="B80" s="5">
        <v>45451</v>
      </c>
      <c r="C80" s="4" t="s">
        <v>545</v>
      </c>
      <c r="D80" s="4" t="s">
        <v>579</v>
      </c>
      <c r="E80" s="4" t="s">
        <v>611</v>
      </c>
      <c r="F80" s="4" t="s">
        <v>618</v>
      </c>
      <c r="G80" s="4">
        <v>4</v>
      </c>
      <c r="H80" s="7">
        <v>332.82</v>
      </c>
      <c r="I80" s="7">
        <v>1331.28</v>
      </c>
      <c r="J80" s="4" t="s">
        <v>620</v>
      </c>
      <c r="K80" s="4" t="str">
        <f t="shared" si="4"/>
        <v>Alex</v>
      </c>
      <c r="M80" s="7">
        <f t="shared" si="5"/>
        <v>332.82</v>
      </c>
      <c r="N80" s="7">
        <f t="shared" si="6"/>
        <v>66.564000000000007</v>
      </c>
      <c r="O80" s="8" t="str">
        <f t="shared" si="7"/>
        <v>Fail</v>
      </c>
    </row>
    <row r="81" spans="1:15" hidden="1" x14ac:dyDescent="0.4">
      <c r="A81" s="4" t="s">
        <v>411</v>
      </c>
      <c r="B81" s="5">
        <v>45441</v>
      </c>
      <c r="C81" s="4" t="s">
        <v>554</v>
      </c>
      <c r="D81" s="4" t="s">
        <v>572</v>
      </c>
      <c r="E81" s="4" t="s">
        <v>611</v>
      </c>
      <c r="F81" s="4" t="s">
        <v>618</v>
      </c>
      <c r="G81" s="4">
        <v>11</v>
      </c>
      <c r="H81" s="7">
        <v>120.88</v>
      </c>
      <c r="I81" s="7">
        <v>1329.68</v>
      </c>
      <c r="J81" s="4" t="s">
        <v>621</v>
      </c>
      <c r="K81" s="4" t="str">
        <f t="shared" si="4"/>
        <v>Sara</v>
      </c>
      <c r="M81" s="7">
        <f t="shared" si="5"/>
        <v>120.88</v>
      </c>
      <c r="N81" s="7">
        <f t="shared" si="6"/>
        <v>66.484000000000009</v>
      </c>
      <c r="O81" s="8" t="str">
        <f t="shared" si="7"/>
        <v>Pass</v>
      </c>
    </row>
    <row r="82" spans="1:15" hidden="1" x14ac:dyDescent="0.4">
      <c r="A82" s="4" t="s">
        <v>208</v>
      </c>
      <c r="B82" s="5">
        <v>45559</v>
      </c>
      <c r="C82" s="4" t="s">
        <v>553</v>
      </c>
      <c r="D82" s="4" t="s">
        <v>601</v>
      </c>
      <c r="E82" s="4" t="s">
        <v>611</v>
      </c>
      <c r="F82" s="4" t="s">
        <v>618</v>
      </c>
      <c r="G82" s="4">
        <v>29</v>
      </c>
      <c r="H82" s="7">
        <v>45.61</v>
      </c>
      <c r="I82" s="7">
        <v>1322.69</v>
      </c>
      <c r="J82" s="4" t="s">
        <v>623</v>
      </c>
      <c r="K82" s="4" t="str">
        <f t="shared" si="4"/>
        <v>Maria</v>
      </c>
      <c r="M82" s="7">
        <f t="shared" si="5"/>
        <v>45.61</v>
      </c>
      <c r="N82" s="7">
        <f t="shared" si="6"/>
        <v>66.134500000000003</v>
      </c>
      <c r="O82" s="8" t="str">
        <f t="shared" si="7"/>
        <v>Pass</v>
      </c>
    </row>
    <row r="83" spans="1:15" hidden="1" x14ac:dyDescent="0.4">
      <c r="A83" s="4" t="s">
        <v>293</v>
      </c>
      <c r="B83" s="5">
        <v>45395</v>
      </c>
      <c r="C83" s="4" t="s">
        <v>552</v>
      </c>
      <c r="D83" s="4" t="s">
        <v>575</v>
      </c>
      <c r="E83" s="4" t="s">
        <v>611</v>
      </c>
      <c r="F83" s="4" t="s">
        <v>618</v>
      </c>
      <c r="G83" s="4">
        <v>16</v>
      </c>
      <c r="H83" s="7">
        <v>77.39</v>
      </c>
      <c r="I83" s="7">
        <v>1238.24</v>
      </c>
      <c r="J83" s="4" t="s">
        <v>619</v>
      </c>
      <c r="K83" s="4" t="str">
        <f t="shared" si="4"/>
        <v>John</v>
      </c>
      <c r="M83" s="7">
        <f t="shared" si="5"/>
        <v>77.39</v>
      </c>
      <c r="N83" s="7">
        <f t="shared" si="6"/>
        <v>61.912000000000006</v>
      </c>
      <c r="O83" s="8" t="str">
        <f t="shared" si="7"/>
        <v>Pass</v>
      </c>
    </row>
    <row r="84" spans="1:15" hidden="1" x14ac:dyDescent="0.4">
      <c r="A84" s="4" t="s">
        <v>261</v>
      </c>
      <c r="B84" s="5">
        <v>45651</v>
      </c>
      <c r="C84" s="4" t="s">
        <v>548</v>
      </c>
      <c r="D84" s="4" t="s">
        <v>596</v>
      </c>
      <c r="E84" s="4" t="s">
        <v>611</v>
      </c>
      <c r="F84" s="4" t="s">
        <v>618</v>
      </c>
      <c r="G84" s="4">
        <v>10</v>
      </c>
      <c r="H84" s="7">
        <v>120.91</v>
      </c>
      <c r="I84" s="7">
        <v>1209.0999999999999</v>
      </c>
      <c r="J84" s="4" t="s">
        <v>620</v>
      </c>
      <c r="K84" s="4" t="str">
        <f t="shared" si="4"/>
        <v>Alex</v>
      </c>
      <c r="M84" s="7">
        <f t="shared" si="5"/>
        <v>120.91</v>
      </c>
      <c r="N84" s="7">
        <f t="shared" si="6"/>
        <v>60.454999999999998</v>
      </c>
      <c r="O84" s="8" t="str">
        <f t="shared" si="7"/>
        <v>Fail</v>
      </c>
    </row>
    <row r="85" spans="1:15" hidden="1" x14ac:dyDescent="0.4">
      <c r="A85" s="4" t="s">
        <v>362</v>
      </c>
      <c r="B85" s="5">
        <v>45419</v>
      </c>
      <c r="C85" s="4" t="s">
        <v>511</v>
      </c>
      <c r="D85" s="4" t="s">
        <v>582</v>
      </c>
      <c r="E85" s="4" t="s">
        <v>611</v>
      </c>
      <c r="F85" s="4" t="s">
        <v>616</v>
      </c>
      <c r="G85" s="4">
        <v>3</v>
      </c>
      <c r="H85" s="7">
        <v>361.61</v>
      </c>
      <c r="I85" s="7">
        <v>1084.83</v>
      </c>
      <c r="J85" s="4" t="s">
        <v>620</v>
      </c>
      <c r="K85" s="4" t="str">
        <f t="shared" si="4"/>
        <v>Alex</v>
      </c>
      <c r="M85" s="7">
        <f t="shared" si="5"/>
        <v>361.61</v>
      </c>
      <c r="N85" s="7">
        <f t="shared" si="6"/>
        <v>54.241500000000002</v>
      </c>
      <c r="O85" s="8" t="str">
        <f t="shared" si="7"/>
        <v>Fail</v>
      </c>
    </row>
    <row r="86" spans="1:15" hidden="1" x14ac:dyDescent="0.4">
      <c r="A86" s="4" t="s">
        <v>400</v>
      </c>
      <c r="B86" s="5">
        <v>45645</v>
      </c>
      <c r="C86" s="4" t="s">
        <v>532</v>
      </c>
      <c r="D86" s="4" t="s">
        <v>569</v>
      </c>
      <c r="E86" s="4" t="s">
        <v>611</v>
      </c>
      <c r="F86" s="4" t="s">
        <v>616</v>
      </c>
      <c r="G86" s="4">
        <v>9</v>
      </c>
      <c r="H86" s="7">
        <v>115.87</v>
      </c>
      <c r="I86" s="7">
        <v>1042.83</v>
      </c>
      <c r="J86" s="4" t="s">
        <v>620</v>
      </c>
      <c r="K86" s="4" t="str">
        <f t="shared" si="4"/>
        <v>Alex</v>
      </c>
      <c r="M86" s="7">
        <f t="shared" si="5"/>
        <v>115.87</v>
      </c>
      <c r="N86" s="7">
        <f t="shared" si="6"/>
        <v>52.141500000000001</v>
      </c>
      <c r="O86" s="8" t="str">
        <f t="shared" si="7"/>
        <v>Fail</v>
      </c>
    </row>
    <row r="87" spans="1:15" hidden="1" x14ac:dyDescent="0.4">
      <c r="A87" s="4" t="s">
        <v>336</v>
      </c>
      <c r="B87" s="5">
        <v>45295</v>
      </c>
      <c r="C87" s="4" t="s">
        <v>519</v>
      </c>
      <c r="D87" s="4" t="s">
        <v>570</v>
      </c>
      <c r="E87" s="4" t="s">
        <v>611</v>
      </c>
      <c r="F87" s="4" t="s">
        <v>616</v>
      </c>
      <c r="G87" s="4">
        <v>32</v>
      </c>
      <c r="H87" s="7">
        <v>31.75</v>
      </c>
      <c r="I87" s="7">
        <v>1016</v>
      </c>
      <c r="J87" s="4" t="s">
        <v>619</v>
      </c>
      <c r="K87" s="4" t="str">
        <f t="shared" si="4"/>
        <v>John</v>
      </c>
      <c r="M87" s="7">
        <f t="shared" si="5"/>
        <v>31.75</v>
      </c>
      <c r="N87" s="7">
        <f t="shared" si="6"/>
        <v>50.800000000000004</v>
      </c>
      <c r="O87" s="8" t="str">
        <f t="shared" si="7"/>
        <v>Pass</v>
      </c>
    </row>
    <row r="88" spans="1:15" hidden="1" x14ac:dyDescent="0.4">
      <c r="A88" s="4" t="s">
        <v>288</v>
      </c>
      <c r="B88" s="5">
        <v>45411</v>
      </c>
      <c r="C88" s="4" t="s">
        <v>533</v>
      </c>
      <c r="D88" s="4" t="s">
        <v>572</v>
      </c>
      <c r="E88" s="4" t="s">
        <v>611</v>
      </c>
      <c r="F88" s="4" t="s">
        <v>618</v>
      </c>
      <c r="G88" s="4">
        <v>40</v>
      </c>
      <c r="H88" s="7">
        <v>22.32</v>
      </c>
      <c r="I88" s="7">
        <v>892.8</v>
      </c>
      <c r="J88" s="4" t="s">
        <v>622</v>
      </c>
      <c r="K88" s="4" t="str">
        <f t="shared" si="4"/>
        <v>Tom</v>
      </c>
      <c r="M88" s="7">
        <f t="shared" si="5"/>
        <v>22.32</v>
      </c>
      <c r="N88" s="7">
        <f t="shared" si="6"/>
        <v>44.64</v>
      </c>
      <c r="O88" s="8" t="str">
        <f t="shared" si="7"/>
        <v>Pass</v>
      </c>
    </row>
    <row r="89" spans="1:15" hidden="1" x14ac:dyDescent="0.4">
      <c r="A89" s="4" t="s">
        <v>115</v>
      </c>
      <c r="B89" s="5">
        <v>45580</v>
      </c>
      <c r="C89" s="4" t="s">
        <v>510</v>
      </c>
      <c r="D89" s="4" t="s">
        <v>564</v>
      </c>
      <c r="E89" s="4" t="s">
        <v>611</v>
      </c>
      <c r="F89" s="4" t="s">
        <v>618</v>
      </c>
      <c r="G89" s="4">
        <v>5</v>
      </c>
      <c r="H89" s="7">
        <v>178.39</v>
      </c>
      <c r="I89" s="7">
        <v>891.94999999999993</v>
      </c>
      <c r="J89" s="4" t="s">
        <v>623</v>
      </c>
      <c r="K89" s="4" t="str">
        <f t="shared" si="4"/>
        <v>Maria</v>
      </c>
      <c r="M89" s="7">
        <f t="shared" si="5"/>
        <v>178.39</v>
      </c>
      <c r="N89" s="7">
        <f t="shared" si="6"/>
        <v>44.597499999999997</v>
      </c>
      <c r="O89" s="8" t="str">
        <f t="shared" si="7"/>
        <v>Fail</v>
      </c>
    </row>
    <row r="90" spans="1:15" hidden="1" x14ac:dyDescent="0.4">
      <c r="A90" s="4" t="s">
        <v>418</v>
      </c>
      <c r="B90" s="5">
        <v>45617</v>
      </c>
      <c r="C90" s="4" t="s">
        <v>525</v>
      </c>
      <c r="D90" s="4" t="s">
        <v>599</v>
      </c>
      <c r="E90" s="4" t="s">
        <v>611</v>
      </c>
      <c r="F90" s="4" t="s">
        <v>615</v>
      </c>
      <c r="G90" s="4">
        <v>47</v>
      </c>
      <c r="H90" s="7">
        <v>16.03</v>
      </c>
      <c r="I90" s="7">
        <v>753.41000000000008</v>
      </c>
      <c r="J90" s="4" t="s">
        <v>622</v>
      </c>
      <c r="K90" s="4" t="str">
        <f t="shared" si="4"/>
        <v>Tom</v>
      </c>
      <c r="M90" s="7">
        <f t="shared" si="5"/>
        <v>16.03</v>
      </c>
      <c r="N90" s="7">
        <f t="shared" si="6"/>
        <v>37.670500000000004</v>
      </c>
      <c r="O90" s="8" t="str">
        <f t="shared" si="7"/>
        <v>Pass</v>
      </c>
    </row>
    <row r="91" spans="1:15" hidden="1" x14ac:dyDescent="0.4">
      <c r="A91" s="4" t="s">
        <v>92</v>
      </c>
      <c r="B91" s="5">
        <v>45499</v>
      </c>
      <c r="C91" s="4" t="s">
        <v>530</v>
      </c>
      <c r="D91" s="4" t="s">
        <v>567</v>
      </c>
      <c r="E91" s="4" t="s">
        <v>611</v>
      </c>
      <c r="F91" s="4" t="s">
        <v>618</v>
      </c>
      <c r="G91" s="4">
        <v>4</v>
      </c>
      <c r="H91" s="7">
        <v>152.38999999999999</v>
      </c>
      <c r="I91" s="7">
        <v>609.55999999999995</v>
      </c>
      <c r="J91" s="4" t="s">
        <v>620</v>
      </c>
      <c r="K91" s="4" t="str">
        <f t="shared" si="4"/>
        <v>Alex</v>
      </c>
      <c r="M91" s="7">
        <f t="shared" si="5"/>
        <v>152.38999999999999</v>
      </c>
      <c r="N91" s="7">
        <f t="shared" si="6"/>
        <v>30.477999999999998</v>
      </c>
      <c r="O91" s="8" t="str">
        <f t="shared" si="7"/>
        <v>Fail</v>
      </c>
    </row>
    <row r="92" spans="1:15" hidden="1" x14ac:dyDescent="0.4">
      <c r="A92" s="4" t="s">
        <v>165</v>
      </c>
      <c r="B92" s="5">
        <v>45534</v>
      </c>
      <c r="C92" s="4" t="s">
        <v>549</v>
      </c>
      <c r="D92" s="4" t="s">
        <v>578</v>
      </c>
      <c r="E92" s="4" t="s">
        <v>611</v>
      </c>
      <c r="F92" s="4" t="s">
        <v>618</v>
      </c>
      <c r="G92" s="4">
        <v>10</v>
      </c>
      <c r="H92" s="7">
        <v>55.58</v>
      </c>
      <c r="I92" s="7">
        <v>555.79999999999995</v>
      </c>
      <c r="J92" s="4" t="s">
        <v>619</v>
      </c>
      <c r="K92" s="4" t="str">
        <f t="shared" si="4"/>
        <v>John</v>
      </c>
      <c r="M92" s="7">
        <f t="shared" si="5"/>
        <v>55.58</v>
      </c>
      <c r="N92" s="7">
        <f t="shared" si="6"/>
        <v>27.79</v>
      </c>
      <c r="O92" s="8" t="str">
        <f t="shared" si="7"/>
        <v>Fail</v>
      </c>
    </row>
    <row r="93" spans="1:15" hidden="1" x14ac:dyDescent="0.4">
      <c r="A93" s="4" t="s">
        <v>286</v>
      </c>
      <c r="B93" s="5">
        <v>45443</v>
      </c>
      <c r="C93" s="4" t="s">
        <v>557</v>
      </c>
      <c r="D93" s="4" t="s">
        <v>597</v>
      </c>
      <c r="E93" s="4" t="s">
        <v>611</v>
      </c>
      <c r="F93" s="4" t="s">
        <v>618</v>
      </c>
      <c r="G93" s="4">
        <v>12</v>
      </c>
      <c r="H93" s="7">
        <v>41.7</v>
      </c>
      <c r="I93" s="7">
        <v>500.4</v>
      </c>
      <c r="J93" s="4" t="s">
        <v>622</v>
      </c>
      <c r="K93" s="4" t="str">
        <f t="shared" si="4"/>
        <v>Tom</v>
      </c>
      <c r="M93" s="7">
        <f t="shared" si="5"/>
        <v>41.7</v>
      </c>
      <c r="N93" s="7">
        <f t="shared" si="6"/>
        <v>25.02</v>
      </c>
      <c r="O93" s="8" t="str">
        <f t="shared" si="7"/>
        <v>Pass</v>
      </c>
    </row>
    <row r="94" spans="1:15" hidden="1" x14ac:dyDescent="0.4">
      <c r="A94" s="4" t="s">
        <v>85</v>
      </c>
      <c r="B94" s="5">
        <v>45595</v>
      </c>
      <c r="C94" s="4" t="s">
        <v>550</v>
      </c>
      <c r="D94" s="4" t="s">
        <v>596</v>
      </c>
      <c r="E94" s="4" t="s">
        <v>611</v>
      </c>
      <c r="F94" s="4" t="s">
        <v>616</v>
      </c>
      <c r="G94" s="4">
        <v>6</v>
      </c>
      <c r="H94" s="7">
        <v>79.069999999999993</v>
      </c>
      <c r="I94" s="7">
        <v>474.42</v>
      </c>
      <c r="J94" s="4" t="s">
        <v>621</v>
      </c>
      <c r="K94" s="4" t="str">
        <f t="shared" si="4"/>
        <v>Sara</v>
      </c>
      <c r="M94" s="7">
        <f t="shared" si="5"/>
        <v>79.069999999999993</v>
      </c>
      <c r="N94" s="7">
        <f t="shared" si="6"/>
        <v>23.721000000000004</v>
      </c>
      <c r="O94" s="8" t="str">
        <f t="shared" si="7"/>
        <v>Fail</v>
      </c>
    </row>
    <row r="95" spans="1:15" hidden="1" x14ac:dyDescent="0.4">
      <c r="A95" s="4" t="s">
        <v>226</v>
      </c>
      <c r="B95" s="5">
        <v>45463</v>
      </c>
      <c r="C95" s="4" t="s">
        <v>513</v>
      </c>
      <c r="D95" s="4" t="s">
        <v>582</v>
      </c>
      <c r="E95" s="4" t="s">
        <v>611</v>
      </c>
      <c r="F95" s="4" t="s">
        <v>615</v>
      </c>
      <c r="G95" s="4">
        <v>5</v>
      </c>
      <c r="H95" s="7">
        <v>92.85</v>
      </c>
      <c r="I95" s="7">
        <v>464.25</v>
      </c>
      <c r="J95" s="4" t="s">
        <v>619</v>
      </c>
      <c r="K95" s="4" t="str">
        <f t="shared" si="4"/>
        <v>John</v>
      </c>
      <c r="M95" s="7">
        <f t="shared" si="5"/>
        <v>92.85</v>
      </c>
      <c r="N95" s="7">
        <f t="shared" si="6"/>
        <v>23.212500000000002</v>
      </c>
      <c r="O95" s="8" t="str">
        <f t="shared" si="7"/>
        <v>Fail</v>
      </c>
    </row>
    <row r="96" spans="1:15" hidden="1" x14ac:dyDescent="0.4">
      <c r="A96" s="4" t="s">
        <v>53</v>
      </c>
      <c r="B96" s="5">
        <v>45426</v>
      </c>
      <c r="C96" s="4" t="s">
        <v>519</v>
      </c>
      <c r="D96" s="4" t="s">
        <v>587</v>
      </c>
      <c r="E96" s="4" t="s">
        <v>611</v>
      </c>
      <c r="F96" s="4" t="s">
        <v>618</v>
      </c>
      <c r="G96" s="4">
        <v>6</v>
      </c>
      <c r="H96" s="7">
        <v>72.709999999999994</v>
      </c>
      <c r="I96" s="7">
        <v>436.26</v>
      </c>
      <c r="J96" s="4" t="s">
        <v>622</v>
      </c>
      <c r="K96" s="4" t="str">
        <f t="shared" si="4"/>
        <v>Tom</v>
      </c>
      <c r="M96" s="7">
        <f t="shared" si="5"/>
        <v>72.709999999999994</v>
      </c>
      <c r="N96" s="7">
        <f t="shared" si="6"/>
        <v>21.813000000000002</v>
      </c>
      <c r="O96" s="8" t="str">
        <f t="shared" si="7"/>
        <v>Fail</v>
      </c>
    </row>
    <row r="97" spans="1:15" hidden="1" x14ac:dyDescent="0.4">
      <c r="A97" s="4" t="s">
        <v>313</v>
      </c>
      <c r="B97" s="5">
        <v>45426</v>
      </c>
      <c r="C97" s="4" t="s">
        <v>537</v>
      </c>
      <c r="D97" s="4" t="s">
        <v>587</v>
      </c>
      <c r="E97" s="4" t="s">
        <v>611</v>
      </c>
      <c r="F97" s="4" t="s">
        <v>616</v>
      </c>
      <c r="G97" s="4">
        <v>32</v>
      </c>
      <c r="H97" s="7">
        <v>11.43</v>
      </c>
      <c r="I97" s="7">
        <v>365.76</v>
      </c>
      <c r="J97" s="4" t="s">
        <v>621</v>
      </c>
      <c r="K97" s="4" t="str">
        <f t="shared" si="4"/>
        <v>Sara</v>
      </c>
      <c r="M97" s="7">
        <f t="shared" si="5"/>
        <v>11.43</v>
      </c>
      <c r="N97" s="7">
        <f t="shared" si="6"/>
        <v>18.288</v>
      </c>
      <c r="O97" s="8" t="str">
        <f t="shared" si="7"/>
        <v>Pass</v>
      </c>
    </row>
    <row r="98" spans="1:15" hidden="1" x14ac:dyDescent="0.4">
      <c r="A98" s="4" t="s">
        <v>159</v>
      </c>
      <c r="B98" s="5">
        <v>45320</v>
      </c>
      <c r="C98" s="4" t="s">
        <v>540</v>
      </c>
      <c r="D98" s="4" t="s">
        <v>592</v>
      </c>
      <c r="E98" s="4" t="s">
        <v>611</v>
      </c>
      <c r="F98" s="4" t="s">
        <v>615</v>
      </c>
      <c r="G98" s="4">
        <v>2</v>
      </c>
      <c r="H98" s="7">
        <v>168.28</v>
      </c>
      <c r="I98" s="7">
        <v>336.56</v>
      </c>
      <c r="J98" s="4" t="s">
        <v>622</v>
      </c>
      <c r="K98" s="4" t="str">
        <f t="shared" si="4"/>
        <v>Tom</v>
      </c>
      <c r="M98" s="7">
        <f t="shared" si="5"/>
        <v>168.28</v>
      </c>
      <c r="N98" s="7">
        <f t="shared" si="6"/>
        <v>16.827999999999999</v>
      </c>
      <c r="O98" s="8" t="str">
        <f t="shared" si="7"/>
        <v>Fail</v>
      </c>
    </row>
    <row r="99" spans="1:15" hidden="1" x14ac:dyDescent="0.4">
      <c r="A99" s="4" t="s">
        <v>396</v>
      </c>
      <c r="B99" s="5">
        <v>45555</v>
      </c>
      <c r="C99" s="4" t="s">
        <v>555</v>
      </c>
      <c r="D99" s="4" t="s">
        <v>591</v>
      </c>
      <c r="E99" s="4" t="s">
        <v>611</v>
      </c>
      <c r="F99" s="4" t="s">
        <v>615</v>
      </c>
      <c r="G99" s="4">
        <v>2</v>
      </c>
      <c r="H99" s="7">
        <v>51.35</v>
      </c>
      <c r="I99" s="7">
        <v>102.7</v>
      </c>
      <c r="J99" s="4" t="s">
        <v>622</v>
      </c>
      <c r="K99" s="4" t="str">
        <f t="shared" si="4"/>
        <v>Tom</v>
      </c>
      <c r="M99" s="7">
        <f t="shared" si="5"/>
        <v>51.35</v>
      </c>
      <c r="N99" s="7">
        <f t="shared" si="6"/>
        <v>5.1350000000000007</v>
      </c>
      <c r="O99" s="8" t="str">
        <f t="shared" si="7"/>
        <v>Fail</v>
      </c>
    </row>
    <row r="100" spans="1:15" hidden="1" x14ac:dyDescent="0.4">
      <c r="A100" s="4" t="s">
        <v>398</v>
      </c>
      <c r="B100" s="5">
        <v>45434</v>
      </c>
      <c r="C100" s="4" t="s">
        <v>518</v>
      </c>
      <c r="D100" s="4" t="s">
        <v>590</v>
      </c>
      <c r="E100" s="4" t="s">
        <v>612</v>
      </c>
      <c r="F100" s="4" t="s">
        <v>617</v>
      </c>
      <c r="G100" s="4">
        <v>48</v>
      </c>
      <c r="H100" s="7">
        <v>455.97</v>
      </c>
      <c r="I100" s="7">
        <v>21886.560000000001</v>
      </c>
      <c r="J100" s="4" t="s">
        <v>623</v>
      </c>
      <c r="K100" s="4" t="str">
        <f t="shared" si="4"/>
        <v>Maria</v>
      </c>
      <c r="M100" s="7">
        <f t="shared" si="5"/>
        <v>455.97</v>
      </c>
      <c r="N100" s="7">
        <f t="shared" si="6"/>
        <v>1094.3280000000002</v>
      </c>
      <c r="O100" s="8" t="str">
        <f t="shared" si="7"/>
        <v>Pass</v>
      </c>
    </row>
    <row r="101" spans="1:15" hidden="1" x14ac:dyDescent="0.4">
      <c r="A101" s="4" t="s">
        <v>200</v>
      </c>
      <c r="B101" s="5">
        <v>45606</v>
      </c>
      <c r="C101" s="4" t="s">
        <v>543</v>
      </c>
      <c r="D101" s="4" t="s">
        <v>577</v>
      </c>
      <c r="E101" s="4" t="s">
        <v>612</v>
      </c>
      <c r="F101" s="4" t="s">
        <v>617</v>
      </c>
      <c r="G101" s="4">
        <v>49</v>
      </c>
      <c r="H101" s="7">
        <v>372.25</v>
      </c>
      <c r="I101" s="7">
        <v>18240.25</v>
      </c>
      <c r="J101" s="4" t="s">
        <v>621</v>
      </c>
      <c r="K101" s="4" t="str">
        <f t="shared" si="4"/>
        <v>Sara</v>
      </c>
      <c r="M101" s="7">
        <f t="shared" si="5"/>
        <v>372.25</v>
      </c>
      <c r="N101" s="7">
        <f t="shared" si="6"/>
        <v>912.01250000000005</v>
      </c>
      <c r="O101" s="8" t="str">
        <f t="shared" si="7"/>
        <v>Pass</v>
      </c>
    </row>
    <row r="102" spans="1:15" x14ac:dyDescent="0.4">
      <c r="A102" s="4" t="s">
        <v>140</v>
      </c>
      <c r="B102" s="5">
        <v>45546</v>
      </c>
      <c r="C102" s="4" t="s">
        <v>556</v>
      </c>
      <c r="D102" s="4" t="s">
        <v>597</v>
      </c>
      <c r="E102" s="4" t="s">
        <v>612</v>
      </c>
      <c r="F102" s="4" t="s">
        <v>615</v>
      </c>
      <c r="G102" s="4">
        <v>40</v>
      </c>
      <c r="H102" s="7">
        <v>449.62</v>
      </c>
      <c r="I102" s="7">
        <v>17984.8</v>
      </c>
      <c r="J102" s="4" t="s">
        <v>621</v>
      </c>
      <c r="K102" s="4" t="str">
        <f t="shared" si="4"/>
        <v>Sara</v>
      </c>
      <c r="M102" s="7">
        <f t="shared" si="5"/>
        <v>449.62</v>
      </c>
      <c r="N102" s="7">
        <f t="shared" si="6"/>
        <v>899.24</v>
      </c>
      <c r="O102" s="8" t="str">
        <f t="shared" si="7"/>
        <v>Pass</v>
      </c>
    </row>
    <row r="103" spans="1:15" x14ac:dyDescent="0.4">
      <c r="A103" s="4" t="s">
        <v>39</v>
      </c>
      <c r="B103" s="5">
        <v>45340</v>
      </c>
      <c r="C103" s="4" t="s">
        <v>519</v>
      </c>
      <c r="D103" s="4" t="s">
        <v>580</v>
      </c>
      <c r="E103" s="4" t="s">
        <v>612</v>
      </c>
      <c r="F103" s="4" t="s">
        <v>615</v>
      </c>
      <c r="G103" s="4">
        <v>42</v>
      </c>
      <c r="H103" s="7">
        <v>423.95</v>
      </c>
      <c r="I103" s="7">
        <v>17805.900000000001</v>
      </c>
      <c r="J103" s="4" t="s">
        <v>619</v>
      </c>
      <c r="K103" s="4" t="str">
        <f t="shared" si="4"/>
        <v>John</v>
      </c>
      <c r="M103" s="7">
        <f t="shared" si="5"/>
        <v>423.95</v>
      </c>
      <c r="N103" s="7">
        <f t="shared" si="6"/>
        <v>890.29500000000007</v>
      </c>
      <c r="O103" s="8" t="str">
        <f t="shared" si="7"/>
        <v>Pass</v>
      </c>
    </row>
    <row r="104" spans="1:15" hidden="1" x14ac:dyDescent="0.4">
      <c r="A104" s="4" t="s">
        <v>35</v>
      </c>
      <c r="B104" s="5">
        <v>45313</v>
      </c>
      <c r="C104" s="4" t="s">
        <v>518</v>
      </c>
      <c r="D104" s="4" t="s">
        <v>577</v>
      </c>
      <c r="E104" s="4" t="s">
        <v>612</v>
      </c>
      <c r="F104" s="4" t="s">
        <v>617</v>
      </c>
      <c r="G104" s="4">
        <v>43</v>
      </c>
      <c r="H104" s="7">
        <v>395.69</v>
      </c>
      <c r="I104" s="7">
        <v>17014.669999999998</v>
      </c>
      <c r="J104" s="4" t="s">
        <v>619</v>
      </c>
      <c r="K104" s="4" t="str">
        <f t="shared" si="4"/>
        <v>John</v>
      </c>
      <c r="M104" s="7">
        <f t="shared" si="5"/>
        <v>395.69</v>
      </c>
      <c r="N104" s="7">
        <f t="shared" si="6"/>
        <v>850.73349999999994</v>
      </c>
      <c r="O104" s="8" t="str">
        <f t="shared" si="7"/>
        <v>Pass</v>
      </c>
    </row>
    <row r="105" spans="1:15" x14ac:dyDescent="0.4">
      <c r="A105" s="4" t="s">
        <v>196</v>
      </c>
      <c r="B105" s="5">
        <v>45598</v>
      </c>
      <c r="C105" s="4" t="s">
        <v>510</v>
      </c>
      <c r="D105" s="4" t="s">
        <v>576</v>
      </c>
      <c r="E105" s="4" t="s">
        <v>612</v>
      </c>
      <c r="F105" s="4" t="s">
        <v>615</v>
      </c>
      <c r="G105" s="4">
        <v>42</v>
      </c>
      <c r="H105" s="7">
        <v>405.04</v>
      </c>
      <c r="I105" s="7">
        <v>17011.68</v>
      </c>
      <c r="J105" s="4" t="s">
        <v>619</v>
      </c>
      <c r="K105" s="4" t="str">
        <f t="shared" si="4"/>
        <v>John</v>
      </c>
      <c r="M105" s="7">
        <f t="shared" si="5"/>
        <v>405.04</v>
      </c>
      <c r="N105" s="7">
        <f t="shared" si="6"/>
        <v>850.58400000000006</v>
      </c>
      <c r="O105" s="8" t="str">
        <f t="shared" si="7"/>
        <v>Pass</v>
      </c>
    </row>
    <row r="106" spans="1:15" hidden="1" x14ac:dyDescent="0.4">
      <c r="A106" s="4" t="s">
        <v>147</v>
      </c>
      <c r="B106" s="5">
        <v>45470</v>
      </c>
      <c r="C106" s="4" t="s">
        <v>523</v>
      </c>
      <c r="D106" s="4" t="s">
        <v>596</v>
      </c>
      <c r="E106" s="4" t="s">
        <v>612</v>
      </c>
      <c r="F106" s="4" t="s">
        <v>618</v>
      </c>
      <c r="G106" s="4">
        <v>39</v>
      </c>
      <c r="H106" s="7">
        <v>411.98</v>
      </c>
      <c r="I106" s="7">
        <v>16067.22</v>
      </c>
      <c r="J106" s="4" t="s">
        <v>623</v>
      </c>
      <c r="K106" s="4" t="str">
        <f t="shared" si="4"/>
        <v>Maria</v>
      </c>
      <c r="M106" s="7">
        <f t="shared" si="5"/>
        <v>411.98</v>
      </c>
      <c r="N106" s="7">
        <f t="shared" si="6"/>
        <v>803.36099999999999</v>
      </c>
      <c r="O106" s="8" t="str">
        <f t="shared" si="7"/>
        <v>Pass</v>
      </c>
    </row>
    <row r="107" spans="1:15" hidden="1" x14ac:dyDescent="0.4">
      <c r="A107" s="4" t="s">
        <v>388</v>
      </c>
      <c r="B107" s="5">
        <v>45597</v>
      </c>
      <c r="C107" s="4" t="s">
        <v>555</v>
      </c>
      <c r="D107" s="4" t="s">
        <v>591</v>
      </c>
      <c r="E107" s="4" t="s">
        <v>612</v>
      </c>
      <c r="F107" s="4" t="s">
        <v>617</v>
      </c>
      <c r="G107" s="4">
        <v>43</v>
      </c>
      <c r="H107" s="7">
        <v>373.08</v>
      </c>
      <c r="I107" s="7">
        <v>16042.44</v>
      </c>
      <c r="J107" s="4" t="s">
        <v>621</v>
      </c>
      <c r="K107" s="4" t="str">
        <f t="shared" si="4"/>
        <v>Sara</v>
      </c>
      <c r="M107" s="7">
        <f t="shared" si="5"/>
        <v>373.08</v>
      </c>
      <c r="N107" s="7">
        <f t="shared" si="6"/>
        <v>802.12200000000007</v>
      </c>
      <c r="O107" s="8" t="str">
        <f t="shared" si="7"/>
        <v>Pass</v>
      </c>
    </row>
    <row r="108" spans="1:15" hidden="1" x14ac:dyDescent="0.4">
      <c r="A108" s="4" t="s">
        <v>285</v>
      </c>
      <c r="B108" s="5">
        <v>45422</v>
      </c>
      <c r="C108" s="4" t="s">
        <v>555</v>
      </c>
      <c r="D108" s="4" t="s">
        <v>567</v>
      </c>
      <c r="E108" s="4" t="s">
        <v>612</v>
      </c>
      <c r="F108" s="4" t="s">
        <v>616</v>
      </c>
      <c r="G108" s="4">
        <v>36</v>
      </c>
      <c r="H108" s="7">
        <v>435.59</v>
      </c>
      <c r="I108" s="7">
        <v>15681.24</v>
      </c>
      <c r="J108" s="4" t="s">
        <v>619</v>
      </c>
      <c r="K108" s="4" t="str">
        <f t="shared" si="4"/>
        <v>John</v>
      </c>
      <c r="M108" s="7">
        <f t="shared" si="5"/>
        <v>435.59</v>
      </c>
      <c r="N108" s="7">
        <f t="shared" si="6"/>
        <v>784.06200000000001</v>
      </c>
      <c r="O108" s="8" t="str">
        <f t="shared" si="7"/>
        <v>Pass</v>
      </c>
    </row>
    <row r="109" spans="1:15" hidden="1" x14ac:dyDescent="0.4">
      <c r="A109" s="4" t="s">
        <v>463</v>
      </c>
      <c r="B109" s="5">
        <v>45339</v>
      </c>
      <c r="C109" s="4" t="s">
        <v>527</v>
      </c>
      <c r="D109" s="4" t="s">
        <v>593</v>
      </c>
      <c r="E109" s="4" t="s">
        <v>612</v>
      </c>
      <c r="F109" s="4" t="s">
        <v>616</v>
      </c>
      <c r="G109" s="4">
        <v>31</v>
      </c>
      <c r="H109" s="7">
        <v>497.48</v>
      </c>
      <c r="I109" s="7">
        <v>15421.88</v>
      </c>
      <c r="J109" s="4" t="s">
        <v>620</v>
      </c>
      <c r="K109" s="4" t="str">
        <f t="shared" si="4"/>
        <v>Alex</v>
      </c>
      <c r="M109" s="7">
        <f t="shared" si="5"/>
        <v>497.48</v>
      </c>
      <c r="N109" s="7">
        <f t="shared" si="6"/>
        <v>771.09400000000005</v>
      </c>
      <c r="O109" s="8" t="str">
        <f t="shared" si="7"/>
        <v>Pass</v>
      </c>
    </row>
    <row r="110" spans="1:15" hidden="1" x14ac:dyDescent="0.4">
      <c r="A110" s="4" t="s">
        <v>190</v>
      </c>
      <c r="B110" s="5">
        <v>45650</v>
      </c>
      <c r="C110" s="4" t="s">
        <v>528</v>
      </c>
      <c r="D110" s="4" t="s">
        <v>577</v>
      </c>
      <c r="E110" s="4" t="s">
        <v>612</v>
      </c>
      <c r="F110" s="4" t="s">
        <v>617</v>
      </c>
      <c r="G110" s="4">
        <v>40</v>
      </c>
      <c r="H110" s="7">
        <v>372.44</v>
      </c>
      <c r="I110" s="7">
        <v>14897.6</v>
      </c>
      <c r="J110" s="4" t="s">
        <v>622</v>
      </c>
      <c r="K110" s="4" t="str">
        <f t="shared" si="4"/>
        <v>Tom</v>
      </c>
      <c r="M110" s="7">
        <f t="shared" si="5"/>
        <v>372.44</v>
      </c>
      <c r="N110" s="7">
        <f t="shared" si="6"/>
        <v>744.88000000000011</v>
      </c>
      <c r="O110" s="8" t="str">
        <f t="shared" si="7"/>
        <v>Pass</v>
      </c>
    </row>
    <row r="111" spans="1:15" hidden="1" x14ac:dyDescent="0.4">
      <c r="A111" s="4" t="s">
        <v>291</v>
      </c>
      <c r="B111" s="5">
        <v>45366</v>
      </c>
      <c r="C111" s="4" t="s">
        <v>527</v>
      </c>
      <c r="D111" s="4" t="s">
        <v>609</v>
      </c>
      <c r="E111" s="4" t="s">
        <v>612</v>
      </c>
      <c r="F111" s="4" t="s">
        <v>617</v>
      </c>
      <c r="G111" s="4">
        <v>32</v>
      </c>
      <c r="H111" s="7">
        <v>456.23</v>
      </c>
      <c r="I111" s="7">
        <v>14599.36</v>
      </c>
      <c r="J111" s="4" t="s">
        <v>620</v>
      </c>
      <c r="K111" s="4" t="str">
        <f t="shared" si="4"/>
        <v>Alex</v>
      </c>
      <c r="M111" s="7">
        <f t="shared" si="5"/>
        <v>456.23</v>
      </c>
      <c r="N111" s="7">
        <f t="shared" si="6"/>
        <v>729.96800000000007</v>
      </c>
      <c r="O111" s="8" t="str">
        <f t="shared" si="7"/>
        <v>Pass</v>
      </c>
    </row>
    <row r="112" spans="1:15" hidden="1" x14ac:dyDescent="0.4">
      <c r="A112" s="4" t="s">
        <v>263</v>
      </c>
      <c r="B112" s="5">
        <v>45558</v>
      </c>
      <c r="C112" s="4" t="s">
        <v>554</v>
      </c>
      <c r="D112" s="4" t="s">
        <v>561</v>
      </c>
      <c r="E112" s="4" t="s">
        <v>612</v>
      </c>
      <c r="F112" s="4" t="s">
        <v>618</v>
      </c>
      <c r="G112" s="4">
        <v>47</v>
      </c>
      <c r="H112" s="7">
        <v>303.42</v>
      </c>
      <c r="I112" s="7">
        <v>14260.74</v>
      </c>
      <c r="J112" s="4" t="s">
        <v>622</v>
      </c>
      <c r="K112" s="4" t="str">
        <f t="shared" si="4"/>
        <v>Tom</v>
      </c>
      <c r="M112" s="7">
        <f t="shared" si="5"/>
        <v>303.42</v>
      </c>
      <c r="N112" s="7">
        <f t="shared" si="6"/>
        <v>713.03700000000003</v>
      </c>
      <c r="O112" s="8" t="str">
        <f t="shared" si="7"/>
        <v>Pass</v>
      </c>
    </row>
    <row r="113" spans="1:15" hidden="1" x14ac:dyDescent="0.4">
      <c r="A113" s="4" t="s">
        <v>146</v>
      </c>
      <c r="B113" s="5">
        <v>45333</v>
      </c>
      <c r="C113" s="4" t="s">
        <v>529</v>
      </c>
      <c r="D113" s="4" t="s">
        <v>563</v>
      </c>
      <c r="E113" s="4" t="s">
        <v>612</v>
      </c>
      <c r="F113" s="4" t="s">
        <v>616</v>
      </c>
      <c r="G113" s="4">
        <v>38</v>
      </c>
      <c r="H113" s="7">
        <v>368.99</v>
      </c>
      <c r="I113" s="7">
        <v>14021.62</v>
      </c>
      <c r="J113" s="4" t="s">
        <v>620</v>
      </c>
      <c r="K113" s="4" t="str">
        <f t="shared" si="4"/>
        <v>Alex</v>
      </c>
      <c r="M113" s="7">
        <f t="shared" si="5"/>
        <v>368.99</v>
      </c>
      <c r="N113" s="7">
        <f t="shared" si="6"/>
        <v>701.08100000000013</v>
      </c>
      <c r="O113" s="8" t="str">
        <f t="shared" si="7"/>
        <v>Pass</v>
      </c>
    </row>
    <row r="114" spans="1:15" hidden="1" x14ac:dyDescent="0.4">
      <c r="A114" s="4" t="s">
        <v>473</v>
      </c>
      <c r="B114" s="5">
        <v>45367</v>
      </c>
      <c r="C114" s="4" t="s">
        <v>554</v>
      </c>
      <c r="D114" s="4" t="s">
        <v>575</v>
      </c>
      <c r="E114" s="4" t="s">
        <v>612</v>
      </c>
      <c r="F114" s="4" t="s">
        <v>618</v>
      </c>
      <c r="G114" s="4">
        <v>49</v>
      </c>
      <c r="H114" s="7">
        <v>270.81</v>
      </c>
      <c r="I114" s="7">
        <v>13269.69</v>
      </c>
      <c r="J114" s="4" t="s">
        <v>619</v>
      </c>
      <c r="K114" s="4" t="str">
        <f t="shared" si="4"/>
        <v>John</v>
      </c>
      <c r="M114" s="7">
        <f t="shared" si="5"/>
        <v>270.81</v>
      </c>
      <c r="N114" s="7">
        <f t="shared" si="6"/>
        <v>663.48450000000003</v>
      </c>
      <c r="O114" s="8" t="str">
        <f t="shared" si="7"/>
        <v>Pass</v>
      </c>
    </row>
    <row r="115" spans="1:15" hidden="1" x14ac:dyDescent="0.4">
      <c r="A115" s="4" t="s">
        <v>192</v>
      </c>
      <c r="B115" s="5">
        <v>45428</v>
      </c>
      <c r="C115" s="4" t="s">
        <v>514</v>
      </c>
      <c r="D115" s="4" t="s">
        <v>583</v>
      </c>
      <c r="E115" s="4" t="s">
        <v>612</v>
      </c>
      <c r="F115" s="4" t="s">
        <v>617</v>
      </c>
      <c r="G115" s="4">
        <v>41</v>
      </c>
      <c r="H115" s="7">
        <v>310.75</v>
      </c>
      <c r="I115" s="7">
        <v>12740.75</v>
      </c>
      <c r="J115" s="4" t="s">
        <v>620</v>
      </c>
      <c r="K115" s="4" t="str">
        <f t="shared" si="4"/>
        <v>Alex</v>
      </c>
      <c r="M115" s="7">
        <f t="shared" si="5"/>
        <v>310.75</v>
      </c>
      <c r="N115" s="7">
        <f t="shared" si="6"/>
        <v>637.03750000000002</v>
      </c>
      <c r="O115" s="8" t="str">
        <f t="shared" si="7"/>
        <v>Pass</v>
      </c>
    </row>
    <row r="116" spans="1:15" hidden="1" x14ac:dyDescent="0.4">
      <c r="A116" s="4" t="s">
        <v>162</v>
      </c>
      <c r="B116" s="5">
        <v>45451</v>
      </c>
      <c r="C116" s="4" t="s">
        <v>531</v>
      </c>
      <c r="D116" s="4" t="s">
        <v>570</v>
      </c>
      <c r="E116" s="4" t="s">
        <v>612</v>
      </c>
      <c r="F116" s="4" t="s">
        <v>618</v>
      </c>
      <c r="G116" s="4">
        <v>38</v>
      </c>
      <c r="H116" s="7">
        <v>331.51</v>
      </c>
      <c r="I116" s="7">
        <v>12597.38</v>
      </c>
      <c r="J116" s="4" t="s">
        <v>619</v>
      </c>
      <c r="K116" s="4" t="str">
        <f t="shared" si="4"/>
        <v>John</v>
      </c>
      <c r="M116" s="7">
        <f t="shared" si="5"/>
        <v>331.51</v>
      </c>
      <c r="N116" s="7">
        <f t="shared" si="6"/>
        <v>629.86900000000003</v>
      </c>
      <c r="O116" s="8" t="str">
        <f t="shared" si="7"/>
        <v>Pass</v>
      </c>
    </row>
    <row r="117" spans="1:15" x14ac:dyDescent="0.4">
      <c r="A117" s="4" t="s">
        <v>110</v>
      </c>
      <c r="B117" s="5">
        <v>45427</v>
      </c>
      <c r="C117" s="4" t="s">
        <v>518</v>
      </c>
      <c r="D117" s="4" t="s">
        <v>580</v>
      </c>
      <c r="E117" s="4" t="s">
        <v>612</v>
      </c>
      <c r="F117" s="4" t="s">
        <v>615</v>
      </c>
      <c r="G117" s="4">
        <v>43</v>
      </c>
      <c r="H117" s="7">
        <v>284.49</v>
      </c>
      <c r="I117" s="7">
        <v>12233.07</v>
      </c>
      <c r="J117" s="4" t="s">
        <v>622</v>
      </c>
      <c r="K117" s="4" t="str">
        <f t="shared" si="4"/>
        <v>Tom</v>
      </c>
      <c r="M117" s="7">
        <f t="shared" si="5"/>
        <v>284.49</v>
      </c>
      <c r="N117" s="7">
        <f t="shared" si="6"/>
        <v>611.65350000000001</v>
      </c>
      <c r="O117" s="8" t="str">
        <f t="shared" si="7"/>
        <v>Pass</v>
      </c>
    </row>
    <row r="118" spans="1:15" x14ac:dyDescent="0.4">
      <c r="A118" s="4" t="s">
        <v>44</v>
      </c>
      <c r="B118" s="5">
        <v>45481</v>
      </c>
      <c r="C118" s="4" t="s">
        <v>536</v>
      </c>
      <c r="D118" s="4" t="s">
        <v>583</v>
      </c>
      <c r="E118" s="4" t="s">
        <v>612</v>
      </c>
      <c r="F118" s="4" t="s">
        <v>615</v>
      </c>
      <c r="G118" s="4">
        <v>38</v>
      </c>
      <c r="H118" s="7">
        <v>313.64999999999998</v>
      </c>
      <c r="I118" s="7">
        <v>11918.7</v>
      </c>
      <c r="J118" s="4" t="s">
        <v>622</v>
      </c>
      <c r="K118" s="4" t="str">
        <f t="shared" si="4"/>
        <v>Tom</v>
      </c>
      <c r="M118" s="7">
        <f t="shared" si="5"/>
        <v>313.64999999999998</v>
      </c>
      <c r="N118" s="7">
        <f t="shared" si="6"/>
        <v>595.93500000000006</v>
      </c>
      <c r="O118" s="8" t="str">
        <f t="shared" si="7"/>
        <v>Pass</v>
      </c>
    </row>
    <row r="119" spans="1:15" hidden="1" x14ac:dyDescent="0.4">
      <c r="A119" s="4" t="s">
        <v>51</v>
      </c>
      <c r="B119" s="5">
        <v>45422</v>
      </c>
      <c r="C119" s="4" t="s">
        <v>539</v>
      </c>
      <c r="D119" s="4" t="s">
        <v>574</v>
      </c>
      <c r="E119" s="4" t="s">
        <v>612</v>
      </c>
      <c r="F119" s="4" t="s">
        <v>617</v>
      </c>
      <c r="G119" s="4">
        <v>30</v>
      </c>
      <c r="H119" s="7">
        <v>368.9</v>
      </c>
      <c r="I119" s="7">
        <v>11067</v>
      </c>
      <c r="J119" s="4" t="s">
        <v>619</v>
      </c>
      <c r="K119" s="4" t="str">
        <f t="shared" si="4"/>
        <v>John</v>
      </c>
      <c r="M119" s="7">
        <f t="shared" si="5"/>
        <v>368.9</v>
      </c>
      <c r="N119" s="7">
        <f t="shared" si="6"/>
        <v>553.35</v>
      </c>
      <c r="O119" s="8" t="str">
        <f t="shared" si="7"/>
        <v>Pass</v>
      </c>
    </row>
    <row r="120" spans="1:15" x14ac:dyDescent="0.4">
      <c r="A120" s="4" t="s">
        <v>501</v>
      </c>
      <c r="B120" s="5">
        <v>45514</v>
      </c>
      <c r="C120" s="4" t="s">
        <v>524</v>
      </c>
      <c r="D120" s="4" t="s">
        <v>568</v>
      </c>
      <c r="E120" s="4" t="s">
        <v>612</v>
      </c>
      <c r="F120" s="4" t="s">
        <v>615</v>
      </c>
      <c r="G120" s="4">
        <v>30</v>
      </c>
      <c r="H120" s="7">
        <v>358.33</v>
      </c>
      <c r="I120" s="7">
        <v>10749.9</v>
      </c>
      <c r="J120" s="4" t="s">
        <v>622</v>
      </c>
      <c r="K120" s="4" t="str">
        <f t="shared" si="4"/>
        <v>Tom</v>
      </c>
      <c r="M120" s="7">
        <f t="shared" si="5"/>
        <v>358.33</v>
      </c>
      <c r="N120" s="7">
        <f t="shared" si="6"/>
        <v>537.495</v>
      </c>
      <c r="O120" s="8" t="str">
        <f t="shared" si="7"/>
        <v>Pass</v>
      </c>
    </row>
    <row r="121" spans="1:15" hidden="1" x14ac:dyDescent="0.4">
      <c r="A121" s="4" t="s">
        <v>188</v>
      </c>
      <c r="B121" s="5">
        <v>45524</v>
      </c>
      <c r="C121" s="4" t="s">
        <v>557</v>
      </c>
      <c r="D121" s="4" t="s">
        <v>607</v>
      </c>
      <c r="E121" s="4" t="s">
        <v>612</v>
      </c>
      <c r="F121" s="4" t="s">
        <v>618</v>
      </c>
      <c r="G121" s="4">
        <v>48</v>
      </c>
      <c r="H121" s="7">
        <v>215.86</v>
      </c>
      <c r="I121" s="7">
        <v>10361.280000000001</v>
      </c>
      <c r="J121" s="4" t="s">
        <v>622</v>
      </c>
      <c r="K121" s="4" t="str">
        <f t="shared" si="4"/>
        <v>Tom</v>
      </c>
      <c r="M121" s="7">
        <f t="shared" si="5"/>
        <v>215.86</v>
      </c>
      <c r="N121" s="7">
        <f t="shared" si="6"/>
        <v>518.06400000000008</v>
      </c>
      <c r="O121" s="8" t="str">
        <f t="shared" si="7"/>
        <v>Pass</v>
      </c>
    </row>
    <row r="122" spans="1:15" hidden="1" x14ac:dyDescent="0.4">
      <c r="A122" s="4" t="s">
        <v>464</v>
      </c>
      <c r="B122" s="5">
        <v>45380</v>
      </c>
      <c r="C122" s="4" t="s">
        <v>524</v>
      </c>
      <c r="D122" s="4" t="s">
        <v>595</v>
      </c>
      <c r="E122" s="4" t="s">
        <v>612</v>
      </c>
      <c r="F122" s="4" t="s">
        <v>615</v>
      </c>
      <c r="G122" s="4">
        <v>36</v>
      </c>
      <c r="H122" s="7">
        <v>277.24</v>
      </c>
      <c r="I122" s="7">
        <v>9980.64</v>
      </c>
      <c r="J122" s="4" t="s">
        <v>619</v>
      </c>
      <c r="K122" s="4" t="str">
        <f t="shared" si="4"/>
        <v>John</v>
      </c>
      <c r="M122" s="7">
        <f t="shared" si="5"/>
        <v>277.24</v>
      </c>
      <c r="N122" s="7">
        <f t="shared" si="6"/>
        <v>499.03199999999998</v>
      </c>
      <c r="O122" s="8" t="str">
        <f t="shared" si="7"/>
        <v>Pass</v>
      </c>
    </row>
    <row r="123" spans="1:15" hidden="1" x14ac:dyDescent="0.4">
      <c r="A123" s="4" t="s">
        <v>304</v>
      </c>
      <c r="B123" s="5">
        <v>45601</v>
      </c>
      <c r="C123" s="4" t="s">
        <v>512</v>
      </c>
      <c r="D123" s="4" t="s">
        <v>568</v>
      </c>
      <c r="E123" s="4" t="s">
        <v>612</v>
      </c>
      <c r="F123" s="4" t="s">
        <v>616</v>
      </c>
      <c r="G123" s="4">
        <v>25</v>
      </c>
      <c r="H123" s="7">
        <v>395.51</v>
      </c>
      <c r="I123" s="7">
        <v>9887.75</v>
      </c>
      <c r="J123" s="4" t="s">
        <v>619</v>
      </c>
      <c r="K123" s="4" t="str">
        <f t="shared" si="4"/>
        <v>John</v>
      </c>
      <c r="M123" s="7">
        <f t="shared" si="5"/>
        <v>395.51</v>
      </c>
      <c r="N123" s="7">
        <f t="shared" si="6"/>
        <v>494.38750000000005</v>
      </c>
      <c r="O123" s="8" t="str">
        <f t="shared" si="7"/>
        <v>Pass</v>
      </c>
    </row>
    <row r="124" spans="1:15" hidden="1" x14ac:dyDescent="0.4">
      <c r="A124" s="4" t="s">
        <v>142</v>
      </c>
      <c r="B124" s="5">
        <v>45574</v>
      </c>
      <c r="C124" s="4" t="s">
        <v>519</v>
      </c>
      <c r="D124" s="4" t="s">
        <v>576</v>
      </c>
      <c r="E124" s="4" t="s">
        <v>612</v>
      </c>
      <c r="F124" s="4" t="s">
        <v>618</v>
      </c>
      <c r="G124" s="4">
        <v>37</v>
      </c>
      <c r="H124" s="7">
        <v>258.45999999999998</v>
      </c>
      <c r="I124" s="7">
        <v>9563.0199999999986</v>
      </c>
      <c r="J124" s="4" t="s">
        <v>619</v>
      </c>
      <c r="K124" s="4" t="str">
        <f t="shared" si="4"/>
        <v>John</v>
      </c>
      <c r="M124" s="7">
        <f t="shared" si="5"/>
        <v>258.45999999999998</v>
      </c>
      <c r="N124" s="7">
        <f t="shared" si="6"/>
        <v>478.15099999999995</v>
      </c>
      <c r="O124" s="8" t="str">
        <f t="shared" si="7"/>
        <v>Pass</v>
      </c>
    </row>
    <row r="125" spans="1:15" hidden="1" x14ac:dyDescent="0.4">
      <c r="A125" s="4" t="s">
        <v>316</v>
      </c>
      <c r="B125" s="5">
        <v>45324</v>
      </c>
      <c r="C125" s="4" t="s">
        <v>518</v>
      </c>
      <c r="D125" s="4" t="s">
        <v>595</v>
      </c>
      <c r="E125" s="4" t="s">
        <v>612</v>
      </c>
      <c r="F125" s="4" t="s">
        <v>617</v>
      </c>
      <c r="G125" s="4">
        <v>21</v>
      </c>
      <c r="H125" s="7">
        <v>454.62</v>
      </c>
      <c r="I125" s="7">
        <v>9547.02</v>
      </c>
      <c r="J125" s="4" t="s">
        <v>621</v>
      </c>
      <c r="K125" s="4" t="str">
        <f t="shared" si="4"/>
        <v>Sara</v>
      </c>
      <c r="M125" s="7">
        <f t="shared" si="5"/>
        <v>454.62</v>
      </c>
      <c r="N125" s="7">
        <f t="shared" si="6"/>
        <v>477.35100000000006</v>
      </c>
      <c r="O125" s="8" t="str">
        <f t="shared" si="7"/>
        <v>Pass</v>
      </c>
    </row>
    <row r="126" spans="1:15" hidden="1" x14ac:dyDescent="0.4">
      <c r="A126" s="4" t="s">
        <v>236</v>
      </c>
      <c r="B126" s="5">
        <v>45585</v>
      </c>
      <c r="C126" s="4" t="s">
        <v>515</v>
      </c>
      <c r="D126" s="4" t="s">
        <v>571</v>
      </c>
      <c r="E126" s="4" t="s">
        <v>612</v>
      </c>
      <c r="F126" s="4" t="s">
        <v>617</v>
      </c>
      <c r="G126" s="4">
        <v>43</v>
      </c>
      <c r="H126" s="7">
        <v>216.51</v>
      </c>
      <c r="I126" s="7">
        <v>9309.93</v>
      </c>
      <c r="J126" s="4" t="s">
        <v>622</v>
      </c>
      <c r="K126" s="4" t="str">
        <f t="shared" si="4"/>
        <v>Tom</v>
      </c>
      <c r="M126" s="7">
        <f t="shared" si="5"/>
        <v>216.51</v>
      </c>
      <c r="N126" s="7">
        <f t="shared" si="6"/>
        <v>465.49650000000003</v>
      </c>
      <c r="O126" s="8" t="str">
        <f t="shared" si="7"/>
        <v>Pass</v>
      </c>
    </row>
    <row r="127" spans="1:15" hidden="1" x14ac:dyDescent="0.4">
      <c r="A127" s="4" t="s">
        <v>433</v>
      </c>
      <c r="B127" s="5">
        <v>45646</v>
      </c>
      <c r="C127" s="4" t="s">
        <v>535</v>
      </c>
      <c r="D127" s="4" t="s">
        <v>606</v>
      </c>
      <c r="E127" s="4" t="s">
        <v>612</v>
      </c>
      <c r="F127" s="4" t="s">
        <v>617</v>
      </c>
      <c r="G127" s="4">
        <v>46</v>
      </c>
      <c r="H127" s="7">
        <v>199.08</v>
      </c>
      <c r="I127" s="7">
        <v>9157.68</v>
      </c>
      <c r="J127" s="4" t="s">
        <v>621</v>
      </c>
      <c r="K127" s="4" t="str">
        <f t="shared" si="4"/>
        <v>Sara</v>
      </c>
      <c r="M127" s="7">
        <f t="shared" si="5"/>
        <v>199.08</v>
      </c>
      <c r="N127" s="7">
        <f t="shared" si="6"/>
        <v>457.88400000000001</v>
      </c>
      <c r="O127" s="8" t="str">
        <f t="shared" si="7"/>
        <v>Pass</v>
      </c>
    </row>
    <row r="128" spans="1:15" hidden="1" x14ac:dyDescent="0.4">
      <c r="A128" s="4" t="s">
        <v>73</v>
      </c>
      <c r="B128" s="5">
        <v>45293</v>
      </c>
      <c r="C128" s="4" t="s">
        <v>514</v>
      </c>
      <c r="D128" s="4" t="s">
        <v>574</v>
      </c>
      <c r="E128" s="4" t="s">
        <v>612</v>
      </c>
      <c r="F128" s="4" t="s">
        <v>618</v>
      </c>
      <c r="G128" s="4">
        <v>25</v>
      </c>
      <c r="H128" s="7">
        <v>345.04</v>
      </c>
      <c r="I128" s="7">
        <v>8626</v>
      </c>
      <c r="J128" s="4" t="s">
        <v>620</v>
      </c>
      <c r="K128" s="4" t="str">
        <f t="shared" si="4"/>
        <v>Alex</v>
      </c>
      <c r="M128" s="7">
        <f t="shared" si="5"/>
        <v>345.04</v>
      </c>
      <c r="N128" s="7">
        <f t="shared" si="6"/>
        <v>431.3</v>
      </c>
      <c r="O128" s="8" t="str">
        <f t="shared" si="7"/>
        <v>Pass</v>
      </c>
    </row>
    <row r="129" spans="1:15" hidden="1" x14ac:dyDescent="0.4">
      <c r="A129" s="4" t="s">
        <v>13</v>
      </c>
      <c r="B129" s="5">
        <v>45398</v>
      </c>
      <c r="C129" s="4" t="s">
        <v>513</v>
      </c>
      <c r="D129" s="4" t="s">
        <v>563</v>
      </c>
      <c r="E129" s="4" t="s">
        <v>612</v>
      </c>
      <c r="F129" s="4" t="s">
        <v>617</v>
      </c>
      <c r="G129" s="4">
        <v>34</v>
      </c>
      <c r="H129" s="7">
        <v>245.64</v>
      </c>
      <c r="I129" s="7">
        <v>8351.76</v>
      </c>
      <c r="J129" s="4" t="s">
        <v>620</v>
      </c>
      <c r="K129" s="4" t="str">
        <f t="shared" si="4"/>
        <v>Alex</v>
      </c>
      <c r="M129" s="7">
        <f t="shared" si="5"/>
        <v>245.64</v>
      </c>
      <c r="N129" s="7">
        <f t="shared" si="6"/>
        <v>417.58800000000002</v>
      </c>
      <c r="O129" s="8" t="str">
        <f t="shared" si="7"/>
        <v>Pass</v>
      </c>
    </row>
    <row r="130" spans="1:15" hidden="1" x14ac:dyDescent="0.4">
      <c r="A130" s="4" t="s">
        <v>21</v>
      </c>
      <c r="B130" s="5">
        <v>45379</v>
      </c>
      <c r="C130" s="4" t="s">
        <v>521</v>
      </c>
      <c r="D130" s="4" t="s">
        <v>562</v>
      </c>
      <c r="E130" s="4" t="s">
        <v>612</v>
      </c>
      <c r="F130" s="4" t="s">
        <v>615</v>
      </c>
      <c r="G130" s="4">
        <v>21</v>
      </c>
      <c r="H130" s="7">
        <v>392.3</v>
      </c>
      <c r="I130" s="7">
        <v>8238.3000000000011</v>
      </c>
      <c r="J130" s="4" t="s">
        <v>623</v>
      </c>
      <c r="K130" s="4" t="str">
        <f t="shared" ref="K130:K193" si="8">PROPER(TRIM(J130))</f>
        <v>Maria</v>
      </c>
      <c r="M130" s="7">
        <f t="shared" ref="M130:M193" si="9">H130*(1 + $L$2 )</f>
        <v>392.3</v>
      </c>
      <c r="N130" s="7">
        <f t="shared" ref="N130:N193" si="10">I130*0.05</f>
        <v>411.91500000000008</v>
      </c>
      <c r="O130" s="8" t="str">
        <f t="shared" ref="O130:O193" si="11">IF(G130 &gt; 10, "Pass", "Fail" )</f>
        <v>Pass</v>
      </c>
    </row>
    <row r="131" spans="1:15" hidden="1" x14ac:dyDescent="0.4">
      <c r="A131" s="4" t="s">
        <v>415</v>
      </c>
      <c r="B131" s="5">
        <v>45596</v>
      </c>
      <c r="C131" s="4" t="s">
        <v>534</v>
      </c>
      <c r="D131" s="4" t="s">
        <v>562</v>
      </c>
      <c r="E131" s="4" t="s">
        <v>612</v>
      </c>
      <c r="F131" s="4" t="s">
        <v>615</v>
      </c>
      <c r="G131" s="4">
        <v>19</v>
      </c>
      <c r="H131" s="7">
        <v>382.08</v>
      </c>
      <c r="I131" s="7">
        <v>7259.52</v>
      </c>
      <c r="J131" s="4" t="s">
        <v>622</v>
      </c>
      <c r="K131" s="4" t="str">
        <f t="shared" si="8"/>
        <v>Tom</v>
      </c>
      <c r="M131" s="7">
        <f t="shared" si="9"/>
        <v>382.08</v>
      </c>
      <c r="N131" s="7">
        <f t="shared" si="10"/>
        <v>362.97600000000006</v>
      </c>
      <c r="O131" s="8" t="str">
        <f t="shared" si="11"/>
        <v>Pass</v>
      </c>
    </row>
    <row r="132" spans="1:15" hidden="1" x14ac:dyDescent="0.4">
      <c r="A132" s="4" t="s">
        <v>429</v>
      </c>
      <c r="B132" s="5">
        <v>45553</v>
      </c>
      <c r="C132" s="4" t="s">
        <v>553</v>
      </c>
      <c r="D132" s="4" t="s">
        <v>588</v>
      </c>
      <c r="E132" s="4" t="s">
        <v>612</v>
      </c>
      <c r="F132" s="4" t="s">
        <v>618</v>
      </c>
      <c r="G132" s="4">
        <v>39</v>
      </c>
      <c r="H132" s="7">
        <v>176.49</v>
      </c>
      <c r="I132" s="7">
        <v>6883.1100000000006</v>
      </c>
      <c r="J132" s="4" t="s">
        <v>621</v>
      </c>
      <c r="K132" s="4" t="str">
        <f t="shared" si="8"/>
        <v>Sara</v>
      </c>
      <c r="M132" s="7">
        <f t="shared" si="9"/>
        <v>176.49</v>
      </c>
      <c r="N132" s="7">
        <f t="shared" si="10"/>
        <v>344.15550000000007</v>
      </c>
      <c r="O132" s="8" t="str">
        <f t="shared" si="11"/>
        <v>Pass</v>
      </c>
    </row>
    <row r="133" spans="1:15" hidden="1" x14ac:dyDescent="0.4">
      <c r="A133" s="4" t="s">
        <v>356</v>
      </c>
      <c r="B133" s="5">
        <v>45407</v>
      </c>
      <c r="C133" s="4" t="s">
        <v>534</v>
      </c>
      <c r="D133" s="4" t="s">
        <v>576</v>
      </c>
      <c r="E133" s="4" t="s">
        <v>612</v>
      </c>
      <c r="F133" s="4" t="s">
        <v>617</v>
      </c>
      <c r="G133" s="4">
        <v>44</v>
      </c>
      <c r="H133" s="7">
        <v>155.4</v>
      </c>
      <c r="I133" s="7">
        <v>6837.6</v>
      </c>
      <c r="J133" s="4" t="s">
        <v>623</v>
      </c>
      <c r="K133" s="4" t="str">
        <f t="shared" si="8"/>
        <v>Maria</v>
      </c>
      <c r="M133" s="7">
        <f t="shared" si="9"/>
        <v>155.4</v>
      </c>
      <c r="N133" s="7">
        <f t="shared" si="10"/>
        <v>341.88000000000005</v>
      </c>
      <c r="O133" s="8" t="str">
        <f t="shared" si="11"/>
        <v>Pass</v>
      </c>
    </row>
    <row r="134" spans="1:15" hidden="1" x14ac:dyDescent="0.4">
      <c r="A134" s="4" t="s">
        <v>271</v>
      </c>
      <c r="B134" s="5">
        <v>45403</v>
      </c>
      <c r="C134" s="4" t="s">
        <v>512</v>
      </c>
      <c r="D134" s="4" t="s">
        <v>566</v>
      </c>
      <c r="E134" s="4" t="s">
        <v>612</v>
      </c>
      <c r="F134" s="4" t="s">
        <v>617</v>
      </c>
      <c r="G134" s="4">
        <v>25</v>
      </c>
      <c r="H134" s="7">
        <v>270.35000000000002</v>
      </c>
      <c r="I134" s="7">
        <v>6758.7500000000009</v>
      </c>
      <c r="J134" s="4" t="s">
        <v>620</v>
      </c>
      <c r="K134" s="4" t="str">
        <f t="shared" si="8"/>
        <v>Alex</v>
      </c>
      <c r="M134" s="7">
        <f t="shared" si="9"/>
        <v>270.35000000000002</v>
      </c>
      <c r="N134" s="7">
        <f t="shared" si="10"/>
        <v>337.93750000000006</v>
      </c>
      <c r="O134" s="8" t="str">
        <f t="shared" si="11"/>
        <v>Pass</v>
      </c>
    </row>
    <row r="135" spans="1:15" hidden="1" x14ac:dyDescent="0.4">
      <c r="A135" s="4" t="s">
        <v>389</v>
      </c>
      <c r="B135" s="5">
        <v>45304</v>
      </c>
      <c r="C135" s="4" t="s">
        <v>548</v>
      </c>
      <c r="D135" s="4" t="s">
        <v>587</v>
      </c>
      <c r="E135" s="4" t="s">
        <v>612</v>
      </c>
      <c r="F135" s="4" t="s">
        <v>615</v>
      </c>
      <c r="G135" s="4">
        <v>25</v>
      </c>
      <c r="H135" s="7">
        <v>269.7</v>
      </c>
      <c r="I135" s="7">
        <v>6742.5</v>
      </c>
      <c r="J135" s="4" t="s">
        <v>621</v>
      </c>
      <c r="K135" s="4" t="str">
        <f t="shared" si="8"/>
        <v>Sara</v>
      </c>
      <c r="M135" s="7">
        <f t="shared" si="9"/>
        <v>269.7</v>
      </c>
      <c r="N135" s="7">
        <f t="shared" si="10"/>
        <v>337.125</v>
      </c>
      <c r="O135" s="8" t="str">
        <f t="shared" si="11"/>
        <v>Pass</v>
      </c>
    </row>
    <row r="136" spans="1:15" hidden="1" x14ac:dyDescent="0.4">
      <c r="A136" s="4" t="s">
        <v>452</v>
      </c>
      <c r="B136" s="5">
        <v>45570</v>
      </c>
      <c r="C136" s="4" t="s">
        <v>534</v>
      </c>
      <c r="D136" s="4" t="s">
        <v>582</v>
      </c>
      <c r="E136" s="4" t="s">
        <v>612</v>
      </c>
      <c r="F136" s="4" t="s">
        <v>618</v>
      </c>
      <c r="G136" s="4">
        <v>31</v>
      </c>
      <c r="H136" s="7">
        <v>212.93</v>
      </c>
      <c r="I136" s="7">
        <v>6600.83</v>
      </c>
      <c r="J136" s="4" t="s">
        <v>623</v>
      </c>
      <c r="K136" s="4" t="str">
        <f t="shared" si="8"/>
        <v>Maria</v>
      </c>
      <c r="M136" s="7">
        <f t="shared" si="9"/>
        <v>212.93</v>
      </c>
      <c r="N136" s="7">
        <f t="shared" si="10"/>
        <v>330.04150000000004</v>
      </c>
      <c r="O136" s="8" t="str">
        <f t="shared" si="11"/>
        <v>Pass</v>
      </c>
    </row>
    <row r="137" spans="1:15" hidden="1" x14ac:dyDescent="0.4">
      <c r="A137" s="4" t="s">
        <v>422</v>
      </c>
      <c r="B137" s="5">
        <v>45555</v>
      </c>
      <c r="C137" s="4" t="s">
        <v>559</v>
      </c>
      <c r="D137" s="4" t="s">
        <v>568</v>
      </c>
      <c r="E137" s="4" t="s">
        <v>612</v>
      </c>
      <c r="F137" s="4" t="s">
        <v>618</v>
      </c>
      <c r="G137" s="4">
        <v>24</v>
      </c>
      <c r="H137" s="7">
        <v>267.64999999999998</v>
      </c>
      <c r="I137" s="7">
        <v>6423.5999999999995</v>
      </c>
      <c r="J137" s="4" t="s">
        <v>622</v>
      </c>
      <c r="K137" s="4" t="str">
        <f t="shared" si="8"/>
        <v>Tom</v>
      </c>
      <c r="M137" s="7">
        <f t="shared" si="9"/>
        <v>267.64999999999998</v>
      </c>
      <c r="N137" s="7">
        <f t="shared" si="10"/>
        <v>321.18</v>
      </c>
      <c r="O137" s="8" t="str">
        <f t="shared" si="11"/>
        <v>Pass</v>
      </c>
    </row>
    <row r="138" spans="1:15" hidden="1" x14ac:dyDescent="0.4">
      <c r="A138" s="4" t="s">
        <v>170</v>
      </c>
      <c r="B138" s="5">
        <v>45336</v>
      </c>
      <c r="C138" s="4" t="s">
        <v>549</v>
      </c>
      <c r="D138" s="4" t="s">
        <v>606</v>
      </c>
      <c r="E138" s="4" t="s">
        <v>612</v>
      </c>
      <c r="F138" s="4" t="s">
        <v>618</v>
      </c>
      <c r="G138" s="4">
        <v>13</v>
      </c>
      <c r="H138" s="7">
        <v>486.99</v>
      </c>
      <c r="I138" s="7">
        <v>6330.87</v>
      </c>
      <c r="J138" s="4" t="s">
        <v>622</v>
      </c>
      <c r="K138" s="4" t="str">
        <f t="shared" si="8"/>
        <v>Tom</v>
      </c>
      <c r="M138" s="7">
        <f t="shared" si="9"/>
        <v>486.99</v>
      </c>
      <c r="N138" s="7">
        <f t="shared" si="10"/>
        <v>316.54349999999999</v>
      </c>
      <c r="O138" s="8" t="str">
        <f t="shared" si="11"/>
        <v>Pass</v>
      </c>
    </row>
    <row r="139" spans="1:15" hidden="1" x14ac:dyDescent="0.4">
      <c r="A139" s="4" t="s">
        <v>219</v>
      </c>
      <c r="B139" s="5">
        <v>45345</v>
      </c>
      <c r="C139" s="4" t="s">
        <v>510</v>
      </c>
      <c r="D139" s="4" t="s">
        <v>588</v>
      </c>
      <c r="E139" s="4" t="s">
        <v>612</v>
      </c>
      <c r="F139" s="4" t="s">
        <v>618</v>
      </c>
      <c r="G139" s="4">
        <v>49</v>
      </c>
      <c r="H139" s="7">
        <v>124.05</v>
      </c>
      <c r="I139" s="7">
        <v>6078.45</v>
      </c>
      <c r="J139" s="4" t="s">
        <v>620</v>
      </c>
      <c r="K139" s="4" t="str">
        <f t="shared" si="8"/>
        <v>Alex</v>
      </c>
      <c r="M139" s="7">
        <f t="shared" si="9"/>
        <v>124.05</v>
      </c>
      <c r="N139" s="7">
        <f t="shared" si="10"/>
        <v>303.92250000000001</v>
      </c>
      <c r="O139" s="8" t="str">
        <f t="shared" si="11"/>
        <v>Pass</v>
      </c>
    </row>
    <row r="140" spans="1:15" hidden="1" x14ac:dyDescent="0.4">
      <c r="A140" s="4" t="s">
        <v>331</v>
      </c>
      <c r="B140" s="5">
        <v>45388</v>
      </c>
      <c r="C140" s="4" t="s">
        <v>542</v>
      </c>
      <c r="D140" s="4" t="s">
        <v>581</v>
      </c>
      <c r="E140" s="4" t="s">
        <v>612</v>
      </c>
      <c r="F140" s="4" t="s">
        <v>618</v>
      </c>
      <c r="G140" s="4">
        <v>40</v>
      </c>
      <c r="H140" s="7">
        <v>149.6</v>
      </c>
      <c r="I140" s="7">
        <v>5984</v>
      </c>
      <c r="J140" s="4" t="s">
        <v>621</v>
      </c>
      <c r="K140" s="4" t="str">
        <f t="shared" si="8"/>
        <v>Sara</v>
      </c>
      <c r="M140" s="7">
        <f t="shared" si="9"/>
        <v>149.6</v>
      </c>
      <c r="N140" s="7">
        <f t="shared" si="10"/>
        <v>299.2</v>
      </c>
      <c r="O140" s="8" t="str">
        <f t="shared" si="11"/>
        <v>Pass</v>
      </c>
    </row>
    <row r="141" spans="1:15" hidden="1" x14ac:dyDescent="0.4">
      <c r="A141" s="4" t="s">
        <v>65</v>
      </c>
      <c r="B141" s="5">
        <v>45631</v>
      </c>
      <c r="C141" s="4" t="s">
        <v>520</v>
      </c>
      <c r="D141" s="4" t="s">
        <v>562</v>
      </c>
      <c r="E141" s="4" t="s">
        <v>612</v>
      </c>
      <c r="F141" s="4" t="s">
        <v>615</v>
      </c>
      <c r="G141" s="4">
        <v>35</v>
      </c>
      <c r="H141" s="7">
        <v>161.26</v>
      </c>
      <c r="I141" s="7">
        <v>5644.0999999999995</v>
      </c>
      <c r="J141" s="4" t="s">
        <v>623</v>
      </c>
      <c r="K141" s="4" t="str">
        <f t="shared" si="8"/>
        <v>Maria</v>
      </c>
      <c r="M141" s="7">
        <f t="shared" si="9"/>
        <v>161.26</v>
      </c>
      <c r="N141" s="7">
        <f t="shared" si="10"/>
        <v>282.20499999999998</v>
      </c>
      <c r="O141" s="8" t="str">
        <f t="shared" si="11"/>
        <v>Pass</v>
      </c>
    </row>
    <row r="142" spans="1:15" hidden="1" x14ac:dyDescent="0.4">
      <c r="A142" s="4" t="s">
        <v>430</v>
      </c>
      <c r="B142" s="5">
        <v>45656</v>
      </c>
      <c r="C142" s="4" t="s">
        <v>517</v>
      </c>
      <c r="D142" s="4" t="s">
        <v>601</v>
      </c>
      <c r="E142" s="4" t="s">
        <v>612</v>
      </c>
      <c r="F142" s="4" t="s">
        <v>616</v>
      </c>
      <c r="G142" s="4">
        <v>21</v>
      </c>
      <c r="H142" s="7">
        <v>263.45</v>
      </c>
      <c r="I142" s="7">
        <v>5532.45</v>
      </c>
      <c r="J142" s="4" t="s">
        <v>620</v>
      </c>
      <c r="K142" s="4" t="str">
        <f t="shared" si="8"/>
        <v>Alex</v>
      </c>
      <c r="M142" s="7">
        <f t="shared" si="9"/>
        <v>263.45</v>
      </c>
      <c r="N142" s="7">
        <f t="shared" si="10"/>
        <v>276.6225</v>
      </c>
      <c r="O142" s="8" t="str">
        <f t="shared" si="11"/>
        <v>Pass</v>
      </c>
    </row>
    <row r="143" spans="1:15" hidden="1" x14ac:dyDescent="0.4">
      <c r="A143" s="4" t="s">
        <v>300</v>
      </c>
      <c r="B143" s="5">
        <v>45640</v>
      </c>
      <c r="C143" s="4" t="s">
        <v>541</v>
      </c>
      <c r="D143" s="4" t="s">
        <v>561</v>
      </c>
      <c r="E143" s="4" t="s">
        <v>612</v>
      </c>
      <c r="F143" s="4" t="s">
        <v>615</v>
      </c>
      <c r="G143" s="4">
        <v>17</v>
      </c>
      <c r="H143" s="7">
        <v>323.41000000000003</v>
      </c>
      <c r="I143" s="7">
        <v>5497.97</v>
      </c>
      <c r="J143" s="4" t="s">
        <v>619</v>
      </c>
      <c r="K143" s="4" t="str">
        <f t="shared" si="8"/>
        <v>John</v>
      </c>
      <c r="M143" s="7">
        <f t="shared" si="9"/>
        <v>323.41000000000003</v>
      </c>
      <c r="N143" s="7">
        <f t="shared" si="10"/>
        <v>274.89850000000001</v>
      </c>
      <c r="O143" s="8" t="str">
        <f t="shared" si="11"/>
        <v>Pass</v>
      </c>
    </row>
    <row r="144" spans="1:15" hidden="1" x14ac:dyDescent="0.4">
      <c r="A144" s="4" t="s">
        <v>325</v>
      </c>
      <c r="B144" s="5">
        <v>45555</v>
      </c>
      <c r="C144" s="4" t="s">
        <v>533</v>
      </c>
      <c r="D144" s="4" t="s">
        <v>579</v>
      </c>
      <c r="E144" s="4" t="s">
        <v>612</v>
      </c>
      <c r="F144" s="4" t="s">
        <v>615</v>
      </c>
      <c r="G144" s="4">
        <v>18</v>
      </c>
      <c r="H144" s="7">
        <v>299.52999999999997</v>
      </c>
      <c r="I144" s="7">
        <v>5391.5399999999991</v>
      </c>
      <c r="J144" s="4" t="s">
        <v>623</v>
      </c>
      <c r="K144" s="4" t="str">
        <f t="shared" si="8"/>
        <v>Maria</v>
      </c>
      <c r="M144" s="7">
        <f t="shared" si="9"/>
        <v>299.52999999999997</v>
      </c>
      <c r="N144" s="7">
        <f t="shared" si="10"/>
        <v>269.57699999999994</v>
      </c>
      <c r="O144" s="8" t="str">
        <f t="shared" si="11"/>
        <v>Pass</v>
      </c>
    </row>
    <row r="145" spans="1:15" hidden="1" x14ac:dyDescent="0.4">
      <c r="A145" s="4" t="s">
        <v>103</v>
      </c>
      <c r="B145" s="5">
        <v>45592</v>
      </c>
      <c r="C145" s="4" t="s">
        <v>553</v>
      </c>
      <c r="D145" s="4" t="s">
        <v>601</v>
      </c>
      <c r="E145" s="4" t="s">
        <v>612</v>
      </c>
      <c r="F145" s="4" t="s">
        <v>616</v>
      </c>
      <c r="G145" s="4">
        <v>14</v>
      </c>
      <c r="H145" s="7">
        <v>379.51</v>
      </c>
      <c r="I145" s="7">
        <v>5313.1399999999994</v>
      </c>
      <c r="J145" s="4" t="s">
        <v>623</v>
      </c>
      <c r="K145" s="4" t="str">
        <f t="shared" si="8"/>
        <v>Maria</v>
      </c>
      <c r="M145" s="7">
        <f t="shared" si="9"/>
        <v>379.51</v>
      </c>
      <c r="N145" s="7">
        <f t="shared" si="10"/>
        <v>265.65699999999998</v>
      </c>
      <c r="O145" s="8" t="str">
        <f t="shared" si="11"/>
        <v>Pass</v>
      </c>
    </row>
    <row r="146" spans="1:15" hidden="1" x14ac:dyDescent="0.4">
      <c r="A146" s="4" t="s">
        <v>399</v>
      </c>
      <c r="B146" s="5">
        <v>45383</v>
      </c>
      <c r="C146" s="4" t="s">
        <v>535</v>
      </c>
      <c r="D146" s="4" t="s">
        <v>589</v>
      </c>
      <c r="E146" s="4" t="s">
        <v>612</v>
      </c>
      <c r="F146" s="4" t="s">
        <v>617</v>
      </c>
      <c r="G146" s="4">
        <v>13</v>
      </c>
      <c r="H146" s="7">
        <v>405.93</v>
      </c>
      <c r="I146" s="7">
        <v>5277.09</v>
      </c>
      <c r="J146" s="4" t="s">
        <v>619</v>
      </c>
      <c r="K146" s="4" t="str">
        <f t="shared" si="8"/>
        <v>John</v>
      </c>
      <c r="M146" s="7">
        <f t="shared" si="9"/>
        <v>405.93</v>
      </c>
      <c r="N146" s="7">
        <f t="shared" si="10"/>
        <v>263.85450000000003</v>
      </c>
      <c r="O146" s="8" t="str">
        <f t="shared" si="11"/>
        <v>Pass</v>
      </c>
    </row>
    <row r="147" spans="1:15" hidden="1" x14ac:dyDescent="0.4">
      <c r="A147" s="4" t="s">
        <v>404</v>
      </c>
      <c r="B147" s="5">
        <v>45633</v>
      </c>
      <c r="C147" s="4" t="s">
        <v>535</v>
      </c>
      <c r="D147" s="4" t="s">
        <v>590</v>
      </c>
      <c r="E147" s="4" t="s">
        <v>612</v>
      </c>
      <c r="F147" s="4" t="s">
        <v>616</v>
      </c>
      <c r="G147" s="4">
        <v>26</v>
      </c>
      <c r="H147" s="7">
        <v>199.82</v>
      </c>
      <c r="I147" s="7">
        <v>5195.32</v>
      </c>
      <c r="J147" s="4" t="s">
        <v>619</v>
      </c>
      <c r="K147" s="4" t="str">
        <f t="shared" si="8"/>
        <v>John</v>
      </c>
      <c r="M147" s="7">
        <f t="shared" si="9"/>
        <v>199.82</v>
      </c>
      <c r="N147" s="7">
        <f t="shared" si="10"/>
        <v>259.76600000000002</v>
      </c>
      <c r="O147" s="8" t="str">
        <f t="shared" si="11"/>
        <v>Pass</v>
      </c>
    </row>
    <row r="148" spans="1:15" hidden="1" x14ac:dyDescent="0.4">
      <c r="A148" s="4" t="s">
        <v>33</v>
      </c>
      <c r="B148" s="5">
        <v>45452</v>
      </c>
      <c r="C148" s="4" t="s">
        <v>529</v>
      </c>
      <c r="D148" s="4" t="s">
        <v>560</v>
      </c>
      <c r="E148" s="4" t="s">
        <v>612</v>
      </c>
      <c r="F148" s="4" t="s">
        <v>616</v>
      </c>
      <c r="G148" s="4">
        <v>35</v>
      </c>
      <c r="H148" s="7">
        <v>145.1</v>
      </c>
      <c r="I148" s="7">
        <v>5078.5</v>
      </c>
      <c r="J148" s="4" t="s">
        <v>619</v>
      </c>
      <c r="K148" s="4" t="str">
        <f t="shared" si="8"/>
        <v>John</v>
      </c>
      <c r="M148" s="7">
        <f t="shared" si="9"/>
        <v>145.1</v>
      </c>
      <c r="N148" s="7">
        <f t="shared" si="10"/>
        <v>253.92500000000001</v>
      </c>
      <c r="O148" s="8" t="str">
        <f t="shared" si="11"/>
        <v>Pass</v>
      </c>
    </row>
    <row r="149" spans="1:15" hidden="1" x14ac:dyDescent="0.4">
      <c r="A149" s="4" t="s">
        <v>280</v>
      </c>
      <c r="B149" s="5">
        <v>45524</v>
      </c>
      <c r="C149" s="4" t="s">
        <v>558</v>
      </c>
      <c r="D149" s="4" t="s">
        <v>583</v>
      </c>
      <c r="E149" s="4" t="s">
        <v>612</v>
      </c>
      <c r="F149" s="4" t="s">
        <v>618</v>
      </c>
      <c r="G149" s="4">
        <v>41</v>
      </c>
      <c r="H149" s="7">
        <v>117.91</v>
      </c>
      <c r="I149" s="7">
        <v>4834.3099999999986</v>
      </c>
      <c r="J149" s="4" t="s">
        <v>622</v>
      </c>
      <c r="K149" s="4" t="str">
        <f t="shared" si="8"/>
        <v>Tom</v>
      </c>
      <c r="M149" s="7">
        <f t="shared" si="9"/>
        <v>117.91</v>
      </c>
      <c r="N149" s="7">
        <f t="shared" si="10"/>
        <v>241.71549999999993</v>
      </c>
      <c r="O149" s="8" t="str">
        <f t="shared" si="11"/>
        <v>Pass</v>
      </c>
    </row>
    <row r="150" spans="1:15" hidden="1" x14ac:dyDescent="0.4">
      <c r="A150" s="4" t="s">
        <v>357</v>
      </c>
      <c r="B150" s="5">
        <v>45482</v>
      </c>
      <c r="C150" s="4" t="s">
        <v>516</v>
      </c>
      <c r="D150" s="4" t="s">
        <v>588</v>
      </c>
      <c r="E150" s="4" t="s">
        <v>612</v>
      </c>
      <c r="F150" s="4" t="s">
        <v>618</v>
      </c>
      <c r="G150" s="4">
        <v>13</v>
      </c>
      <c r="H150" s="7">
        <v>362.03</v>
      </c>
      <c r="I150" s="7">
        <v>4706.3899999999994</v>
      </c>
      <c r="J150" s="4" t="s">
        <v>620</v>
      </c>
      <c r="K150" s="4" t="str">
        <f t="shared" si="8"/>
        <v>Alex</v>
      </c>
      <c r="M150" s="7">
        <f t="shared" si="9"/>
        <v>362.03</v>
      </c>
      <c r="N150" s="7">
        <f t="shared" si="10"/>
        <v>235.31949999999998</v>
      </c>
      <c r="O150" s="8" t="str">
        <f t="shared" si="11"/>
        <v>Pass</v>
      </c>
    </row>
    <row r="151" spans="1:15" hidden="1" x14ac:dyDescent="0.4">
      <c r="A151" s="4" t="s">
        <v>108</v>
      </c>
      <c r="B151" s="5">
        <v>45635</v>
      </c>
      <c r="C151" s="4" t="s">
        <v>555</v>
      </c>
      <c r="D151" s="4" t="s">
        <v>603</v>
      </c>
      <c r="E151" s="4" t="s">
        <v>612</v>
      </c>
      <c r="F151" s="4" t="s">
        <v>617</v>
      </c>
      <c r="G151" s="4">
        <v>32</v>
      </c>
      <c r="H151" s="7">
        <v>135.19</v>
      </c>
      <c r="I151" s="7">
        <v>4326.08</v>
      </c>
      <c r="J151" s="4" t="s">
        <v>620</v>
      </c>
      <c r="K151" s="4" t="str">
        <f t="shared" si="8"/>
        <v>Alex</v>
      </c>
      <c r="M151" s="7">
        <f t="shared" si="9"/>
        <v>135.19</v>
      </c>
      <c r="N151" s="7">
        <f t="shared" si="10"/>
        <v>216.304</v>
      </c>
      <c r="O151" s="8" t="str">
        <f t="shared" si="11"/>
        <v>Pass</v>
      </c>
    </row>
    <row r="152" spans="1:15" hidden="1" x14ac:dyDescent="0.4">
      <c r="A152" s="4" t="s">
        <v>41</v>
      </c>
      <c r="B152" s="5">
        <v>45461</v>
      </c>
      <c r="C152" s="4" t="s">
        <v>533</v>
      </c>
      <c r="D152" s="4" t="s">
        <v>581</v>
      </c>
      <c r="E152" s="4" t="s">
        <v>612</v>
      </c>
      <c r="F152" s="4" t="s">
        <v>618</v>
      </c>
      <c r="G152" s="4">
        <v>47</v>
      </c>
      <c r="H152" s="7">
        <v>86.63</v>
      </c>
      <c r="I152" s="7">
        <v>4071.61</v>
      </c>
      <c r="J152" s="4" t="s">
        <v>623</v>
      </c>
      <c r="K152" s="4" t="str">
        <f t="shared" si="8"/>
        <v>Maria</v>
      </c>
      <c r="M152" s="7">
        <f t="shared" si="9"/>
        <v>86.63</v>
      </c>
      <c r="N152" s="7">
        <f t="shared" si="10"/>
        <v>203.58050000000003</v>
      </c>
      <c r="O152" s="8" t="str">
        <f t="shared" si="11"/>
        <v>Pass</v>
      </c>
    </row>
    <row r="153" spans="1:15" hidden="1" x14ac:dyDescent="0.4">
      <c r="A153" s="4" t="s">
        <v>269</v>
      </c>
      <c r="B153" s="5">
        <v>45435</v>
      </c>
      <c r="C153" s="4" t="s">
        <v>551</v>
      </c>
      <c r="D153" s="4" t="s">
        <v>560</v>
      </c>
      <c r="E153" s="4" t="s">
        <v>612</v>
      </c>
      <c r="F153" s="4" t="s">
        <v>616</v>
      </c>
      <c r="G153" s="4">
        <v>8</v>
      </c>
      <c r="H153" s="7">
        <v>494.62</v>
      </c>
      <c r="I153" s="7">
        <v>3956.96</v>
      </c>
      <c r="J153" s="4" t="s">
        <v>620</v>
      </c>
      <c r="K153" s="4" t="str">
        <f t="shared" si="8"/>
        <v>Alex</v>
      </c>
      <c r="M153" s="7">
        <f t="shared" si="9"/>
        <v>494.62</v>
      </c>
      <c r="N153" s="7">
        <f t="shared" si="10"/>
        <v>197.84800000000001</v>
      </c>
      <c r="O153" s="8" t="str">
        <f t="shared" si="11"/>
        <v>Fail</v>
      </c>
    </row>
    <row r="154" spans="1:15" hidden="1" x14ac:dyDescent="0.4">
      <c r="A154" s="4" t="s">
        <v>386</v>
      </c>
      <c r="B154" s="5">
        <v>45317</v>
      </c>
      <c r="C154" s="4" t="s">
        <v>552</v>
      </c>
      <c r="D154" s="4" t="s">
        <v>573</v>
      </c>
      <c r="E154" s="4" t="s">
        <v>612</v>
      </c>
      <c r="F154" s="4" t="s">
        <v>616</v>
      </c>
      <c r="G154" s="4">
        <v>42</v>
      </c>
      <c r="H154" s="7">
        <v>94.21</v>
      </c>
      <c r="I154" s="7">
        <v>3956.82</v>
      </c>
      <c r="J154" s="4" t="s">
        <v>622</v>
      </c>
      <c r="K154" s="4" t="str">
        <f t="shared" si="8"/>
        <v>Tom</v>
      </c>
      <c r="M154" s="7">
        <f t="shared" si="9"/>
        <v>94.21</v>
      </c>
      <c r="N154" s="7">
        <f t="shared" si="10"/>
        <v>197.84100000000001</v>
      </c>
      <c r="O154" s="8" t="str">
        <f t="shared" si="11"/>
        <v>Pass</v>
      </c>
    </row>
    <row r="155" spans="1:15" hidden="1" x14ac:dyDescent="0.4">
      <c r="A155" s="4" t="s">
        <v>408</v>
      </c>
      <c r="B155" s="5">
        <v>45354</v>
      </c>
      <c r="C155" s="4" t="s">
        <v>535</v>
      </c>
      <c r="D155" s="4" t="s">
        <v>563</v>
      </c>
      <c r="E155" s="4" t="s">
        <v>612</v>
      </c>
      <c r="F155" s="4" t="s">
        <v>616</v>
      </c>
      <c r="G155" s="4">
        <v>14</v>
      </c>
      <c r="H155" s="7">
        <v>275.83999999999997</v>
      </c>
      <c r="I155" s="7">
        <v>3861.76</v>
      </c>
      <c r="J155" s="4" t="s">
        <v>621</v>
      </c>
      <c r="K155" s="4" t="str">
        <f t="shared" si="8"/>
        <v>Sara</v>
      </c>
      <c r="M155" s="7">
        <f t="shared" si="9"/>
        <v>275.83999999999997</v>
      </c>
      <c r="N155" s="7">
        <f t="shared" si="10"/>
        <v>193.08800000000002</v>
      </c>
      <c r="O155" s="8" t="str">
        <f t="shared" si="11"/>
        <v>Pass</v>
      </c>
    </row>
    <row r="156" spans="1:15" hidden="1" x14ac:dyDescent="0.4">
      <c r="A156" s="4" t="s">
        <v>272</v>
      </c>
      <c r="B156" s="5">
        <v>45351</v>
      </c>
      <c r="C156" s="4" t="s">
        <v>530</v>
      </c>
      <c r="D156" s="4" t="s">
        <v>560</v>
      </c>
      <c r="E156" s="4" t="s">
        <v>612</v>
      </c>
      <c r="F156" s="4" t="s">
        <v>615</v>
      </c>
      <c r="G156" s="4">
        <v>9</v>
      </c>
      <c r="H156" s="7">
        <v>420.69</v>
      </c>
      <c r="I156" s="7">
        <v>3786.21</v>
      </c>
      <c r="J156" s="4" t="s">
        <v>623</v>
      </c>
      <c r="K156" s="4" t="str">
        <f t="shared" si="8"/>
        <v>Maria</v>
      </c>
      <c r="M156" s="7">
        <f t="shared" si="9"/>
        <v>420.69</v>
      </c>
      <c r="N156" s="7">
        <f t="shared" si="10"/>
        <v>189.31050000000002</v>
      </c>
      <c r="O156" s="8" t="str">
        <f t="shared" si="11"/>
        <v>Fail</v>
      </c>
    </row>
    <row r="157" spans="1:15" hidden="1" x14ac:dyDescent="0.4">
      <c r="A157" s="4" t="s">
        <v>171</v>
      </c>
      <c r="B157" s="5">
        <v>45353</v>
      </c>
      <c r="C157" s="4" t="s">
        <v>524</v>
      </c>
      <c r="D157" s="4" t="s">
        <v>594</v>
      </c>
      <c r="E157" s="4" t="s">
        <v>612</v>
      </c>
      <c r="F157" s="4" t="s">
        <v>618</v>
      </c>
      <c r="G157" s="4">
        <v>21</v>
      </c>
      <c r="H157" s="7">
        <v>175.05</v>
      </c>
      <c r="I157" s="7">
        <v>3676.05</v>
      </c>
      <c r="J157" s="4" t="s">
        <v>619</v>
      </c>
      <c r="K157" s="4" t="str">
        <f t="shared" si="8"/>
        <v>John</v>
      </c>
      <c r="M157" s="7">
        <f t="shared" si="9"/>
        <v>175.05</v>
      </c>
      <c r="N157" s="7">
        <f t="shared" si="10"/>
        <v>183.80250000000001</v>
      </c>
      <c r="O157" s="8" t="str">
        <f t="shared" si="11"/>
        <v>Pass</v>
      </c>
    </row>
    <row r="158" spans="1:15" hidden="1" x14ac:dyDescent="0.4">
      <c r="A158" s="4" t="s">
        <v>135</v>
      </c>
      <c r="B158" s="5">
        <v>45392</v>
      </c>
      <c r="C158" s="4" t="s">
        <v>557</v>
      </c>
      <c r="D158" s="4" t="s">
        <v>576</v>
      </c>
      <c r="E158" s="4" t="s">
        <v>612</v>
      </c>
      <c r="F158" s="4" t="s">
        <v>616</v>
      </c>
      <c r="G158" s="4">
        <v>16</v>
      </c>
      <c r="H158" s="7">
        <v>229.33</v>
      </c>
      <c r="I158" s="7">
        <v>3669.28</v>
      </c>
      <c r="J158" s="4" t="s">
        <v>623</v>
      </c>
      <c r="K158" s="4" t="str">
        <f t="shared" si="8"/>
        <v>Maria</v>
      </c>
      <c r="M158" s="7">
        <f t="shared" si="9"/>
        <v>229.33</v>
      </c>
      <c r="N158" s="7">
        <f t="shared" si="10"/>
        <v>183.46400000000003</v>
      </c>
      <c r="O158" s="8" t="str">
        <f t="shared" si="11"/>
        <v>Pass</v>
      </c>
    </row>
    <row r="159" spans="1:15" hidden="1" x14ac:dyDescent="0.4">
      <c r="A159" s="4" t="s">
        <v>250</v>
      </c>
      <c r="B159" s="5">
        <v>45439</v>
      </c>
      <c r="C159" s="4" t="s">
        <v>555</v>
      </c>
      <c r="D159" s="4" t="s">
        <v>584</v>
      </c>
      <c r="E159" s="4" t="s">
        <v>612</v>
      </c>
      <c r="F159" s="4" t="s">
        <v>615</v>
      </c>
      <c r="G159" s="4">
        <v>11</v>
      </c>
      <c r="H159" s="7">
        <v>321.19</v>
      </c>
      <c r="I159" s="7">
        <v>3533.09</v>
      </c>
      <c r="J159" s="4" t="s">
        <v>620</v>
      </c>
      <c r="K159" s="4" t="str">
        <f t="shared" si="8"/>
        <v>Alex</v>
      </c>
      <c r="M159" s="7">
        <f t="shared" si="9"/>
        <v>321.19</v>
      </c>
      <c r="N159" s="7">
        <f t="shared" si="10"/>
        <v>176.65450000000001</v>
      </c>
      <c r="O159" s="8" t="str">
        <f t="shared" si="11"/>
        <v>Pass</v>
      </c>
    </row>
    <row r="160" spans="1:15" hidden="1" x14ac:dyDescent="0.4">
      <c r="A160" s="4" t="s">
        <v>155</v>
      </c>
      <c r="B160" s="5">
        <v>45522</v>
      </c>
      <c r="C160" s="4" t="s">
        <v>534</v>
      </c>
      <c r="D160" s="4" t="s">
        <v>594</v>
      </c>
      <c r="E160" s="4" t="s">
        <v>612</v>
      </c>
      <c r="F160" s="4" t="s">
        <v>615</v>
      </c>
      <c r="G160" s="4">
        <v>7</v>
      </c>
      <c r="H160" s="7">
        <v>494.32</v>
      </c>
      <c r="I160" s="7">
        <v>3460.24</v>
      </c>
      <c r="J160" s="4" t="s">
        <v>623</v>
      </c>
      <c r="K160" s="4" t="str">
        <f t="shared" si="8"/>
        <v>Maria</v>
      </c>
      <c r="M160" s="7">
        <f t="shared" si="9"/>
        <v>494.32</v>
      </c>
      <c r="N160" s="7">
        <f t="shared" si="10"/>
        <v>173.012</v>
      </c>
      <c r="O160" s="8" t="str">
        <f t="shared" si="11"/>
        <v>Fail</v>
      </c>
    </row>
    <row r="161" spans="1:15" hidden="1" x14ac:dyDescent="0.4">
      <c r="A161" s="4" t="s">
        <v>89</v>
      </c>
      <c r="B161" s="5">
        <v>45481</v>
      </c>
      <c r="C161" s="4" t="s">
        <v>547</v>
      </c>
      <c r="D161" s="4" t="s">
        <v>598</v>
      </c>
      <c r="E161" s="4" t="s">
        <v>612</v>
      </c>
      <c r="F161" s="4" t="s">
        <v>615</v>
      </c>
      <c r="G161" s="4">
        <v>8</v>
      </c>
      <c r="H161" s="7">
        <v>432.37</v>
      </c>
      <c r="I161" s="7">
        <v>3458.96</v>
      </c>
      <c r="J161" s="4" t="s">
        <v>621</v>
      </c>
      <c r="K161" s="4" t="str">
        <f t="shared" si="8"/>
        <v>Sara</v>
      </c>
      <c r="M161" s="7">
        <f t="shared" si="9"/>
        <v>432.37</v>
      </c>
      <c r="N161" s="7">
        <f t="shared" si="10"/>
        <v>172.94800000000001</v>
      </c>
      <c r="O161" s="8" t="str">
        <f t="shared" si="11"/>
        <v>Fail</v>
      </c>
    </row>
    <row r="162" spans="1:15" hidden="1" x14ac:dyDescent="0.4">
      <c r="A162" s="4" t="s">
        <v>123</v>
      </c>
      <c r="B162" s="5">
        <v>45559</v>
      </c>
      <c r="C162" s="4" t="s">
        <v>520</v>
      </c>
      <c r="D162" s="4" t="s">
        <v>589</v>
      </c>
      <c r="E162" s="4" t="s">
        <v>612</v>
      </c>
      <c r="F162" s="4" t="s">
        <v>616</v>
      </c>
      <c r="G162" s="4">
        <v>15</v>
      </c>
      <c r="H162" s="7">
        <v>226.13</v>
      </c>
      <c r="I162" s="7">
        <v>3391.95</v>
      </c>
      <c r="J162" s="4" t="s">
        <v>623</v>
      </c>
      <c r="K162" s="4" t="str">
        <f t="shared" si="8"/>
        <v>Maria</v>
      </c>
      <c r="M162" s="7">
        <f t="shared" si="9"/>
        <v>226.13</v>
      </c>
      <c r="N162" s="7">
        <f t="shared" si="10"/>
        <v>169.5975</v>
      </c>
      <c r="O162" s="8" t="str">
        <f t="shared" si="11"/>
        <v>Pass</v>
      </c>
    </row>
    <row r="163" spans="1:15" hidden="1" x14ac:dyDescent="0.4">
      <c r="A163" s="4" t="s">
        <v>350</v>
      </c>
      <c r="B163" s="5">
        <v>45640</v>
      </c>
      <c r="C163" s="4" t="s">
        <v>555</v>
      </c>
      <c r="D163" s="4" t="s">
        <v>594</v>
      </c>
      <c r="E163" s="4" t="s">
        <v>612</v>
      </c>
      <c r="F163" s="4" t="s">
        <v>615</v>
      </c>
      <c r="G163" s="4">
        <v>15</v>
      </c>
      <c r="H163" s="7">
        <v>201.04</v>
      </c>
      <c r="I163" s="7">
        <v>3015.6</v>
      </c>
      <c r="J163" s="4" t="s">
        <v>621</v>
      </c>
      <c r="K163" s="4" t="str">
        <f t="shared" si="8"/>
        <v>Sara</v>
      </c>
      <c r="M163" s="7">
        <f t="shared" si="9"/>
        <v>201.04</v>
      </c>
      <c r="N163" s="7">
        <f t="shared" si="10"/>
        <v>150.78</v>
      </c>
      <c r="O163" s="8" t="str">
        <f t="shared" si="11"/>
        <v>Pass</v>
      </c>
    </row>
    <row r="164" spans="1:15" hidden="1" x14ac:dyDescent="0.4">
      <c r="A164" s="4" t="s">
        <v>322</v>
      </c>
      <c r="B164" s="5">
        <v>45521</v>
      </c>
      <c r="C164" s="4" t="s">
        <v>534</v>
      </c>
      <c r="D164" s="4" t="s">
        <v>605</v>
      </c>
      <c r="E164" s="4" t="s">
        <v>612</v>
      </c>
      <c r="F164" s="4" t="s">
        <v>615</v>
      </c>
      <c r="G164" s="4">
        <v>12</v>
      </c>
      <c r="H164" s="7">
        <v>240.17</v>
      </c>
      <c r="I164" s="7">
        <v>2882.04</v>
      </c>
      <c r="J164" s="4" t="s">
        <v>621</v>
      </c>
      <c r="K164" s="4" t="str">
        <f t="shared" si="8"/>
        <v>Sara</v>
      </c>
      <c r="M164" s="7">
        <f t="shared" si="9"/>
        <v>240.17</v>
      </c>
      <c r="N164" s="7">
        <f t="shared" si="10"/>
        <v>144.102</v>
      </c>
      <c r="O164" s="8" t="str">
        <f t="shared" si="11"/>
        <v>Pass</v>
      </c>
    </row>
    <row r="165" spans="1:15" hidden="1" x14ac:dyDescent="0.4">
      <c r="A165" s="4" t="s">
        <v>310</v>
      </c>
      <c r="B165" s="5">
        <v>45580</v>
      </c>
      <c r="C165" s="4" t="s">
        <v>536</v>
      </c>
      <c r="D165" s="4" t="s">
        <v>585</v>
      </c>
      <c r="E165" s="4" t="s">
        <v>612</v>
      </c>
      <c r="F165" s="4" t="s">
        <v>618</v>
      </c>
      <c r="G165" s="4">
        <v>20</v>
      </c>
      <c r="H165" s="7">
        <v>141.79</v>
      </c>
      <c r="I165" s="7">
        <v>2835.8</v>
      </c>
      <c r="J165" s="4" t="s">
        <v>623</v>
      </c>
      <c r="K165" s="4" t="str">
        <f t="shared" si="8"/>
        <v>Maria</v>
      </c>
      <c r="M165" s="7">
        <f t="shared" si="9"/>
        <v>141.79</v>
      </c>
      <c r="N165" s="7">
        <f t="shared" si="10"/>
        <v>141.79000000000002</v>
      </c>
      <c r="O165" s="8" t="str">
        <f t="shared" si="11"/>
        <v>Pass</v>
      </c>
    </row>
    <row r="166" spans="1:15" hidden="1" x14ac:dyDescent="0.4">
      <c r="A166" s="4" t="s">
        <v>116</v>
      </c>
      <c r="B166" s="5">
        <v>45552</v>
      </c>
      <c r="C166" s="4" t="s">
        <v>549</v>
      </c>
      <c r="D166" s="4" t="s">
        <v>576</v>
      </c>
      <c r="E166" s="4" t="s">
        <v>612</v>
      </c>
      <c r="F166" s="4" t="s">
        <v>618</v>
      </c>
      <c r="G166" s="4">
        <v>19</v>
      </c>
      <c r="H166" s="7">
        <v>148.38999999999999</v>
      </c>
      <c r="I166" s="7">
        <v>2819.41</v>
      </c>
      <c r="J166" s="4" t="s">
        <v>620</v>
      </c>
      <c r="K166" s="4" t="str">
        <f t="shared" si="8"/>
        <v>Alex</v>
      </c>
      <c r="M166" s="7">
        <f t="shared" si="9"/>
        <v>148.38999999999999</v>
      </c>
      <c r="N166" s="7">
        <f t="shared" si="10"/>
        <v>140.97049999999999</v>
      </c>
      <c r="O166" s="8" t="str">
        <f t="shared" si="11"/>
        <v>Pass</v>
      </c>
    </row>
    <row r="167" spans="1:15" hidden="1" x14ac:dyDescent="0.4">
      <c r="A167" s="4" t="s">
        <v>494</v>
      </c>
      <c r="B167" s="5">
        <v>45541</v>
      </c>
      <c r="C167" s="4" t="s">
        <v>540</v>
      </c>
      <c r="D167" s="4" t="s">
        <v>593</v>
      </c>
      <c r="E167" s="4" t="s">
        <v>612</v>
      </c>
      <c r="F167" s="4" t="s">
        <v>616</v>
      </c>
      <c r="G167" s="4">
        <v>16</v>
      </c>
      <c r="H167" s="7">
        <v>157.24</v>
      </c>
      <c r="I167" s="7">
        <v>2515.84</v>
      </c>
      <c r="J167" s="4" t="s">
        <v>619</v>
      </c>
      <c r="K167" s="4" t="str">
        <f t="shared" si="8"/>
        <v>John</v>
      </c>
      <c r="M167" s="7">
        <f t="shared" si="9"/>
        <v>157.24</v>
      </c>
      <c r="N167" s="7">
        <f t="shared" si="10"/>
        <v>125.79200000000002</v>
      </c>
      <c r="O167" s="8" t="str">
        <f t="shared" si="11"/>
        <v>Pass</v>
      </c>
    </row>
    <row r="168" spans="1:15" hidden="1" x14ac:dyDescent="0.4">
      <c r="A168" s="4" t="s">
        <v>212</v>
      </c>
      <c r="B168" s="5">
        <v>45404</v>
      </c>
      <c r="C168" s="4" t="s">
        <v>524</v>
      </c>
      <c r="D168" s="4" t="s">
        <v>590</v>
      </c>
      <c r="E168" s="4" t="s">
        <v>612</v>
      </c>
      <c r="F168" s="4" t="s">
        <v>615</v>
      </c>
      <c r="G168" s="4">
        <v>21</v>
      </c>
      <c r="H168" s="7">
        <v>115.61</v>
      </c>
      <c r="I168" s="7">
        <v>2427.81</v>
      </c>
      <c r="J168" s="4" t="s">
        <v>619</v>
      </c>
      <c r="K168" s="4" t="str">
        <f t="shared" si="8"/>
        <v>John</v>
      </c>
      <c r="M168" s="7">
        <f t="shared" si="9"/>
        <v>115.61</v>
      </c>
      <c r="N168" s="7">
        <f t="shared" si="10"/>
        <v>121.3905</v>
      </c>
      <c r="O168" s="8" t="str">
        <f t="shared" si="11"/>
        <v>Pass</v>
      </c>
    </row>
    <row r="169" spans="1:15" hidden="1" x14ac:dyDescent="0.4">
      <c r="A169" s="4" t="s">
        <v>298</v>
      </c>
      <c r="B169" s="5">
        <v>45390</v>
      </c>
      <c r="C169" s="4" t="s">
        <v>532</v>
      </c>
      <c r="D169" s="4" t="s">
        <v>586</v>
      </c>
      <c r="E169" s="4" t="s">
        <v>612</v>
      </c>
      <c r="F169" s="4" t="s">
        <v>617</v>
      </c>
      <c r="G169" s="4">
        <v>10</v>
      </c>
      <c r="H169" s="7">
        <v>228.17</v>
      </c>
      <c r="I169" s="7">
        <v>2281.6999999999998</v>
      </c>
      <c r="J169" s="4" t="s">
        <v>621</v>
      </c>
      <c r="K169" s="4" t="str">
        <f t="shared" si="8"/>
        <v>Sara</v>
      </c>
      <c r="M169" s="7">
        <f t="shared" si="9"/>
        <v>228.17</v>
      </c>
      <c r="N169" s="7">
        <f t="shared" si="10"/>
        <v>114.08499999999999</v>
      </c>
      <c r="O169" s="8" t="str">
        <f t="shared" si="11"/>
        <v>Fail</v>
      </c>
    </row>
    <row r="170" spans="1:15" hidden="1" x14ac:dyDescent="0.4">
      <c r="A170" s="4" t="s">
        <v>68</v>
      </c>
      <c r="B170" s="5">
        <v>45326</v>
      </c>
      <c r="C170" s="4" t="s">
        <v>547</v>
      </c>
      <c r="D170" s="4" t="s">
        <v>568</v>
      </c>
      <c r="E170" s="4" t="s">
        <v>612</v>
      </c>
      <c r="F170" s="4" t="s">
        <v>617</v>
      </c>
      <c r="G170" s="4">
        <v>20</v>
      </c>
      <c r="H170" s="7">
        <v>99.68</v>
      </c>
      <c r="I170" s="7">
        <v>1993.6</v>
      </c>
      <c r="J170" s="4" t="s">
        <v>619</v>
      </c>
      <c r="K170" s="4" t="str">
        <f t="shared" si="8"/>
        <v>John</v>
      </c>
      <c r="M170" s="7">
        <f t="shared" si="9"/>
        <v>99.68</v>
      </c>
      <c r="N170" s="7">
        <f t="shared" si="10"/>
        <v>99.68</v>
      </c>
      <c r="O170" s="8" t="str">
        <f t="shared" si="11"/>
        <v>Pass</v>
      </c>
    </row>
    <row r="171" spans="1:15" hidden="1" x14ac:dyDescent="0.4">
      <c r="A171" s="4" t="s">
        <v>158</v>
      </c>
      <c r="B171" s="5">
        <v>45462</v>
      </c>
      <c r="C171" s="4" t="s">
        <v>541</v>
      </c>
      <c r="D171" s="4" t="s">
        <v>572</v>
      </c>
      <c r="E171" s="4" t="s">
        <v>612</v>
      </c>
      <c r="F171" s="4" t="s">
        <v>617</v>
      </c>
      <c r="G171" s="4">
        <v>5</v>
      </c>
      <c r="H171" s="7">
        <v>365.34</v>
      </c>
      <c r="I171" s="7">
        <v>1826.7</v>
      </c>
      <c r="J171" s="4" t="s">
        <v>619</v>
      </c>
      <c r="K171" s="4" t="str">
        <f t="shared" si="8"/>
        <v>John</v>
      </c>
      <c r="M171" s="7">
        <f t="shared" si="9"/>
        <v>365.34</v>
      </c>
      <c r="N171" s="7">
        <f t="shared" si="10"/>
        <v>91.335000000000008</v>
      </c>
      <c r="O171" s="8" t="str">
        <f t="shared" si="11"/>
        <v>Fail</v>
      </c>
    </row>
    <row r="172" spans="1:15" hidden="1" x14ac:dyDescent="0.4">
      <c r="A172" s="4" t="s">
        <v>417</v>
      </c>
      <c r="B172" s="5">
        <v>45461</v>
      </c>
      <c r="C172" s="4" t="s">
        <v>543</v>
      </c>
      <c r="D172" s="4" t="s">
        <v>602</v>
      </c>
      <c r="E172" s="4" t="s">
        <v>612</v>
      </c>
      <c r="F172" s="4" t="s">
        <v>617</v>
      </c>
      <c r="G172" s="4">
        <v>4</v>
      </c>
      <c r="H172" s="7">
        <v>445.93</v>
      </c>
      <c r="I172" s="7">
        <v>1783.72</v>
      </c>
      <c r="J172" s="4" t="s">
        <v>622</v>
      </c>
      <c r="K172" s="4" t="str">
        <f t="shared" si="8"/>
        <v>Tom</v>
      </c>
      <c r="M172" s="7">
        <f t="shared" si="9"/>
        <v>445.93</v>
      </c>
      <c r="N172" s="7">
        <f t="shared" si="10"/>
        <v>89.186000000000007</v>
      </c>
      <c r="O172" s="8" t="str">
        <f t="shared" si="11"/>
        <v>Fail</v>
      </c>
    </row>
    <row r="173" spans="1:15" hidden="1" x14ac:dyDescent="0.4">
      <c r="A173" s="4" t="s">
        <v>216</v>
      </c>
      <c r="B173" s="5">
        <v>45293</v>
      </c>
      <c r="C173" s="4" t="s">
        <v>518</v>
      </c>
      <c r="D173" s="4" t="s">
        <v>598</v>
      </c>
      <c r="E173" s="4" t="s">
        <v>612</v>
      </c>
      <c r="F173" s="4" t="s">
        <v>616</v>
      </c>
      <c r="G173" s="4">
        <v>8</v>
      </c>
      <c r="H173" s="7">
        <v>210.07</v>
      </c>
      <c r="I173" s="7">
        <v>1680.56</v>
      </c>
      <c r="J173" s="4" t="s">
        <v>621</v>
      </c>
      <c r="K173" s="4" t="str">
        <f t="shared" si="8"/>
        <v>Sara</v>
      </c>
      <c r="M173" s="7">
        <f t="shared" si="9"/>
        <v>210.07</v>
      </c>
      <c r="N173" s="7">
        <f t="shared" si="10"/>
        <v>84.028000000000006</v>
      </c>
      <c r="O173" s="8" t="str">
        <f t="shared" si="11"/>
        <v>Fail</v>
      </c>
    </row>
    <row r="174" spans="1:15" hidden="1" x14ac:dyDescent="0.4">
      <c r="A174" s="4" t="s">
        <v>434</v>
      </c>
      <c r="B174" s="5">
        <v>45602</v>
      </c>
      <c r="C174" s="4" t="s">
        <v>553</v>
      </c>
      <c r="D174" s="4" t="s">
        <v>594</v>
      </c>
      <c r="E174" s="4" t="s">
        <v>612</v>
      </c>
      <c r="F174" s="4" t="s">
        <v>616</v>
      </c>
      <c r="G174" s="4">
        <v>4</v>
      </c>
      <c r="H174" s="7">
        <v>397.94</v>
      </c>
      <c r="I174" s="7">
        <v>1591.76</v>
      </c>
      <c r="J174" s="4" t="s">
        <v>620</v>
      </c>
      <c r="K174" s="4" t="str">
        <f t="shared" si="8"/>
        <v>Alex</v>
      </c>
      <c r="M174" s="7">
        <f t="shared" si="9"/>
        <v>397.94</v>
      </c>
      <c r="N174" s="7">
        <f t="shared" si="10"/>
        <v>79.588000000000008</v>
      </c>
      <c r="O174" s="8" t="str">
        <f t="shared" si="11"/>
        <v>Fail</v>
      </c>
    </row>
    <row r="175" spans="1:15" hidden="1" x14ac:dyDescent="0.4">
      <c r="A175" s="4" t="s">
        <v>209</v>
      </c>
      <c r="B175" s="5">
        <v>45586</v>
      </c>
      <c r="C175" s="4" t="s">
        <v>559</v>
      </c>
      <c r="D175" s="4" t="s">
        <v>566</v>
      </c>
      <c r="E175" s="4" t="s">
        <v>612</v>
      </c>
      <c r="F175" s="4" t="s">
        <v>618</v>
      </c>
      <c r="G175" s="4">
        <v>33</v>
      </c>
      <c r="H175" s="7">
        <v>47.77</v>
      </c>
      <c r="I175" s="7">
        <v>1576.41</v>
      </c>
      <c r="J175" s="4" t="s">
        <v>623</v>
      </c>
      <c r="K175" s="4" t="str">
        <f t="shared" si="8"/>
        <v>Maria</v>
      </c>
      <c r="M175" s="7">
        <f t="shared" si="9"/>
        <v>47.77</v>
      </c>
      <c r="N175" s="7">
        <f t="shared" si="10"/>
        <v>78.82050000000001</v>
      </c>
      <c r="O175" s="8" t="str">
        <f t="shared" si="11"/>
        <v>Pass</v>
      </c>
    </row>
    <row r="176" spans="1:15" hidden="1" x14ac:dyDescent="0.4">
      <c r="A176" s="4" t="s">
        <v>157</v>
      </c>
      <c r="B176" s="5">
        <v>45434</v>
      </c>
      <c r="C176" s="4" t="s">
        <v>544</v>
      </c>
      <c r="D176" s="4" t="s">
        <v>582</v>
      </c>
      <c r="E176" s="4" t="s">
        <v>612</v>
      </c>
      <c r="F176" s="4" t="s">
        <v>615</v>
      </c>
      <c r="G176" s="4">
        <v>22</v>
      </c>
      <c r="H176" s="7">
        <v>69.989999999999995</v>
      </c>
      <c r="I176" s="7">
        <v>1539.78</v>
      </c>
      <c r="J176" s="4" t="s">
        <v>619</v>
      </c>
      <c r="K176" s="4" t="str">
        <f t="shared" si="8"/>
        <v>John</v>
      </c>
      <c r="M176" s="7">
        <f t="shared" si="9"/>
        <v>69.989999999999995</v>
      </c>
      <c r="N176" s="7">
        <f t="shared" si="10"/>
        <v>76.989000000000004</v>
      </c>
      <c r="O176" s="8" t="str">
        <f t="shared" si="11"/>
        <v>Pass</v>
      </c>
    </row>
    <row r="177" spans="1:15" hidden="1" x14ac:dyDescent="0.4">
      <c r="A177" s="4" t="s">
        <v>130</v>
      </c>
      <c r="B177" s="5">
        <v>45463</v>
      </c>
      <c r="C177" s="4" t="s">
        <v>518</v>
      </c>
      <c r="D177" s="4" t="s">
        <v>570</v>
      </c>
      <c r="E177" s="4" t="s">
        <v>612</v>
      </c>
      <c r="F177" s="4" t="s">
        <v>616</v>
      </c>
      <c r="G177" s="4">
        <v>9</v>
      </c>
      <c r="H177" s="7">
        <v>163.05000000000001</v>
      </c>
      <c r="I177" s="7">
        <v>1467.45</v>
      </c>
      <c r="J177" s="4" t="s">
        <v>622</v>
      </c>
      <c r="K177" s="4" t="str">
        <f t="shared" si="8"/>
        <v>Tom</v>
      </c>
      <c r="M177" s="7">
        <f t="shared" si="9"/>
        <v>163.05000000000001</v>
      </c>
      <c r="N177" s="7">
        <f t="shared" si="10"/>
        <v>73.372500000000002</v>
      </c>
      <c r="O177" s="8" t="str">
        <f t="shared" si="11"/>
        <v>Fail</v>
      </c>
    </row>
    <row r="178" spans="1:15" hidden="1" x14ac:dyDescent="0.4">
      <c r="A178" s="4" t="s">
        <v>257</v>
      </c>
      <c r="B178" s="5">
        <v>45599</v>
      </c>
      <c r="C178" s="4" t="s">
        <v>541</v>
      </c>
      <c r="D178" s="4" t="s">
        <v>576</v>
      </c>
      <c r="E178" s="4" t="s">
        <v>612</v>
      </c>
      <c r="F178" s="4" t="s">
        <v>617</v>
      </c>
      <c r="G178" s="4">
        <v>5</v>
      </c>
      <c r="H178" s="7">
        <v>287.91000000000003</v>
      </c>
      <c r="I178" s="7">
        <v>1439.55</v>
      </c>
      <c r="J178" s="4" t="s">
        <v>622</v>
      </c>
      <c r="K178" s="4" t="str">
        <f t="shared" si="8"/>
        <v>Tom</v>
      </c>
      <c r="M178" s="7">
        <f t="shared" si="9"/>
        <v>287.91000000000003</v>
      </c>
      <c r="N178" s="7">
        <f t="shared" si="10"/>
        <v>71.977500000000006</v>
      </c>
      <c r="O178" s="8" t="str">
        <f t="shared" si="11"/>
        <v>Fail</v>
      </c>
    </row>
    <row r="179" spans="1:15" hidden="1" x14ac:dyDescent="0.4">
      <c r="A179" s="4" t="s">
        <v>174</v>
      </c>
      <c r="B179" s="5">
        <v>45319</v>
      </c>
      <c r="C179" s="4" t="s">
        <v>519</v>
      </c>
      <c r="D179" s="4" t="s">
        <v>571</v>
      </c>
      <c r="E179" s="4" t="s">
        <v>612</v>
      </c>
      <c r="F179" s="4" t="s">
        <v>617</v>
      </c>
      <c r="G179" s="4">
        <v>21</v>
      </c>
      <c r="H179" s="7">
        <v>64.27</v>
      </c>
      <c r="I179" s="7">
        <v>1349.67</v>
      </c>
      <c r="J179" s="4" t="s">
        <v>623</v>
      </c>
      <c r="K179" s="4" t="str">
        <f t="shared" si="8"/>
        <v>Maria</v>
      </c>
      <c r="M179" s="7">
        <f t="shared" si="9"/>
        <v>64.27</v>
      </c>
      <c r="N179" s="7">
        <f t="shared" si="10"/>
        <v>67.483500000000006</v>
      </c>
      <c r="O179" s="8" t="str">
        <f t="shared" si="11"/>
        <v>Pass</v>
      </c>
    </row>
    <row r="180" spans="1:15" hidden="1" x14ac:dyDescent="0.4">
      <c r="A180" s="4" t="s">
        <v>264</v>
      </c>
      <c r="B180" s="5">
        <v>45442</v>
      </c>
      <c r="C180" s="4" t="s">
        <v>512</v>
      </c>
      <c r="D180" s="4" t="s">
        <v>586</v>
      </c>
      <c r="E180" s="4" t="s">
        <v>612</v>
      </c>
      <c r="F180" s="4" t="s">
        <v>618</v>
      </c>
      <c r="G180" s="4">
        <v>32</v>
      </c>
      <c r="H180" s="7">
        <v>41.6</v>
      </c>
      <c r="I180" s="7">
        <v>1331.2</v>
      </c>
      <c r="J180" s="4" t="s">
        <v>623</v>
      </c>
      <c r="K180" s="4" t="str">
        <f t="shared" si="8"/>
        <v>Maria</v>
      </c>
      <c r="M180" s="7">
        <f t="shared" si="9"/>
        <v>41.6</v>
      </c>
      <c r="N180" s="7">
        <f t="shared" si="10"/>
        <v>66.56</v>
      </c>
      <c r="O180" s="8" t="str">
        <f t="shared" si="11"/>
        <v>Pass</v>
      </c>
    </row>
    <row r="181" spans="1:15" hidden="1" x14ac:dyDescent="0.4">
      <c r="A181" s="4" t="s">
        <v>49</v>
      </c>
      <c r="B181" s="5">
        <v>45535</v>
      </c>
      <c r="C181" s="4" t="s">
        <v>537</v>
      </c>
      <c r="D181" s="4" t="s">
        <v>586</v>
      </c>
      <c r="E181" s="4" t="s">
        <v>612</v>
      </c>
      <c r="F181" s="4" t="s">
        <v>615</v>
      </c>
      <c r="G181" s="4">
        <v>24</v>
      </c>
      <c r="H181" s="7">
        <v>52.35</v>
      </c>
      <c r="I181" s="7">
        <v>1256.4000000000001</v>
      </c>
      <c r="J181" s="4" t="s">
        <v>619</v>
      </c>
      <c r="K181" s="4" t="str">
        <f t="shared" si="8"/>
        <v>John</v>
      </c>
      <c r="M181" s="7">
        <f t="shared" si="9"/>
        <v>52.35</v>
      </c>
      <c r="N181" s="7">
        <f t="shared" si="10"/>
        <v>62.820000000000007</v>
      </c>
      <c r="O181" s="8" t="str">
        <f t="shared" si="11"/>
        <v>Pass</v>
      </c>
    </row>
    <row r="182" spans="1:15" hidden="1" x14ac:dyDescent="0.4">
      <c r="A182" s="4" t="s">
        <v>426</v>
      </c>
      <c r="B182" s="5">
        <v>45296</v>
      </c>
      <c r="C182" s="4" t="s">
        <v>535</v>
      </c>
      <c r="D182" s="4" t="s">
        <v>600</v>
      </c>
      <c r="E182" s="4" t="s">
        <v>612</v>
      </c>
      <c r="F182" s="4" t="s">
        <v>615</v>
      </c>
      <c r="G182" s="4">
        <v>38</v>
      </c>
      <c r="H182" s="7">
        <v>31.94</v>
      </c>
      <c r="I182" s="7">
        <v>1213.72</v>
      </c>
      <c r="J182" s="4" t="s">
        <v>623</v>
      </c>
      <c r="K182" s="4" t="str">
        <f t="shared" si="8"/>
        <v>Maria</v>
      </c>
      <c r="M182" s="7">
        <f t="shared" si="9"/>
        <v>31.94</v>
      </c>
      <c r="N182" s="7">
        <f t="shared" si="10"/>
        <v>60.686000000000007</v>
      </c>
      <c r="O182" s="8" t="str">
        <f t="shared" si="11"/>
        <v>Pass</v>
      </c>
    </row>
    <row r="183" spans="1:15" hidden="1" x14ac:dyDescent="0.4">
      <c r="A183" s="4" t="s">
        <v>489</v>
      </c>
      <c r="B183" s="5">
        <v>45580</v>
      </c>
      <c r="C183" s="4" t="s">
        <v>551</v>
      </c>
      <c r="D183" s="4" t="s">
        <v>584</v>
      </c>
      <c r="E183" s="4" t="s">
        <v>612</v>
      </c>
      <c r="F183" s="4" t="s">
        <v>616</v>
      </c>
      <c r="G183" s="4">
        <v>14</v>
      </c>
      <c r="H183" s="7">
        <v>83.76</v>
      </c>
      <c r="I183" s="7">
        <v>1172.6400000000001</v>
      </c>
      <c r="J183" s="4" t="s">
        <v>620</v>
      </c>
      <c r="K183" s="4" t="str">
        <f t="shared" si="8"/>
        <v>Alex</v>
      </c>
      <c r="M183" s="7">
        <f t="shared" si="9"/>
        <v>83.76</v>
      </c>
      <c r="N183" s="7">
        <f t="shared" si="10"/>
        <v>58.632000000000005</v>
      </c>
      <c r="O183" s="8" t="str">
        <f t="shared" si="11"/>
        <v>Pass</v>
      </c>
    </row>
    <row r="184" spans="1:15" hidden="1" x14ac:dyDescent="0.4">
      <c r="A184" s="4" t="s">
        <v>303</v>
      </c>
      <c r="B184" s="5">
        <v>45485</v>
      </c>
      <c r="C184" s="4" t="s">
        <v>525</v>
      </c>
      <c r="D184" s="4" t="s">
        <v>567</v>
      </c>
      <c r="E184" s="4" t="s">
        <v>612</v>
      </c>
      <c r="F184" s="4" t="s">
        <v>618</v>
      </c>
      <c r="G184" s="4">
        <v>9</v>
      </c>
      <c r="H184" s="7">
        <v>124.75</v>
      </c>
      <c r="I184" s="7">
        <v>1122.75</v>
      </c>
      <c r="J184" s="4" t="s">
        <v>619</v>
      </c>
      <c r="K184" s="4" t="str">
        <f t="shared" si="8"/>
        <v>John</v>
      </c>
      <c r="M184" s="7">
        <f t="shared" si="9"/>
        <v>124.75</v>
      </c>
      <c r="N184" s="7">
        <f t="shared" si="10"/>
        <v>56.137500000000003</v>
      </c>
      <c r="O184" s="8" t="str">
        <f t="shared" si="11"/>
        <v>Fail</v>
      </c>
    </row>
    <row r="185" spans="1:15" hidden="1" x14ac:dyDescent="0.4">
      <c r="A185" s="4" t="s">
        <v>468</v>
      </c>
      <c r="B185" s="5">
        <v>45483</v>
      </c>
      <c r="C185" s="4" t="s">
        <v>554</v>
      </c>
      <c r="D185" s="4" t="s">
        <v>574</v>
      </c>
      <c r="E185" s="4" t="s">
        <v>612</v>
      </c>
      <c r="F185" s="4" t="s">
        <v>617</v>
      </c>
      <c r="G185" s="4">
        <v>36</v>
      </c>
      <c r="H185" s="7">
        <v>25.16</v>
      </c>
      <c r="I185" s="7">
        <v>905.76</v>
      </c>
      <c r="J185" s="4" t="s">
        <v>622</v>
      </c>
      <c r="K185" s="4" t="str">
        <f t="shared" si="8"/>
        <v>Tom</v>
      </c>
      <c r="M185" s="7">
        <f t="shared" si="9"/>
        <v>25.16</v>
      </c>
      <c r="N185" s="7">
        <f t="shared" si="10"/>
        <v>45.288000000000004</v>
      </c>
      <c r="O185" s="8" t="str">
        <f t="shared" si="11"/>
        <v>Pass</v>
      </c>
    </row>
    <row r="186" spans="1:15" hidden="1" x14ac:dyDescent="0.4">
      <c r="A186" s="4" t="s">
        <v>344</v>
      </c>
      <c r="B186" s="5">
        <v>45337</v>
      </c>
      <c r="C186" s="4" t="s">
        <v>521</v>
      </c>
      <c r="D186" s="4" t="s">
        <v>584</v>
      </c>
      <c r="E186" s="4" t="s">
        <v>612</v>
      </c>
      <c r="F186" s="4" t="s">
        <v>616</v>
      </c>
      <c r="G186" s="4">
        <v>29</v>
      </c>
      <c r="H186" s="7">
        <v>24.54</v>
      </c>
      <c r="I186" s="7">
        <v>711.66</v>
      </c>
      <c r="J186" s="4" t="s">
        <v>623</v>
      </c>
      <c r="K186" s="4" t="str">
        <f t="shared" si="8"/>
        <v>Maria</v>
      </c>
      <c r="M186" s="7">
        <f t="shared" si="9"/>
        <v>24.54</v>
      </c>
      <c r="N186" s="7">
        <f t="shared" si="10"/>
        <v>35.582999999999998</v>
      </c>
      <c r="O186" s="8" t="str">
        <f t="shared" si="11"/>
        <v>Pass</v>
      </c>
    </row>
    <row r="187" spans="1:15" hidden="1" x14ac:dyDescent="0.4">
      <c r="A187" s="4" t="s">
        <v>289</v>
      </c>
      <c r="B187" s="5">
        <v>45452</v>
      </c>
      <c r="C187" s="4" t="s">
        <v>523</v>
      </c>
      <c r="D187" s="4" t="s">
        <v>597</v>
      </c>
      <c r="E187" s="4" t="s">
        <v>612</v>
      </c>
      <c r="F187" s="4" t="s">
        <v>617</v>
      </c>
      <c r="G187" s="4">
        <v>2</v>
      </c>
      <c r="H187" s="7">
        <v>350.28</v>
      </c>
      <c r="I187" s="7">
        <v>700.56</v>
      </c>
      <c r="J187" s="4" t="s">
        <v>621</v>
      </c>
      <c r="K187" s="4" t="str">
        <f t="shared" si="8"/>
        <v>Sara</v>
      </c>
      <c r="M187" s="7">
        <f t="shared" si="9"/>
        <v>350.28</v>
      </c>
      <c r="N187" s="7">
        <f t="shared" si="10"/>
        <v>35.027999999999999</v>
      </c>
      <c r="O187" s="8" t="str">
        <f t="shared" si="11"/>
        <v>Fail</v>
      </c>
    </row>
    <row r="188" spans="1:15" hidden="1" x14ac:dyDescent="0.4">
      <c r="A188" s="4" t="s">
        <v>290</v>
      </c>
      <c r="B188" s="5">
        <v>45407</v>
      </c>
      <c r="C188" s="4" t="s">
        <v>523</v>
      </c>
      <c r="D188" s="4" t="s">
        <v>567</v>
      </c>
      <c r="E188" s="4" t="s">
        <v>612</v>
      </c>
      <c r="F188" s="4" t="s">
        <v>617</v>
      </c>
      <c r="G188" s="4">
        <v>13</v>
      </c>
      <c r="H188" s="7">
        <v>50.28</v>
      </c>
      <c r="I188" s="7">
        <v>653.64</v>
      </c>
      <c r="J188" s="4" t="s">
        <v>620</v>
      </c>
      <c r="K188" s="4" t="str">
        <f t="shared" si="8"/>
        <v>Alex</v>
      </c>
      <c r="M188" s="7">
        <f t="shared" si="9"/>
        <v>50.28</v>
      </c>
      <c r="N188" s="7">
        <f t="shared" si="10"/>
        <v>32.682000000000002</v>
      </c>
      <c r="O188" s="8" t="str">
        <f t="shared" si="11"/>
        <v>Pass</v>
      </c>
    </row>
    <row r="189" spans="1:15" hidden="1" x14ac:dyDescent="0.4">
      <c r="A189" s="4" t="s">
        <v>120</v>
      </c>
      <c r="B189" s="5">
        <v>45426</v>
      </c>
      <c r="C189" s="4" t="s">
        <v>553</v>
      </c>
      <c r="D189" s="4" t="s">
        <v>578</v>
      </c>
      <c r="E189" s="4" t="s">
        <v>612</v>
      </c>
      <c r="F189" s="4" t="s">
        <v>618</v>
      </c>
      <c r="G189" s="4">
        <v>2</v>
      </c>
      <c r="H189" s="7">
        <v>231.33</v>
      </c>
      <c r="I189" s="7">
        <v>462.66</v>
      </c>
      <c r="J189" s="4" t="s">
        <v>623</v>
      </c>
      <c r="K189" s="4" t="str">
        <f t="shared" si="8"/>
        <v>Maria</v>
      </c>
      <c r="M189" s="7">
        <f t="shared" si="9"/>
        <v>231.33</v>
      </c>
      <c r="N189" s="7">
        <f t="shared" si="10"/>
        <v>23.133000000000003</v>
      </c>
      <c r="O189" s="8" t="str">
        <f t="shared" si="11"/>
        <v>Fail</v>
      </c>
    </row>
    <row r="190" spans="1:15" hidden="1" x14ac:dyDescent="0.4">
      <c r="A190" s="4" t="s">
        <v>503</v>
      </c>
      <c r="B190" s="5">
        <v>45438</v>
      </c>
      <c r="C190" s="4" t="s">
        <v>526</v>
      </c>
      <c r="D190" s="4" t="s">
        <v>577</v>
      </c>
      <c r="E190" s="4" t="s">
        <v>612</v>
      </c>
      <c r="F190" s="4" t="s">
        <v>618</v>
      </c>
      <c r="G190" s="4">
        <v>6</v>
      </c>
      <c r="H190" s="7">
        <v>74.86</v>
      </c>
      <c r="I190" s="7">
        <v>449.16</v>
      </c>
      <c r="J190" s="4" t="s">
        <v>622</v>
      </c>
      <c r="K190" s="4" t="str">
        <f t="shared" si="8"/>
        <v>Tom</v>
      </c>
      <c r="M190" s="7">
        <f t="shared" si="9"/>
        <v>74.86</v>
      </c>
      <c r="N190" s="7">
        <f t="shared" si="10"/>
        <v>22.458000000000002</v>
      </c>
      <c r="O190" s="8" t="str">
        <f t="shared" si="11"/>
        <v>Fail</v>
      </c>
    </row>
    <row r="191" spans="1:15" hidden="1" x14ac:dyDescent="0.4">
      <c r="A191" s="4" t="s">
        <v>199</v>
      </c>
      <c r="B191" s="5">
        <v>45443</v>
      </c>
      <c r="C191" s="4" t="s">
        <v>523</v>
      </c>
      <c r="D191" s="4" t="s">
        <v>584</v>
      </c>
      <c r="E191" s="4" t="s">
        <v>612</v>
      </c>
      <c r="F191" s="4" t="s">
        <v>615</v>
      </c>
      <c r="G191" s="4">
        <v>13</v>
      </c>
      <c r="H191" s="7">
        <v>25.25</v>
      </c>
      <c r="I191" s="7">
        <v>328.25</v>
      </c>
      <c r="J191" s="4" t="s">
        <v>621</v>
      </c>
      <c r="K191" s="4" t="str">
        <f t="shared" si="8"/>
        <v>Sara</v>
      </c>
      <c r="M191" s="7">
        <f t="shared" si="9"/>
        <v>25.25</v>
      </c>
      <c r="N191" s="7">
        <f t="shared" si="10"/>
        <v>16.412500000000001</v>
      </c>
      <c r="O191" s="8" t="str">
        <f t="shared" si="11"/>
        <v>Pass</v>
      </c>
    </row>
    <row r="192" spans="1:15" hidden="1" x14ac:dyDescent="0.4">
      <c r="A192" s="4" t="s">
        <v>229</v>
      </c>
      <c r="B192" s="5">
        <v>45489</v>
      </c>
      <c r="C192" s="4" t="s">
        <v>536</v>
      </c>
      <c r="D192" s="4" t="s">
        <v>589</v>
      </c>
      <c r="E192" s="4" t="s">
        <v>612</v>
      </c>
      <c r="F192" s="4" t="s">
        <v>615</v>
      </c>
      <c r="G192" s="4">
        <v>1</v>
      </c>
      <c r="H192" s="7">
        <v>121.1</v>
      </c>
      <c r="I192" s="7">
        <v>121.1</v>
      </c>
      <c r="J192" s="4" t="s">
        <v>620</v>
      </c>
      <c r="K192" s="4" t="str">
        <f t="shared" si="8"/>
        <v>Alex</v>
      </c>
      <c r="M192" s="7">
        <f t="shared" si="9"/>
        <v>121.1</v>
      </c>
      <c r="N192" s="7">
        <f t="shared" si="10"/>
        <v>6.0549999999999997</v>
      </c>
      <c r="O192" s="8" t="str">
        <f t="shared" si="11"/>
        <v>Fail</v>
      </c>
    </row>
    <row r="193" spans="1:15" hidden="1" x14ac:dyDescent="0.4">
      <c r="A193" s="4" t="s">
        <v>72</v>
      </c>
      <c r="B193" s="5">
        <v>45651</v>
      </c>
      <c r="C193" s="4" t="s">
        <v>549</v>
      </c>
      <c r="D193" s="4" t="s">
        <v>566</v>
      </c>
      <c r="E193" s="4" t="s">
        <v>612</v>
      </c>
      <c r="F193" s="4" t="s">
        <v>615</v>
      </c>
      <c r="G193" s="4">
        <v>2</v>
      </c>
      <c r="H193" s="7">
        <v>53.53</v>
      </c>
      <c r="I193" s="7">
        <v>107.06</v>
      </c>
      <c r="J193" s="4" t="s">
        <v>620</v>
      </c>
      <c r="K193" s="4" t="str">
        <f t="shared" si="8"/>
        <v>Alex</v>
      </c>
      <c r="M193" s="7">
        <f t="shared" si="9"/>
        <v>53.53</v>
      </c>
      <c r="N193" s="7">
        <f t="shared" si="10"/>
        <v>5.3530000000000006</v>
      </c>
      <c r="O193" s="8" t="str">
        <f t="shared" si="11"/>
        <v>Fail</v>
      </c>
    </row>
    <row r="194" spans="1:15" hidden="1" x14ac:dyDescent="0.4">
      <c r="A194" s="4" t="s">
        <v>203</v>
      </c>
      <c r="B194" s="5">
        <v>45524</v>
      </c>
      <c r="C194" s="4" t="s">
        <v>516</v>
      </c>
      <c r="D194" s="4" t="s">
        <v>608</v>
      </c>
      <c r="E194" s="4" t="s">
        <v>612</v>
      </c>
      <c r="F194" s="4" t="s">
        <v>618</v>
      </c>
      <c r="G194" s="4">
        <v>9</v>
      </c>
      <c r="H194" s="7">
        <v>11.87</v>
      </c>
      <c r="I194" s="7">
        <v>106.83</v>
      </c>
      <c r="J194" s="4" t="s">
        <v>621</v>
      </c>
      <c r="K194" s="4" t="str">
        <f t="shared" ref="K194:K257" si="12">PROPER(TRIM(J194))</f>
        <v>Sara</v>
      </c>
      <c r="M194" s="7">
        <f t="shared" ref="M194:M257" si="13">H194*(1 + $L$2 )</f>
        <v>11.87</v>
      </c>
      <c r="N194" s="7">
        <f t="shared" ref="N194:N257" si="14">I194*0.05</f>
        <v>5.3414999999999999</v>
      </c>
      <c r="O194" s="8" t="str">
        <f t="shared" ref="O194:O257" si="15">IF(G194 &gt; 10, "Pass", "Fail" )</f>
        <v>Fail</v>
      </c>
    </row>
    <row r="195" spans="1:15" hidden="1" x14ac:dyDescent="0.4">
      <c r="A195" s="4" t="s">
        <v>237</v>
      </c>
      <c r="B195" s="5">
        <v>45571</v>
      </c>
      <c r="C195" s="4" t="s">
        <v>534</v>
      </c>
      <c r="D195" s="4" t="s">
        <v>598</v>
      </c>
      <c r="E195" s="4" t="s">
        <v>612</v>
      </c>
      <c r="F195" s="4" t="s">
        <v>618</v>
      </c>
      <c r="G195" s="4">
        <v>1</v>
      </c>
      <c r="H195" s="7">
        <v>23.32</v>
      </c>
      <c r="I195" s="7">
        <v>23.32</v>
      </c>
      <c r="J195" s="4" t="s">
        <v>621</v>
      </c>
      <c r="K195" s="4" t="str">
        <f t="shared" si="12"/>
        <v>Sara</v>
      </c>
      <c r="M195" s="7">
        <f t="shared" si="13"/>
        <v>23.32</v>
      </c>
      <c r="N195" s="7">
        <f t="shared" si="14"/>
        <v>1.1660000000000001</v>
      </c>
      <c r="O195" s="8" t="str">
        <f t="shared" si="15"/>
        <v>Fail</v>
      </c>
    </row>
    <row r="196" spans="1:15" hidden="1" x14ac:dyDescent="0.4">
      <c r="A196" s="4" t="s">
        <v>488</v>
      </c>
      <c r="B196" s="5">
        <v>45391</v>
      </c>
      <c r="C196" s="4" t="s">
        <v>521</v>
      </c>
      <c r="D196" s="4" t="s">
        <v>600</v>
      </c>
      <c r="E196" s="4" t="s">
        <v>610</v>
      </c>
      <c r="F196" s="4" t="s">
        <v>617</v>
      </c>
      <c r="G196" s="4">
        <v>47</v>
      </c>
      <c r="H196" s="7">
        <v>499.86</v>
      </c>
      <c r="I196" s="7">
        <v>23493.42</v>
      </c>
      <c r="J196" s="4" t="s">
        <v>619</v>
      </c>
      <c r="K196" s="4" t="str">
        <f t="shared" si="12"/>
        <v>John</v>
      </c>
      <c r="M196" s="7">
        <f t="shared" si="13"/>
        <v>499.86</v>
      </c>
      <c r="N196" s="7">
        <f t="shared" si="14"/>
        <v>1174.671</v>
      </c>
      <c r="O196" s="8" t="str">
        <f t="shared" si="15"/>
        <v>Pass</v>
      </c>
    </row>
    <row r="197" spans="1:15" hidden="1" x14ac:dyDescent="0.4">
      <c r="A197" s="4" t="s">
        <v>96</v>
      </c>
      <c r="B197" s="5">
        <v>45571</v>
      </c>
      <c r="C197" s="4" t="s">
        <v>518</v>
      </c>
      <c r="D197" s="4" t="s">
        <v>574</v>
      </c>
      <c r="E197" s="4" t="s">
        <v>610</v>
      </c>
      <c r="F197" s="4" t="s">
        <v>616</v>
      </c>
      <c r="G197" s="4">
        <v>45</v>
      </c>
      <c r="H197" s="7">
        <v>489.25</v>
      </c>
      <c r="I197" s="7">
        <v>22016.25</v>
      </c>
      <c r="J197" s="4" t="s">
        <v>622</v>
      </c>
      <c r="K197" s="4" t="str">
        <f t="shared" si="12"/>
        <v>Tom</v>
      </c>
      <c r="M197" s="7">
        <f t="shared" si="13"/>
        <v>489.25</v>
      </c>
      <c r="N197" s="7">
        <f t="shared" si="14"/>
        <v>1100.8125</v>
      </c>
      <c r="O197" s="8" t="str">
        <f t="shared" si="15"/>
        <v>Pass</v>
      </c>
    </row>
    <row r="198" spans="1:15" hidden="1" x14ac:dyDescent="0.4">
      <c r="A198" s="4" t="s">
        <v>312</v>
      </c>
      <c r="B198" s="5">
        <v>45595</v>
      </c>
      <c r="C198" s="4" t="s">
        <v>535</v>
      </c>
      <c r="D198" s="4" t="s">
        <v>587</v>
      </c>
      <c r="E198" s="4" t="s">
        <v>610</v>
      </c>
      <c r="F198" s="4" t="s">
        <v>616</v>
      </c>
      <c r="G198" s="4">
        <v>44</v>
      </c>
      <c r="H198" s="7">
        <v>446.83</v>
      </c>
      <c r="I198" s="7">
        <v>19660.52</v>
      </c>
      <c r="J198" s="4" t="s">
        <v>621</v>
      </c>
      <c r="K198" s="4" t="str">
        <f t="shared" si="12"/>
        <v>Sara</v>
      </c>
      <c r="M198" s="7">
        <f t="shared" si="13"/>
        <v>446.83</v>
      </c>
      <c r="N198" s="7">
        <f t="shared" si="14"/>
        <v>983.02600000000007</v>
      </c>
      <c r="O198" s="8" t="str">
        <f t="shared" si="15"/>
        <v>Pass</v>
      </c>
    </row>
    <row r="199" spans="1:15" hidden="1" x14ac:dyDescent="0.4">
      <c r="A199" s="4" t="s">
        <v>305</v>
      </c>
      <c r="B199" s="5">
        <v>45454</v>
      </c>
      <c r="C199" s="4" t="s">
        <v>526</v>
      </c>
      <c r="D199" s="4" t="s">
        <v>563</v>
      </c>
      <c r="E199" s="4" t="s">
        <v>610</v>
      </c>
      <c r="F199" s="4" t="s">
        <v>616</v>
      </c>
      <c r="G199" s="4">
        <v>40</v>
      </c>
      <c r="H199" s="7">
        <v>485.68</v>
      </c>
      <c r="I199" s="7">
        <v>19427.2</v>
      </c>
      <c r="J199" s="4" t="s">
        <v>620</v>
      </c>
      <c r="K199" s="4" t="str">
        <f t="shared" si="12"/>
        <v>Alex</v>
      </c>
      <c r="M199" s="7">
        <f t="shared" si="13"/>
        <v>485.68</v>
      </c>
      <c r="N199" s="7">
        <f t="shared" si="14"/>
        <v>971.36000000000013</v>
      </c>
      <c r="O199" s="8" t="str">
        <f t="shared" si="15"/>
        <v>Pass</v>
      </c>
    </row>
    <row r="200" spans="1:15" hidden="1" x14ac:dyDescent="0.4">
      <c r="A200" s="4" t="s">
        <v>428</v>
      </c>
      <c r="B200" s="5">
        <v>45487</v>
      </c>
      <c r="C200" s="4" t="s">
        <v>533</v>
      </c>
      <c r="D200" s="4" t="s">
        <v>577</v>
      </c>
      <c r="E200" s="4" t="s">
        <v>610</v>
      </c>
      <c r="F200" s="4" t="s">
        <v>616</v>
      </c>
      <c r="G200" s="4">
        <v>40</v>
      </c>
      <c r="H200" s="7">
        <v>473.86</v>
      </c>
      <c r="I200" s="7">
        <v>18954.400000000001</v>
      </c>
      <c r="J200" s="4" t="s">
        <v>623</v>
      </c>
      <c r="K200" s="4" t="str">
        <f t="shared" si="12"/>
        <v>Maria</v>
      </c>
      <c r="M200" s="7">
        <f t="shared" si="13"/>
        <v>473.86</v>
      </c>
      <c r="N200" s="7">
        <f t="shared" si="14"/>
        <v>947.72000000000014</v>
      </c>
      <c r="O200" s="8" t="str">
        <f t="shared" si="15"/>
        <v>Pass</v>
      </c>
    </row>
    <row r="201" spans="1:15" hidden="1" x14ac:dyDescent="0.4">
      <c r="A201" s="4" t="s">
        <v>392</v>
      </c>
      <c r="B201" s="5">
        <v>45327</v>
      </c>
      <c r="C201" s="4" t="s">
        <v>551</v>
      </c>
      <c r="D201" s="4" t="s">
        <v>588</v>
      </c>
      <c r="E201" s="4" t="s">
        <v>610</v>
      </c>
      <c r="F201" s="4" t="s">
        <v>618</v>
      </c>
      <c r="G201" s="4">
        <v>46</v>
      </c>
      <c r="H201" s="7">
        <v>411.81</v>
      </c>
      <c r="I201" s="7">
        <v>18943.259999999998</v>
      </c>
      <c r="J201" s="4" t="s">
        <v>621</v>
      </c>
      <c r="K201" s="4" t="str">
        <f t="shared" si="12"/>
        <v>Sara</v>
      </c>
      <c r="M201" s="7">
        <f t="shared" si="13"/>
        <v>411.81</v>
      </c>
      <c r="N201" s="7">
        <f t="shared" si="14"/>
        <v>947.16300000000001</v>
      </c>
      <c r="O201" s="8" t="str">
        <f t="shared" si="15"/>
        <v>Pass</v>
      </c>
    </row>
    <row r="202" spans="1:15" hidden="1" x14ac:dyDescent="0.4">
      <c r="A202" s="4" t="s">
        <v>368</v>
      </c>
      <c r="B202" s="5">
        <v>45614</v>
      </c>
      <c r="C202" s="4" t="s">
        <v>554</v>
      </c>
      <c r="D202" s="4" t="s">
        <v>574</v>
      </c>
      <c r="E202" s="4" t="s">
        <v>610</v>
      </c>
      <c r="F202" s="4" t="s">
        <v>618</v>
      </c>
      <c r="G202" s="4">
        <v>44</v>
      </c>
      <c r="H202" s="7">
        <v>402.17</v>
      </c>
      <c r="I202" s="7">
        <v>17695.48</v>
      </c>
      <c r="J202" s="4" t="s">
        <v>619</v>
      </c>
      <c r="K202" s="4" t="str">
        <f t="shared" si="12"/>
        <v>John</v>
      </c>
      <c r="M202" s="7">
        <f t="shared" si="13"/>
        <v>402.17</v>
      </c>
      <c r="N202" s="7">
        <f t="shared" si="14"/>
        <v>884.774</v>
      </c>
      <c r="O202" s="8" t="str">
        <f t="shared" si="15"/>
        <v>Pass</v>
      </c>
    </row>
    <row r="203" spans="1:15" x14ac:dyDescent="0.4">
      <c r="A203" s="4" t="s">
        <v>509</v>
      </c>
      <c r="B203" s="5">
        <v>45571</v>
      </c>
      <c r="C203" s="4" t="s">
        <v>511</v>
      </c>
      <c r="D203" s="4" t="s">
        <v>587</v>
      </c>
      <c r="E203" s="4" t="s">
        <v>610</v>
      </c>
      <c r="F203" s="4" t="s">
        <v>615</v>
      </c>
      <c r="G203" s="4">
        <v>46</v>
      </c>
      <c r="H203" s="7">
        <v>375.47</v>
      </c>
      <c r="I203" s="7">
        <v>17271.62</v>
      </c>
      <c r="J203" s="4" t="s">
        <v>620</v>
      </c>
      <c r="K203" s="4" t="str">
        <f t="shared" si="12"/>
        <v>Alex</v>
      </c>
      <c r="M203" s="7">
        <f t="shared" si="13"/>
        <v>375.47</v>
      </c>
      <c r="N203" s="7">
        <f t="shared" si="14"/>
        <v>863.58100000000002</v>
      </c>
      <c r="O203" s="8" t="str">
        <f t="shared" si="15"/>
        <v>Pass</v>
      </c>
    </row>
    <row r="204" spans="1:15" x14ac:dyDescent="0.4">
      <c r="A204" s="4" t="s">
        <v>15</v>
      </c>
      <c r="B204" s="5">
        <v>45480</v>
      </c>
      <c r="C204" s="4" t="s">
        <v>515</v>
      </c>
      <c r="D204" s="4" t="s">
        <v>565</v>
      </c>
      <c r="E204" s="4" t="s">
        <v>610</v>
      </c>
      <c r="F204" s="4" t="s">
        <v>615</v>
      </c>
      <c r="G204" s="4">
        <v>36</v>
      </c>
      <c r="H204" s="7">
        <v>469.3</v>
      </c>
      <c r="I204" s="7">
        <v>16894.8</v>
      </c>
      <c r="J204" s="4" t="s">
        <v>622</v>
      </c>
      <c r="K204" s="4" t="str">
        <f t="shared" si="12"/>
        <v>Tom</v>
      </c>
      <c r="M204" s="7">
        <f t="shared" si="13"/>
        <v>469.3</v>
      </c>
      <c r="N204" s="7">
        <f t="shared" si="14"/>
        <v>844.74</v>
      </c>
      <c r="O204" s="8" t="str">
        <f t="shared" si="15"/>
        <v>Pass</v>
      </c>
    </row>
    <row r="205" spans="1:15" hidden="1" x14ac:dyDescent="0.4">
      <c r="A205" s="4" t="s">
        <v>167</v>
      </c>
      <c r="B205" s="5">
        <v>45575</v>
      </c>
      <c r="C205" s="4" t="s">
        <v>527</v>
      </c>
      <c r="D205" s="4" t="s">
        <v>577</v>
      </c>
      <c r="E205" s="4" t="s">
        <v>610</v>
      </c>
      <c r="F205" s="4" t="s">
        <v>618</v>
      </c>
      <c r="G205" s="4">
        <v>39</v>
      </c>
      <c r="H205" s="7">
        <v>413.25</v>
      </c>
      <c r="I205" s="7">
        <v>16116.75</v>
      </c>
      <c r="J205" s="4" t="s">
        <v>620</v>
      </c>
      <c r="K205" s="4" t="str">
        <f t="shared" si="12"/>
        <v>Alex</v>
      </c>
      <c r="M205" s="7">
        <f t="shared" si="13"/>
        <v>413.25</v>
      </c>
      <c r="N205" s="7">
        <f t="shared" si="14"/>
        <v>805.83750000000009</v>
      </c>
      <c r="O205" s="8" t="str">
        <f t="shared" si="15"/>
        <v>Pass</v>
      </c>
    </row>
    <row r="206" spans="1:15" hidden="1" x14ac:dyDescent="0.4">
      <c r="A206" s="4" t="s">
        <v>359</v>
      </c>
      <c r="B206" s="5">
        <v>45452</v>
      </c>
      <c r="C206" s="4" t="s">
        <v>555</v>
      </c>
      <c r="D206" s="4" t="s">
        <v>575</v>
      </c>
      <c r="E206" s="4" t="s">
        <v>610</v>
      </c>
      <c r="F206" s="4" t="s">
        <v>617</v>
      </c>
      <c r="G206" s="4">
        <v>43</v>
      </c>
      <c r="H206" s="7">
        <v>363.48</v>
      </c>
      <c r="I206" s="7">
        <v>15629.64</v>
      </c>
      <c r="J206" s="4" t="s">
        <v>621</v>
      </c>
      <c r="K206" s="4" t="str">
        <f t="shared" si="12"/>
        <v>Sara</v>
      </c>
      <c r="M206" s="7">
        <f t="shared" si="13"/>
        <v>363.48</v>
      </c>
      <c r="N206" s="7">
        <f t="shared" si="14"/>
        <v>781.48199999999997</v>
      </c>
      <c r="O206" s="8" t="str">
        <f t="shared" si="15"/>
        <v>Pass</v>
      </c>
    </row>
    <row r="207" spans="1:15" x14ac:dyDescent="0.4">
      <c r="A207" s="4" t="s">
        <v>195</v>
      </c>
      <c r="B207" s="5">
        <v>45516</v>
      </c>
      <c r="C207" s="4" t="s">
        <v>545</v>
      </c>
      <c r="D207" s="4" t="s">
        <v>600</v>
      </c>
      <c r="E207" s="4" t="s">
        <v>610</v>
      </c>
      <c r="F207" s="4" t="s">
        <v>615</v>
      </c>
      <c r="G207" s="4">
        <v>38</v>
      </c>
      <c r="H207" s="7">
        <v>371.65</v>
      </c>
      <c r="I207" s="7">
        <v>14122.7</v>
      </c>
      <c r="J207" s="4" t="s">
        <v>623</v>
      </c>
      <c r="K207" s="4" t="str">
        <f t="shared" si="12"/>
        <v>Maria</v>
      </c>
      <c r="M207" s="7">
        <f t="shared" si="13"/>
        <v>371.65</v>
      </c>
      <c r="N207" s="7">
        <f t="shared" si="14"/>
        <v>706.1350000000001</v>
      </c>
      <c r="O207" s="8" t="str">
        <f t="shared" si="15"/>
        <v>Pass</v>
      </c>
    </row>
    <row r="208" spans="1:15" hidden="1" x14ac:dyDescent="0.4">
      <c r="A208" s="4" t="s">
        <v>352</v>
      </c>
      <c r="B208" s="5">
        <v>45472</v>
      </c>
      <c r="C208" s="4" t="s">
        <v>540</v>
      </c>
      <c r="D208" s="4" t="s">
        <v>602</v>
      </c>
      <c r="E208" s="4" t="s">
        <v>610</v>
      </c>
      <c r="F208" s="4" t="s">
        <v>617</v>
      </c>
      <c r="G208" s="4">
        <v>31</v>
      </c>
      <c r="H208" s="7">
        <v>442.31</v>
      </c>
      <c r="I208" s="7">
        <v>13711.61</v>
      </c>
      <c r="J208" s="4" t="s">
        <v>621</v>
      </c>
      <c r="K208" s="4" t="str">
        <f t="shared" si="12"/>
        <v>Sara</v>
      </c>
      <c r="M208" s="7">
        <f t="shared" si="13"/>
        <v>442.31</v>
      </c>
      <c r="N208" s="7">
        <f t="shared" si="14"/>
        <v>685.58050000000003</v>
      </c>
      <c r="O208" s="8" t="str">
        <f t="shared" si="15"/>
        <v>Pass</v>
      </c>
    </row>
    <row r="209" spans="1:15" hidden="1" x14ac:dyDescent="0.4">
      <c r="A209" s="4" t="s">
        <v>301</v>
      </c>
      <c r="B209" s="5">
        <v>45657</v>
      </c>
      <c r="C209" s="4" t="s">
        <v>530</v>
      </c>
      <c r="D209" s="4" t="s">
        <v>566</v>
      </c>
      <c r="E209" s="4" t="s">
        <v>610</v>
      </c>
      <c r="F209" s="4" t="s">
        <v>618</v>
      </c>
      <c r="G209" s="4">
        <v>40</v>
      </c>
      <c r="H209" s="7">
        <v>341.45</v>
      </c>
      <c r="I209" s="7">
        <v>13658</v>
      </c>
      <c r="J209" s="4" t="s">
        <v>620</v>
      </c>
      <c r="K209" s="4" t="str">
        <f t="shared" si="12"/>
        <v>Alex</v>
      </c>
      <c r="M209" s="7">
        <f t="shared" si="13"/>
        <v>341.45</v>
      </c>
      <c r="N209" s="7">
        <f t="shared" si="14"/>
        <v>682.90000000000009</v>
      </c>
      <c r="O209" s="8" t="str">
        <f t="shared" si="15"/>
        <v>Pass</v>
      </c>
    </row>
    <row r="210" spans="1:15" x14ac:dyDescent="0.4">
      <c r="A210" s="4" t="s">
        <v>128</v>
      </c>
      <c r="B210" s="5">
        <v>45584</v>
      </c>
      <c r="C210" s="4" t="s">
        <v>548</v>
      </c>
      <c r="D210" s="4" t="s">
        <v>585</v>
      </c>
      <c r="E210" s="4" t="s">
        <v>610</v>
      </c>
      <c r="F210" s="4" t="s">
        <v>615</v>
      </c>
      <c r="G210" s="4">
        <v>35</v>
      </c>
      <c r="H210" s="7">
        <v>381.17</v>
      </c>
      <c r="I210" s="7">
        <v>13340.95</v>
      </c>
      <c r="J210" s="4" t="s">
        <v>623</v>
      </c>
      <c r="K210" s="4" t="str">
        <f t="shared" si="12"/>
        <v>Maria</v>
      </c>
      <c r="M210" s="7">
        <f t="shared" si="13"/>
        <v>381.17</v>
      </c>
      <c r="N210" s="7">
        <f t="shared" si="14"/>
        <v>667.04750000000013</v>
      </c>
      <c r="O210" s="8" t="str">
        <f t="shared" si="15"/>
        <v>Pass</v>
      </c>
    </row>
    <row r="211" spans="1:15" hidden="1" x14ac:dyDescent="0.4">
      <c r="A211" s="4" t="s">
        <v>372</v>
      </c>
      <c r="B211" s="5">
        <v>45405</v>
      </c>
      <c r="C211" s="4" t="s">
        <v>542</v>
      </c>
      <c r="D211" s="4" t="s">
        <v>569</v>
      </c>
      <c r="E211" s="4" t="s">
        <v>610</v>
      </c>
      <c r="F211" s="4" t="s">
        <v>617</v>
      </c>
      <c r="G211" s="4">
        <v>47</v>
      </c>
      <c r="H211" s="7">
        <v>279.3</v>
      </c>
      <c r="I211" s="7">
        <v>13127.1</v>
      </c>
      <c r="J211" s="4" t="s">
        <v>622</v>
      </c>
      <c r="K211" s="4" t="str">
        <f t="shared" si="12"/>
        <v>Tom</v>
      </c>
      <c r="M211" s="7">
        <f t="shared" si="13"/>
        <v>279.3</v>
      </c>
      <c r="N211" s="7">
        <f t="shared" si="14"/>
        <v>656.35500000000002</v>
      </c>
      <c r="O211" s="8" t="str">
        <f t="shared" si="15"/>
        <v>Pass</v>
      </c>
    </row>
    <row r="212" spans="1:15" hidden="1" x14ac:dyDescent="0.4">
      <c r="A212" s="4" t="s">
        <v>215</v>
      </c>
      <c r="B212" s="5">
        <v>45404</v>
      </c>
      <c r="C212" s="4" t="s">
        <v>542</v>
      </c>
      <c r="D212" s="4" t="s">
        <v>589</v>
      </c>
      <c r="E212" s="4" t="s">
        <v>610</v>
      </c>
      <c r="F212" s="4" t="s">
        <v>618</v>
      </c>
      <c r="G212" s="4">
        <v>34</v>
      </c>
      <c r="H212" s="7">
        <v>383.95</v>
      </c>
      <c r="I212" s="7">
        <v>13054.3</v>
      </c>
      <c r="J212" s="4" t="s">
        <v>619</v>
      </c>
      <c r="K212" s="4" t="str">
        <f t="shared" si="12"/>
        <v>John</v>
      </c>
      <c r="M212" s="7">
        <f t="shared" si="13"/>
        <v>383.95</v>
      </c>
      <c r="N212" s="7">
        <f t="shared" si="14"/>
        <v>652.71500000000003</v>
      </c>
      <c r="O212" s="8" t="str">
        <f t="shared" si="15"/>
        <v>Pass</v>
      </c>
    </row>
    <row r="213" spans="1:15" hidden="1" x14ac:dyDescent="0.4">
      <c r="A213" s="4" t="s">
        <v>270</v>
      </c>
      <c r="B213" s="5">
        <v>45637</v>
      </c>
      <c r="C213" s="4" t="s">
        <v>515</v>
      </c>
      <c r="D213" s="4" t="s">
        <v>598</v>
      </c>
      <c r="E213" s="4" t="s">
        <v>610</v>
      </c>
      <c r="F213" s="4" t="s">
        <v>618</v>
      </c>
      <c r="G213" s="4">
        <v>40</v>
      </c>
      <c r="H213" s="7">
        <v>316.83</v>
      </c>
      <c r="I213" s="7">
        <v>12673.2</v>
      </c>
      <c r="J213" s="4" t="s">
        <v>623</v>
      </c>
      <c r="K213" s="4" t="str">
        <f t="shared" si="12"/>
        <v>Maria</v>
      </c>
      <c r="M213" s="7">
        <f t="shared" si="13"/>
        <v>316.83</v>
      </c>
      <c r="N213" s="7">
        <f t="shared" si="14"/>
        <v>633.66000000000008</v>
      </c>
      <c r="O213" s="8" t="str">
        <f t="shared" si="15"/>
        <v>Pass</v>
      </c>
    </row>
    <row r="214" spans="1:15" hidden="1" x14ac:dyDescent="0.4">
      <c r="A214" s="4" t="s">
        <v>100</v>
      </c>
      <c r="B214" s="5">
        <v>45332</v>
      </c>
      <c r="C214" s="4" t="s">
        <v>546</v>
      </c>
      <c r="D214" s="4" t="s">
        <v>563</v>
      </c>
      <c r="E214" s="4" t="s">
        <v>610</v>
      </c>
      <c r="F214" s="4" t="s">
        <v>617</v>
      </c>
      <c r="G214" s="4">
        <v>28</v>
      </c>
      <c r="H214" s="7">
        <v>437.35</v>
      </c>
      <c r="I214" s="7">
        <v>12245.8</v>
      </c>
      <c r="J214" s="4" t="s">
        <v>621</v>
      </c>
      <c r="K214" s="4" t="str">
        <f t="shared" si="12"/>
        <v>Sara</v>
      </c>
      <c r="M214" s="7">
        <f t="shared" si="13"/>
        <v>437.35</v>
      </c>
      <c r="N214" s="7">
        <f t="shared" si="14"/>
        <v>612.29</v>
      </c>
      <c r="O214" s="8" t="str">
        <f t="shared" si="15"/>
        <v>Pass</v>
      </c>
    </row>
    <row r="215" spans="1:15" x14ac:dyDescent="0.4">
      <c r="A215" s="4" t="s">
        <v>151</v>
      </c>
      <c r="B215" s="5">
        <v>45532</v>
      </c>
      <c r="C215" s="4" t="s">
        <v>547</v>
      </c>
      <c r="D215" s="4" t="s">
        <v>587</v>
      </c>
      <c r="E215" s="4" t="s">
        <v>610</v>
      </c>
      <c r="F215" s="4" t="s">
        <v>615</v>
      </c>
      <c r="G215" s="4">
        <v>27</v>
      </c>
      <c r="H215" s="7">
        <v>429.87</v>
      </c>
      <c r="I215" s="7">
        <v>11606.49</v>
      </c>
      <c r="J215" s="4" t="s">
        <v>623</v>
      </c>
      <c r="K215" s="4" t="str">
        <f t="shared" si="12"/>
        <v>Maria</v>
      </c>
      <c r="M215" s="7">
        <f t="shared" si="13"/>
        <v>429.87</v>
      </c>
      <c r="N215" s="7">
        <f t="shared" si="14"/>
        <v>580.32450000000006</v>
      </c>
      <c r="O215" s="8" t="str">
        <f t="shared" si="15"/>
        <v>Pass</v>
      </c>
    </row>
    <row r="216" spans="1:15" hidden="1" x14ac:dyDescent="0.4">
      <c r="A216" s="4" t="s">
        <v>371</v>
      </c>
      <c r="B216" s="5">
        <v>45571</v>
      </c>
      <c r="C216" s="4" t="s">
        <v>531</v>
      </c>
      <c r="D216" s="4" t="s">
        <v>601</v>
      </c>
      <c r="E216" s="4" t="s">
        <v>610</v>
      </c>
      <c r="F216" s="4" t="s">
        <v>617</v>
      </c>
      <c r="G216" s="4">
        <v>37</v>
      </c>
      <c r="H216" s="7">
        <v>302.2</v>
      </c>
      <c r="I216" s="7">
        <v>11181.4</v>
      </c>
      <c r="J216" s="4" t="s">
        <v>621</v>
      </c>
      <c r="K216" s="4" t="str">
        <f t="shared" si="12"/>
        <v>Sara</v>
      </c>
      <c r="M216" s="7">
        <f t="shared" si="13"/>
        <v>302.2</v>
      </c>
      <c r="N216" s="7">
        <f t="shared" si="14"/>
        <v>559.07000000000005</v>
      </c>
      <c r="O216" s="8" t="str">
        <f t="shared" si="15"/>
        <v>Pass</v>
      </c>
    </row>
    <row r="217" spans="1:15" x14ac:dyDescent="0.4">
      <c r="A217" s="4" t="s">
        <v>358</v>
      </c>
      <c r="B217" s="5">
        <v>45544</v>
      </c>
      <c r="C217" s="4" t="s">
        <v>517</v>
      </c>
      <c r="D217" s="4" t="s">
        <v>599</v>
      </c>
      <c r="E217" s="4" t="s">
        <v>610</v>
      </c>
      <c r="F217" s="4" t="s">
        <v>615</v>
      </c>
      <c r="G217" s="4">
        <v>22</v>
      </c>
      <c r="H217" s="7">
        <v>477.48</v>
      </c>
      <c r="I217" s="7">
        <v>10504.56</v>
      </c>
      <c r="J217" s="4" t="s">
        <v>622</v>
      </c>
      <c r="K217" s="4" t="str">
        <f t="shared" si="12"/>
        <v>Tom</v>
      </c>
      <c r="M217" s="7">
        <f t="shared" si="13"/>
        <v>477.48</v>
      </c>
      <c r="N217" s="7">
        <f t="shared" si="14"/>
        <v>525.22799999999995</v>
      </c>
      <c r="O217" s="8" t="str">
        <f t="shared" si="15"/>
        <v>Pass</v>
      </c>
    </row>
    <row r="218" spans="1:15" hidden="1" x14ac:dyDescent="0.4">
      <c r="A218" s="4" t="s">
        <v>391</v>
      </c>
      <c r="B218" s="5">
        <v>45604</v>
      </c>
      <c r="C218" s="4" t="s">
        <v>556</v>
      </c>
      <c r="D218" s="4" t="s">
        <v>607</v>
      </c>
      <c r="E218" s="4" t="s">
        <v>610</v>
      </c>
      <c r="F218" s="4" t="s">
        <v>617</v>
      </c>
      <c r="G218" s="4">
        <v>21</v>
      </c>
      <c r="H218" s="7">
        <v>495.72</v>
      </c>
      <c r="I218" s="7">
        <v>10410.120000000001</v>
      </c>
      <c r="J218" s="4" t="s">
        <v>620</v>
      </c>
      <c r="K218" s="4" t="str">
        <f t="shared" si="12"/>
        <v>Alex</v>
      </c>
      <c r="M218" s="7">
        <f t="shared" si="13"/>
        <v>495.72</v>
      </c>
      <c r="N218" s="7">
        <f t="shared" si="14"/>
        <v>520.50600000000009</v>
      </c>
      <c r="O218" s="8" t="str">
        <f t="shared" si="15"/>
        <v>Pass</v>
      </c>
    </row>
    <row r="219" spans="1:15" hidden="1" x14ac:dyDescent="0.4">
      <c r="A219" s="4" t="s">
        <v>161</v>
      </c>
      <c r="B219" s="5">
        <v>45304</v>
      </c>
      <c r="C219" s="4" t="s">
        <v>558</v>
      </c>
      <c r="D219" s="4" t="s">
        <v>597</v>
      </c>
      <c r="E219" s="4" t="s">
        <v>610</v>
      </c>
      <c r="F219" s="4" t="s">
        <v>616</v>
      </c>
      <c r="G219" s="4">
        <v>21</v>
      </c>
      <c r="H219" s="7">
        <v>490.09</v>
      </c>
      <c r="I219" s="7">
        <v>10291.89</v>
      </c>
      <c r="J219" s="4" t="s">
        <v>619</v>
      </c>
      <c r="K219" s="4" t="str">
        <f t="shared" si="12"/>
        <v>John</v>
      </c>
      <c r="M219" s="7">
        <f t="shared" si="13"/>
        <v>490.09</v>
      </c>
      <c r="N219" s="7">
        <f t="shared" si="14"/>
        <v>514.59450000000004</v>
      </c>
      <c r="O219" s="8" t="str">
        <f t="shared" si="15"/>
        <v>Pass</v>
      </c>
    </row>
    <row r="220" spans="1:15" hidden="1" x14ac:dyDescent="0.4">
      <c r="A220" s="4" t="s">
        <v>60</v>
      </c>
      <c r="B220" s="5">
        <v>45305</v>
      </c>
      <c r="C220" s="4" t="s">
        <v>543</v>
      </c>
      <c r="D220" s="4" t="s">
        <v>579</v>
      </c>
      <c r="E220" s="4" t="s">
        <v>610</v>
      </c>
      <c r="F220" s="4" t="s">
        <v>617</v>
      </c>
      <c r="G220" s="4">
        <v>21</v>
      </c>
      <c r="H220" s="7">
        <v>489.98</v>
      </c>
      <c r="I220" s="7">
        <v>10289.58</v>
      </c>
      <c r="J220" s="4" t="s">
        <v>622</v>
      </c>
      <c r="K220" s="4" t="str">
        <f t="shared" si="12"/>
        <v>Tom</v>
      </c>
      <c r="M220" s="7">
        <f t="shared" si="13"/>
        <v>489.98</v>
      </c>
      <c r="N220" s="7">
        <f t="shared" si="14"/>
        <v>514.47900000000004</v>
      </c>
      <c r="O220" s="8" t="str">
        <f t="shared" si="15"/>
        <v>Pass</v>
      </c>
    </row>
    <row r="221" spans="1:15" hidden="1" x14ac:dyDescent="0.4">
      <c r="A221" s="4" t="s">
        <v>282</v>
      </c>
      <c r="B221" s="5">
        <v>45438</v>
      </c>
      <c r="C221" s="4" t="s">
        <v>534</v>
      </c>
      <c r="D221" s="4" t="s">
        <v>588</v>
      </c>
      <c r="E221" s="4" t="s">
        <v>610</v>
      </c>
      <c r="F221" s="4" t="s">
        <v>618</v>
      </c>
      <c r="G221" s="4">
        <v>25</v>
      </c>
      <c r="H221" s="7">
        <v>371.41</v>
      </c>
      <c r="I221" s="7">
        <v>9285.25</v>
      </c>
      <c r="J221" s="4" t="s">
        <v>619</v>
      </c>
      <c r="K221" s="4" t="str">
        <f t="shared" si="12"/>
        <v>John</v>
      </c>
      <c r="M221" s="7">
        <f t="shared" si="13"/>
        <v>371.41</v>
      </c>
      <c r="N221" s="7">
        <f t="shared" si="14"/>
        <v>464.26250000000005</v>
      </c>
      <c r="O221" s="8" t="str">
        <f t="shared" si="15"/>
        <v>Pass</v>
      </c>
    </row>
    <row r="222" spans="1:15" hidden="1" x14ac:dyDescent="0.4">
      <c r="A222" s="4" t="s">
        <v>156</v>
      </c>
      <c r="B222" s="5">
        <v>45528</v>
      </c>
      <c r="C222" s="4" t="s">
        <v>539</v>
      </c>
      <c r="D222" s="4" t="s">
        <v>578</v>
      </c>
      <c r="E222" s="4" t="s">
        <v>610</v>
      </c>
      <c r="F222" s="4" t="s">
        <v>615</v>
      </c>
      <c r="G222" s="4">
        <v>37</v>
      </c>
      <c r="H222" s="7">
        <v>247.83</v>
      </c>
      <c r="I222" s="7">
        <v>9169.7100000000009</v>
      </c>
      <c r="J222" s="4" t="s">
        <v>623</v>
      </c>
      <c r="K222" s="4" t="str">
        <f t="shared" si="12"/>
        <v>Maria</v>
      </c>
      <c r="M222" s="7">
        <f t="shared" si="13"/>
        <v>247.83</v>
      </c>
      <c r="N222" s="7">
        <f t="shared" si="14"/>
        <v>458.48550000000006</v>
      </c>
      <c r="O222" s="8" t="str">
        <f t="shared" si="15"/>
        <v>Pass</v>
      </c>
    </row>
    <row r="223" spans="1:15" hidden="1" x14ac:dyDescent="0.4">
      <c r="A223" s="4" t="s">
        <v>338</v>
      </c>
      <c r="B223" s="5">
        <v>45483</v>
      </c>
      <c r="C223" s="4" t="s">
        <v>548</v>
      </c>
      <c r="D223" s="4" t="s">
        <v>593</v>
      </c>
      <c r="E223" s="4" t="s">
        <v>610</v>
      </c>
      <c r="F223" s="4" t="s">
        <v>615</v>
      </c>
      <c r="G223" s="4">
        <v>22</v>
      </c>
      <c r="H223" s="7">
        <v>410.17</v>
      </c>
      <c r="I223" s="7">
        <v>9023.74</v>
      </c>
      <c r="J223" s="4" t="s">
        <v>622</v>
      </c>
      <c r="K223" s="4" t="str">
        <f t="shared" si="12"/>
        <v>Tom</v>
      </c>
      <c r="M223" s="7">
        <f t="shared" si="13"/>
        <v>410.17</v>
      </c>
      <c r="N223" s="7">
        <f t="shared" si="14"/>
        <v>451.18700000000001</v>
      </c>
      <c r="O223" s="8" t="str">
        <f t="shared" si="15"/>
        <v>Pass</v>
      </c>
    </row>
    <row r="224" spans="1:15" hidden="1" x14ac:dyDescent="0.4">
      <c r="A224" s="4" t="s">
        <v>84</v>
      </c>
      <c r="B224" s="5">
        <v>45642</v>
      </c>
      <c r="C224" s="4" t="s">
        <v>538</v>
      </c>
      <c r="D224" s="4" t="s">
        <v>589</v>
      </c>
      <c r="E224" s="4" t="s">
        <v>610</v>
      </c>
      <c r="F224" s="4" t="s">
        <v>618</v>
      </c>
      <c r="G224" s="4">
        <v>41</v>
      </c>
      <c r="H224" s="7">
        <v>220.03</v>
      </c>
      <c r="I224" s="7">
        <v>9021.23</v>
      </c>
      <c r="J224" s="4" t="s">
        <v>622</v>
      </c>
      <c r="K224" s="4" t="str">
        <f t="shared" si="12"/>
        <v>Tom</v>
      </c>
      <c r="M224" s="7">
        <f t="shared" si="13"/>
        <v>220.03</v>
      </c>
      <c r="N224" s="7">
        <f t="shared" si="14"/>
        <v>451.06150000000002</v>
      </c>
      <c r="O224" s="8" t="str">
        <f t="shared" si="15"/>
        <v>Pass</v>
      </c>
    </row>
    <row r="225" spans="1:15" hidden="1" x14ac:dyDescent="0.4">
      <c r="A225" s="4" t="s">
        <v>451</v>
      </c>
      <c r="B225" s="5">
        <v>45609</v>
      </c>
      <c r="C225" s="4" t="s">
        <v>549</v>
      </c>
      <c r="D225" s="4" t="s">
        <v>579</v>
      </c>
      <c r="E225" s="4" t="s">
        <v>610</v>
      </c>
      <c r="F225" s="4" t="s">
        <v>618</v>
      </c>
      <c r="G225" s="4">
        <v>19</v>
      </c>
      <c r="H225" s="7">
        <v>463.56</v>
      </c>
      <c r="I225" s="7">
        <v>8807.64</v>
      </c>
      <c r="J225" s="4" t="s">
        <v>623</v>
      </c>
      <c r="K225" s="4" t="str">
        <f t="shared" si="12"/>
        <v>Maria</v>
      </c>
      <c r="M225" s="7">
        <f t="shared" si="13"/>
        <v>463.56</v>
      </c>
      <c r="N225" s="7">
        <f t="shared" si="14"/>
        <v>440.38200000000001</v>
      </c>
      <c r="O225" s="8" t="str">
        <f t="shared" si="15"/>
        <v>Pass</v>
      </c>
    </row>
    <row r="226" spans="1:15" hidden="1" x14ac:dyDescent="0.4">
      <c r="A226" s="4" t="s">
        <v>374</v>
      </c>
      <c r="B226" s="5">
        <v>45633</v>
      </c>
      <c r="C226" s="4" t="s">
        <v>536</v>
      </c>
      <c r="D226" s="4" t="s">
        <v>588</v>
      </c>
      <c r="E226" s="4" t="s">
        <v>610</v>
      </c>
      <c r="F226" s="4" t="s">
        <v>617</v>
      </c>
      <c r="G226" s="4">
        <v>42</v>
      </c>
      <c r="H226" s="7">
        <v>208.08</v>
      </c>
      <c r="I226" s="7">
        <v>8739.36</v>
      </c>
      <c r="J226" s="4" t="s">
        <v>622</v>
      </c>
      <c r="K226" s="4" t="str">
        <f t="shared" si="12"/>
        <v>Tom</v>
      </c>
      <c r="M226" s="7">
        <f t="shared" si="13"/>
        <v>208.08</v>
      </c>
      <c r="N226" s="7">
        <f t="shared" si="14"/>
        <v>436.96800000000007</v>
      </c>
      <c r="O226" s="8" t="str">
        <f t="shared" si="15"/>
        <v>Pass</v>
      </c>
    </row>
    <row r="227" spans="1:15" hidden="1" x14ac:dyDescent="0.4">
      <c r="A227" s="4" t="s">
        <v>355</v>
      </c>
      <c r="B227" s="5">
        <v>45479</v>
      </c>
      <c r="C227" s="4" t="s">
        <v>527</v>
      </c>
      <c r="D227" s="4" t="s">
        <v>605</v>
      </c>
      <c r="E227" s="4" t="s">
        <v>610</v>
      </c>
      <c r="F227" s="4" t="s">
        <v>615</v>
      </c>
      <c r="G227" s="4">
        <v>24</v>
      </c>
      <c r="H227" s="7">
        <v>340.56</v>
      </c>
      <c r="I227" s="7">
        <v>8173.4400000000014</v>
      </c>
      <c r="J227" s="4" t="s">
        <v>620</v>
      </c>
      <c r="K227" s="4" t="str">
        <f t="shared" si="12"/>
        <v>Alex</v>
      </c>
      <c r="M227" s="7">
        <f t="shared" si="13"/>
        <v>340.56</v>
      </c>
      <c r="N227" s="7">
        <f t="shared" si="14"/>
        <v>408.67200000000008</v>
      </c>
      <c r="O227" s="8" t="str">
        <f t="shared" si="15"/>
        <v>Pass</v>
      </c>
    </row>
    <row r="228" spans="1:15" hidden="1" x14ac:dyDescent="0.4">
      <c r="A228" s="4" t="s">
        <v>98</v>
      </c>
      <c r="B228" s="5">
        <v>45543</v>
      </c>
      <c r="C228" s="4" t="s">
        <v>552</v>
      </c>
      <c r="D228" s="4" t="s">
        <v>580</v>
      </c>
      <c r="E228" s="4" t="s">
        <v>610</v>
      </c>
      <c r="F228" s="4" t="s">
        <v>615</v>
      </c>
      <c r="G228" s="4">
        <v>32</v>
      </c>
      <c r="H228" s="7">
        <v>253.66</v>
      </c>
      <c r="I228" s="7">
        <v>8117.12</v>
      </c>
      <c r="J228" s="4" t="s">
        <v>623</v>
      </c>
      <c r="K228" s="4" t="str">
        <f t="shared" si="12"/>
        <v>Maria</v>
      </c>
      <c r="M228" s="7">
        <f t="shared" si="13"/>
        <v>253.66</v>
      </c>
      <c r="N228" s="7">
        <f t="shared" si="14"/>
        <v>405.85599999999999</v>
      </c>
      <c r="O228" s="8" t="str">
        <f t="shared" si="15"/>
        <v>Pass</v>
      </c>
    </row>
    <row r="229" spans="1:15" hidden="1" x14ac:dyDescent="0.4">
      <c r="A229" s="4" t="s">
        <v>318</v>
      </c>
      <c r="B229" s="5">
        <v>45313</v>
      </c>
      <c r="C229" s="4" t="s">
        <v>528</v>
      </c>
      <c r="D229" s="4" t="s">
        <v>588</v>
      </c>
      <c r="E229" s="4" t="s">
        <v>610</v>
      </c>
      <c r="F229" s="4" t="s">
        <v>615</v>
      </c>
      <c r="G229" s="4">
        <v>32</v>
      </c>
      <c r="H229" s="7">
        <v>240.12</v>
      </c>
      <c r="I229" s="7">
        <v>7683.84</v>
      </c>
      <c r="J229" s="4" t="s">
        <v>619</v>
      </c>
      <c r="K229" s="4" t="str">
        <f t="shared" si="12"/>
        <v>John</v>
      </c>
      <c r="M229" s="7">
        <f t="shared" si="13"/>
        <v>240.12</v>
      </c>
      <c r="N229" s="7">
        <f t="shared" si="14"/>
        <v>384.19200000000001</v>
      </c>
      <c r="O229" s="8" t="str">
        <f t="shared" si="15"/>
        <v>Pass</v>
      </c>
    </row>
    <row r="230" spans="1:15" hidden="1" x14ac:dyDescent="0.4">
      <c r="A230" s="4" t="s">
        <v>485</v>
      </c>
      <c r="B230" s="5">
        <v>45509</v>
      </c>
      <c r="C230" s="4" t="s">
        <v>541</v>
      </c>
      <c r="D230" s="4" t="s">
        <v>589</v>
      </c>
      <c r="E230" s="4" t="s">
        <v>610</v>
      </c>
      <c r="F230" s="4" t="s">
        <v>616</v>
      </c>
      <c r="G230" s="4">
        <v>27</v>
      </c>
      <c r="H230" s="7">
        <v>276.97000000000003</v>
      </c>
      <c r="I230" s="7">
        <v>7478.1900000000014</v>
      </c>
      <c r="J230" s="4" t="s">
        <v>622</v>
      </c>
      <c r="K230" s="4" t="str">
        <f t="shared" si="12"/>
        <v>Tom</v>
      </c>
      <c r="M230" s="7">
        <f t="shared" si="13"/>
        <v>276.97000000000003</v>
      </c>
      <c r="N230" s="7">
        <f t="shared" si="14"/>
        <v>373.90950000000009</v>
      </c>
      <c r="O230" s="8" t="str">
        <f t="shared" si="15"/>
        <v>Pass</v>
      </c>
    </row>
    <row r="231" spans="1:15" hidden="1" x14ac:dyDescent="0.4">
      <c r="A231" s="4" t="s">
        <v>292</v>
      </c>
      <c r="B231" s="5">
        <v>45404</v>
      </c>
      <c r="C231" s="4" t="s">
        <v>527</v>
      </c>
      <c r="D231" s="4" t="s">
        <v>589</v>
      </c>
      <c r="E231" s="4" t="s">
        <v>610</v>
      </c>
      <c r="F231" s="4" t="s">
        <v>616</v>
      </c>
      <c r="G231" s="4">
        <v>31</v>
      </c>
      <c r="H231" s="7">
        <v>237.57</v>
      </c>
      <c r="I231" s="7">
        <v>7364.67</v>
      </c>
      <c r="J231" s="4" t="s">
        <v>621</v>
      </c>
      <c r="K231" s="4" t="str">
        <f t="shared" si="12"/>
        <v>Sara</v>
      </c>
      <c r="M231" s="7">
        <f t="shared" si="13"/>
        <v>237.57</v>
      </c>
      <c r="N231" s="7">
        <f t="shared" si="14"/>
        <v>368.23350000000005</v>
      </c>
      <c r="O231" s="8" t="str">
        <f t="shared" si="15"/>
        <v>Pass</v>
      </c>
    </row>
    <row r="232" spans="1:15" hidden="1" x14ac:dyDescent="0.4">
      <c r="A232" s="4" t="s">
        <v>17</v>
      </c>
      <c r="B232" s="5">
        <v>45394</v>
      </c>
      <c r="C232" s="4" t="s">
        <v>517</v>
      </c>
      <c r="D232" s="4" t="s">
        <v>567</v>
      </c>
      <c r="E232" s="4" t="s">
        <v>610</v>
      </c>
      <c r="F232" s="4" t="s">
        <v>616</v>
      </c>
      <c r="G232" s="4">
        <v>23</v>
      </c>
      <c r="H232" s="7">
        <v>319.27</v>
      </c>
      <c r="I232" s="7">
        <v>7343.2099999999991</v>
      </c>
      <c r="J232" s="4" t="s">
        <v>621</v>
      </c>
      <c r="K232" s="4" t="str">
        <f t="shared" si="12"/>
        <v>Sara</v>
      </c>
      <c r="M232" s="7">
        <f t="shared" si="13"/>
        <v>319.27</v>
      </c>
      <c r="N232" s="7">
        <f t="shared" si="14"/>
        <v>367.16049999999996</v>
      </c>
      <c r="O232" s="8" t="str">
        <f t="shared" si="15"/>
        <v>Pass</v>
      </c>
    </row>
    <row r="233" spans="1:15" hidden="1" x14ac:dyDescent="0.4">
      <c r="A233" s="4" t="s">
        <v>437</v>
      </c>
      <c r="B233" s="5">
        <v>45560</v>
      </c>
      <c r="C233" s="4" t="s">
        <v>554</v>
      </c>
      <c r="D233" s="4" t="s">
        <v>589</v>
      </c>
      <c r="E233" s="4" t="s">
        <v>610</v>
      </c>
      <c r="F233" s="4" t="s">
        <v>618</v>
      </c>
      <c r="G233" s="4">
        <v>17</v>
      </c>
      <c r="H233" s="7">
        <v>425.1</v>
      </c>
      <c r="I233" s="7">
        <v>7226.7000000000007</v>
      </c>
      <c r="J233" s="4" t="s">
        <v>622</v>
      </c>
      <c r="K233" s="4" t="str">
        <f t="shared" si="12"/>
        <v>Tom</v>
      </c>
      <c r="M233" s="7">
        <f t="shared" si="13"/>
        <v>425.1</v>
      </c>
      <c r="N233" s="7">
        <f t="shared" si="14"/>
        <v>361.33500000000004</v>
      </c>
      <c r="O233" s="8" t="str">
        <f t="shared" si="15"/>
        <v>Pass</v>
      </c>
    </row>
    <row r="234" spans="1:15" hidden="1" x14ac:dyDescent="0.4">
      <c r="A234" s="4" t="s">
        <v>413</v>
      </c>
      <c r="B234" s="5">
        <v>45349</v>
      </c>
      <c r="C234" s="4" t="s">
        <v>522</v>
      </c>
      <c r="D234" s="4" t="s">
        <v>588</v>
      </c>
      <c r="E234" s="4" t="s">
        <v>610</v>
      </c>
      <c r="F234" s="4" t="s">
        <v>616</v>
      </c>
      <c r="G234" s="4">
        <v>31</v>
      </c>
      <c r="H234" s="7">
        <v>230.56</v>
      </c>
      <c r="I234" s="7">
        <v>7147.36</v>
      </c>
      <c r="J234" s="4" t="s">
        <v>622</v>
      </c>
      <c r="K234" s="4" t="str">
        <f t="shared" si="12"/>
        <v>Tom</v>
      </c>
      <c r="M234" s="7">
        <f t="shared" si="13"/>
        <v>230.56</v>
      </c>
      <c r="N234" s="7">
        <f t="shared" si="14"/>
        <v>357.36799999999999</v>
      </c>
      <c r="O234" s="8" t="str">
        <f t="shared" si="15"/>
        <v>Pass</v>
      </c>
    </row>
    <row r="235" spans="1:15" hidden="1" x14ac:dyDescent="0.4">
      <c r="A235" s="4" t="s">
        <v>319</v>
      </c>
      <c r="B235" s="5">
        <v>45529</v>
      </c>
      <c r="C235" s="4" t="s">
        <v>555</v>
      </c>
      <c r="D235" s="4" t="s">
        <v>561</v>
      </c>
      <c r="E235" s="4" t="s">
        <v>610</v>
      </c>
      <c r="F235" s="4" t="s">
        <v>617</v>
      </c>
      <c r="G235" s="4">
        <v>30</v>
      </c>
      <c r="H235" s="7">
        <v>230.73</v>
      </c>
      <c r="I235" s="7">
        <v>6921.9</v>
      </c>
      <c r="J235" s="4" t="s">
        <v>621</v>
      </c>
      <c r="K235" s="4" t="str">
        <f t="shared" si="12"/>
        <v>Sara</v>
      </c>
      <c r="M235" s="7">
        <f t="shared" si="13"/>
        <v>230.73</v>
      </c>
      <c r="N235" s="7">
        <f t="shared" si="14"/>
        <v>346.09500000000003</v>
      </c>
      <c r="O235" s="8" t="str">
        <f t="shared" si="15"/>
        <v>Pass</v>
      </c>
    </row>
    <row r="236" spans="1:15" hidden="1" x14ac:dyDescent="0.4">
      <c r="A236" s="4" t="s">
        <v>482</v>
      </c>
      <c r="B236" s="5">
        <v>45385</v>
      </c>
      <c r="C236" s="4" t="s">
        <v>558</v>
      </c>
      <c r="D236" s="4" t="s">
        <v>569</v>
      </c>
      <c r="E236" s="4" t="s">
        <v>610</v>
      </c>
      <c r="F236" s="4" t="s">
        <v>616</v>
      </c>
      <c r="G236" s="4">
        <v>20</v>
      </c>
      <c r="H236" s="7">
        <v>341.92</v>
      </c>
      <c r="I236" s="7">
        <v>6838.4000000000005</v>
      </c>
      <c r="J236" s="4" t="s">
        <v>619</v>
      </c>
      <c r="K236" s="4" t="str">
        <f t="shared" si="12"/>
        <v>John</v>
      </c>
      <c r="M236" s="7">
        <f t="shared" si="13"/>
        <v>341.92</v>
      </c>
      <c r="N236" s="7">
        <f t="shared" si="14"/>
        <v>341.92000000000007</v>
      </c>
      <c r="O236" s="8" t="str">
        <f t="shared" si="15"/>
        <v>Pass</v>
      </c>
    </row>
    <row r="237" spans="1:15" hidden="1" x14ac:dyDescent="0.4">
      <c r="A237" s="4" t="s">
        <v>145</v>
      </c>
      <c r="B237" s="5">
        <v>45637</v>
      </c>
      <c r="C237" s="4" t="s">
        <v>555</v>
      </c>
      <c r="D237" s="4" t="s">
        <v>576</v>
      </c>
      <c r="E237" s="4" t="s">
        <v>610</v>
      </c>
      <c r="F237" s="4" t="s">
        <v>618</v>
      </c>
      <c r="G237" s="4">
        <v>36</v>
      </c>
      <c r="H237" s="7">
        <v>188.21</v>
      </c>
      <c r="I237" s="7">
        <v>6775.56</v>
      </c>
      <c r="J237" s="4" t="s">
        <v>621</v>
      </c>
      <c r="K237" s="4" t="str">
        <f t="shared" si="12"/>
        <v>Sara</v>
      </c>
      <c r="M237" s="7">
        <f t="shared" si="13"/>
        <v>188.21</v>
      </c>
      <c r="N237" s="7">
        <f t="shared" si="14"/>
        <v>338.77800000000002</v>
      </c>
      <c r="O237" s="8" t="str">
        <f t="shared" si="15"/>
        <v>Pass</v>
      </c>
    </row>
    <row r="238" spans="1:15" hidden="1" x14ac:dyDescent="0.4">
      <c r="A238" s="4" t="s">
        <v>255</v>
      </c>
      <c r="B238" s="5">
        <v>45643</v>
      </c>
      <c r="C238" s="4" t="s">
        <v>550</v>
      </c>
      <c r="D238" s="4" t="s">
        <v>565</v>
      </c>
      <c r="E238" s="4" t="s">
        <v>610</v>
      </c>
      <c r="F238" s="4" t="s">
        <v>617</v>
      </c>
      <c r="G238" s="4">
        <v>43</v>
      </c>
      <c r="H238" s="7">
        <v>139.02000000000001</v>
      </c>
      <c r="I238" s="7">
        <v>5977.8600000000006</v>
      </c>
      <c r="J238" s="4" t="s">
        <v>623</v>
      </c>
      <c r="K238" s="4" t="str">
        <f t="shared" si="12"/>
        <v>Maria</v>
      </c>
      <c r="M238" s="7">
        <f t="shared" si="13"/>
        <v>139.02000000000001</v>
      </c>
      <c r="N238" s="7">
        <f t="shared" si="14"/>
        <v>298.89300000000003</v>
      </c>
      <c r="O238" s="8" t="str">
        <f t="shared" si="15"/>
        <v>Pass</v>
      </c>
    </row>
    <row r="239" spans="1:15" hidden="1" x14ac:dyDescent="0.4">
      <c r="A239" s="4" t="s">
        <v>99</v>
      </c>
      <c r="B239" s="5">
        <v>45479</v>
      </c>
      <c r="C239" s="4" t="s">
        <v>518</v>
      </c>
      <c r="D239" s="4" t="s">
        <v>571</v>
      </c>
      <c r="E239" s="4" t="s">
        <v>610</v>
      </c>
      <c r="F239" s="4" t="s">
        <v>615</v>
      </c>
      <c r="G239" s="4">
        <v>32</v>
      </c>
      <c r="H239" s="7">
        <v>176.49</v>
      </c>
      <c r="I239" s="7">
        <v>5647.68</v>
      </c>
      <c r="J239" s="4" t="s">
        <v>620</v>
      </c>
      <c r="K239" s="4" t="str">
        <f t="shared" si="12"/>
        <v>Alex</v>
      </c>
      <c r="M239" s="7">
        <f t="shared" si="13"/>
        <v>176.49</v>
      </c>
      <c r="N239" s="7">
        <f t="shared" si="14"/>
        <v>282.38400000000001</v>
      </c>
      <c r="O239" s="8" t="str">
        <f t="shared" si="15"/>
        <v>Pass</v>
      </c>
    </row>
    <row r="240" spans="1:15" hidden="1" x14ac:dyDescent="0.4">
      <c r="A240" s="4" t="s">
        <v>198</v>
      </c>
      <c r="B240" s="5">
        <v>45463</v>
      </c>
      <c r="C240" s="4" t="s">
        <v>542</v>
      </c>
      <c r="D240" s="4" t="s">
        <v>589</v>
      </c>
      <c r="E240" s="4" t="s">
        <v>610</v>
      </c>
      <c r="F240" s="4" t="s">
        <v>616</v>
      </c>
      <c r="G240" s="4">
        <v>42</v>
      </c>
      <c r="H240" s="7">
        <v>134.44999999999999</v>
      </c>
      <c r="I240" s="7">
        <v>5646.9</v>
      </c>
      <c r="J240" s="4" t="s">
        <v>620</v>
      </c>
      <c r="K240" s="4" t="str">
        <f t="shared" si="12"/>
        <v>Alex</v>
      </c>
      <c r="M240" s="7">
        <f t="shared" si="13"/>
        <v>134.44999999999999</v>
      </c>
      <c r="N240" s="7">
        <f t="shared" si="14"/>
        <v>282.34499999999997</v>
      </c>
      <c r="O240" s="8" t="str">
        <f t="shared" si="15"/>
        <v>Pass</v>
      </c>
    </row>
    <row r="241" spans="1:15" hidden="1" x14ac:dyDescent="0.4">
      <c r="A241" s="4" t="s">
        <v>57</v>
      </c>
      <c r="B241" s="5">
        <v>45565</v>
      </c>
      <c r="C241" s="4" t="s">
        <v>543</v>
      </c>
      <c r="D241" s="4" t="s">
        <v>589</v>
      </c>
      <c r="E241" s="4" t="s">
        <v>610</v>
      </c>
      <c r="F241" s="4" t="s">
        <v>615</v>
      </c>
      <c r="G241" s="4">
        <v>14</v>
      </c>
      <c r="H241" s="7">
        <v>395.98</v>
      </c>
      <c r="I241" s="7">
        <v>5543.72</v>
      </c>
      <c r="J241" s="4" t="s">
        <v>619</v>
      </c>
      <c r="K241" s="4" t="str">
        <f t="shared" si="12"/>
        <v>John</v>
      </c>
      <c r="M241" s="7">
        <f t="shared" si="13"/>
        <v>395.98</v>
      </c>
      <c r="N241" s="7">
        <f t="shared" si="14"/>
        <v>277.18600000000004</v>
      </c>
      <c r="O241" s="8" t="str">
        <f t="shared" si="15"/>
        <v>Pass</v>
      </c>
    </row>
    <row r="242" spans="1:15" hidden="1" x14ac:dyDescent="0.4">
      <c r="A242" s="4" t="s">
        <v>113</v>
      </c>
      <c r="B242" s="5">
        <v>45372</v>
      </c>
      <c r="C242" s="4" t="s">
        <v>543</v>
      </c>
      <c r="D242" s="4" t="s">
        <v>576</v>
      </c>
      <c r="E242" s="4" t="s">
        <v>610</v>
      </c>
      <c r="F242" s="4" t="s">
        <v>618</v>
      </c>
      <c r="G242" s="4">
        <v>19</v>
      </c>
      <c r="H242" s="7">
        <v>280.73</v>
      </c>
      <c r="I242" s="7">
        <v>5333.8700000000008</v>
      </c>
      <c r="J242" s="4" t="s">
        <v>619</v>
      </c>
      <c r="K242" s="4" t="str">
        <f t="shared" si="12"/>
        <v>John</v>
      </c>
      <c r="M242" s="7">
        <f t="shared" si="13"/>
        <v>280.73</v>
      </c>
      <c r="N242" s="7">
        <f t="shared" si="14"/>
        <v>266.69350000000003</v>
      </c>
      <c r="O242" s="8" t="str">
        <f t="shared" si="15"/>
        <v>Pass</v>
      </c>
    </row>
    <row r="243" spans="1:15" hidden="1" x14ac:dyDescent="0.4">
      <c r="A243" s="4" t="s">
        <v>405</v>
      </c>
      <c r="B243" s="5">
        <v>45342</v>
      </c>
      <c r="C243" s="4" t="s">
        <v>541</v>
      </c>
      <c r="D243" s="4" t="s">
        <v>596</v>
      </c>
      <c r="E243" s="4" t="s">
        <v>610</v>
      </c>
      <c r="F243" s="4" t="s">
        <v>618</v>
      </c>
      <c r="G243" s="4">
        <v>12</v>
      </c>
      <c r="H243" s="7">
        <v>427.4</v>
      </c>
      <c r="I243" s="7">
        <v>5128.7999999999993</v>
      </c>
      <c r="J243" s="4" t="s">
        <v>623</v>
      </c>
      <c r="K243" s="4" t="str">
        <f t="shared" si="12"/>
        <v>Maria</v>
      </c>
      <c r="M243" s="7">
        <f t="shared" si="13"/>
        <v>427.4</v>
      </c>
      <c r="N243" s="7">
        <f t="shared" si="14"/>
        <v>256.44</v>
      </c>
      <c r="O243" s="8" t="str">
        <f t="shared" si="15"/>
        <v>Pass</v>
      </c>
    </row>
    <row r="244" spans="1:15" hidden="1" x14ac:dyDescent="0.4">
      <c r="A244" s="4" t="s">
        <v>353</v>
      </c>
      <c r="B244" s="5">
        <v>45386</v>
      </c>
      <c r="C244" s="4" t="s">
        <v>527</v>
      </c>
      <c r="D244" s="4" t="s">
        <v>605</v>
      </c>
      <c r="E244" s="4" t="s">
        <v>610</v>
      </c>
      <c r="F244" s="4" t="s">
        <v>616</v>
      </c>
      <c r="G244" s="4">
        <v>15</v>
      </c>
      <c r="H244" s="7">
        <v>338.76</v>
      </c>
      <c r="I244" s="7">
        <v>5081.3999999999996</v>
      </c>
      <c r="J244" s="4" t="s">
        <v>621</v>
      </c>
      <c r="K244" s="4" t="str">
        <f t="shared" si="12"/>
        <v>Sara</v>
      </c>
      <c r="M244" s="7">
        <f t="shared" si="13"/>
        <v>338.76</v>
      </c>
      <c r="N244" s="7">
        <f t="shared" si="14"/>
        <v>254.07</v>
      </c>
      <c r="O244" s="8" t="str">
        <f t="shared" si="15"/>
        <v>Pass</v>
      </c>
    </row>
    <row r="245" spans="1:15" hidden="1" x14ac:dyDescent="0.4">
      <c r="A245" s="4" t="s">
        <v>230</v>
      </c>
      <c r="B245" s="5">
        <v>45538</v>
      </c>
      <c r="C245" s="4" t="s">
        <v>519</v>
      </c>
      <c r="D245" s="4" t="s">
        <v>564</v>
      </c>
      <c r="E245" s="4" t="s">
        <v>610</v>
      </c>
      <c r="F245" s="4" t="s">
        <v>617</v>
      </c>
      <c r="G245" s="4">
        <v>23</v>
      </c>
      <c r="H245" s="7">
        <v>196.99</v>
      </c>
      <c r="I245" s="7">
        <v>4530.7700000000004</v>
      </c>
      <c r="J245" s="4" t="s">
        <v>620</v>
      </c>
      <c r="K245" s="4" t="str">
        <f t="shared" si="12"/>
        <v>Alex</v>
      </c>
      <c r="M245" s="7">
        <f t="shared" si="13"/>
        <v>196.99</v>
      </c>
      <c r="N245" s="7">
        <f t="shared" si="14"/>
        <v>226.53850000000003</v>
      </c>
      <c r="O245" s="8" t="str">
        <f t="shared" si="15"/>
        <v>Pass</v>
      </c>
    </row>
    <row r="246" spans="1:15" hidden="1" x14ac:dyDescent="0.4">
      <c r="A246" s="4" t="s">
        <v>490</v>
      </c>
      <c r="B246" s="5">
        <v>45545</v>
      </c>
      <c r="C246" s="4" t="s">
        <v>545</v>
      </c>
      <c r="D246" s="4" t="s">
        <v>589</v>
      </c>
      <c r="E246" s="4" t="s">
        <v>610</v>
      </c>
      <c r="F246" s="4" t="s">
        <v>617</v>
      </c>
      <c r="G246" s="4">
        <v>11</v>
      </c>
      <c r="H246" s="7">
        <v>410.21</v>
      </c>
      <c r="I246" s="7">
        <v>4512.3099999999986</v>
      </c>
      <c r="J246" s="4" t="s">
        <v>623</v>
      </c>
      <c r="K246" s="4" t="str">
        <f t="shared" si="12"/>
        <v>Maria</v>
      </c>
      <c r="M246" s="7">
        <f t="shared" si="13"/>
        <v>410.21</v>
      </c>
      <c r="N246" s="7">
        <f t="shared" si="14"/>
        <v>225.61549999999994</v>
      </c>
      <c r="O246" s="8" t="str">
        <f t="shared" si="15"/>
        <v>Pass</v>
      </c>
    </row>
    <row r="247" spans="1:15" hidden="1" x14ac:dyDescent="0.4">
      <c r="A247" s="4" t="s">
        <v>80</v>
      </c>
      <c r="B247" s="5">
        <v>45335</v>
      </c>
      <c r="C247" s="4" t="s">
        <v>530</v>
      </c>
      <c r="D247" s="4" t="s">
        <v>577</v>
      </c>
      <c r="E247" s="4" t="s">
        <v>610</v>
      </c>
      <c r="F247" s="4" t="s">
        <v>617</v>
      </c>
      <c r="G247" s="4">
        <v>16</v>
      </c>
      <c r="H247" s="7">
        <v>278.93</v>
      </c>
      <c r="I247" s="7">
        <v>4462.88</v>
      </c>
      <c r="J247" s="4" t="s">
        <v>623</v>
      </c>
      <c r="K247" s="4" t="str">
        <f t="shared" si="12"/>
        <v>Maria</v>
      </c>
      <c r="M247" s="7">
        <f t="shared" si="13"/>
        <v>278.93</v>
      </c>
      <c r="N247" s="7">
        <f t="shared" si="14"/>
        <v>223.14400000000001</v>
      </c>
      <c r="O247" s="8" t="str">
        <f t="shared" si="15"/>
        <v>Pass</v>
      </c>
    </row>
    <row r="248" spans="1:15" hidden="1" x14ac:dyDescent="0.4">
      <c r="A248" s="4" t="s">
        <v>311</v>
      </c>
      <c r="B248" s="5">
        <v>45568</v>
      </c>
      <c r="C248" s="4" t="s">
        <v>549</v>
      </c>
      <c r="D248" s="4" t="s">
        <v>604</v>
      </c>
      <c r="E248" s="4" t="s">
        <v>610</v>
      </c>
      <c r="F248" s="4" t="s">
        <v>615</v>
      </c>
      <c r="G248" s="4">
        <v>21</v>
      </c>
      <c r="H248" s="7">
        <v>209.42</v>
      </c>
      <c r="I248" s="7">
        <v>4397.82</v>
      </c>
      <c r="J248" s="4" t="s">
        <v>619</v>
      </c>
      <c r="K248" s="4" t="str">
        <f t="shared" si="12"/>
        <v>John</v>
      </c>
      <c r="M248" s="7">
        <f t="shared" si="13"/>
        <v>209.42</v>
      </c>
      <c r="N248" s="7">
        <f t="shared" si="14"/>
        <v>219.89099999999999</v>
      </c>
      <c r="O248" s="8" t="str">
        <f t="shared" si="15"/>
        <v>Pass</v>
      </c>
    </row>
    <row r="249" spans="1:15" hidden="1" x14ac:dyDescent="0.4">
      <c r="A249" s="4" t="s">
        <v>472</v>
      </c>
      <c r="B249" s="5">
        <v>45538</v>
      </c>
      <c r="C249" s="4" t="s">
        <v>537</v>
      </c>
      <c r="D249" s="4" t="s">
        <v>560</v>
      </c>
      <c r="E249" s="4" t="s">
        <v>610</v>
      </c>
      <c r="F249" s="4" t="s">
        <v>618</v>
      </c>
      <c r="G249" s="4">
        <v>18</v>
      </c>
      <c r="H249" s="7">
        <v>244.16</v>
      </c>
      <c r="I249" s="7">
        <v>4394.88</v>
      </c>
      <c r="J249" s="4" t="s">
        <v>623</v>
      </c>
      <c r="K249" s="4" t="str">
        <f t="shared" si="12"/>
        <v>Maria</v>
      </c>
      <c r="M249" s="7">
        <f t="shared" si="13"/>
        <v>244.16</v>
      </c>
      <c r="N249" s="7">
        <f t="shared" si="14"/>
        <v>219.74400000000003</v>
      </c>
      <c r="O249" s="8" t="str">
        <f t="shared" si="15"/>
        <v>Pass</v>
      </c>
    </row>
    <row r="250" spans="1:15" hidden="1" x14ac:dyDescent="0.4">
      <c r="A250" s="4" t="s">
        <v>491</v>
      </c>
      <c r="B250" s="5">
        <v>45513</v>
      </c>
      <c r="C250" s="4" t="s">
        <v>558</v>
      </c>
      <c r="D250" s="4" t="s">
        <v>601</v>
      </c>
      <c r="E250" s="4" t="s">
        <v>610</v>
      </c>
      <c r="F250" s="4" t="s">
        <v>616</v>
      </c>
      <c r="G250" s="4">
        <v>39</v>
      </c>
      <c r="H250" s="7">
        <v>111.58</v>
      </c>
      <c r="I250" s="7">
        <v>4351.62</v>
      </c>
      <c r="J250" s="4" t="s">
        <v>623</v>
      </c>
      <c r="K250" s="4" t="str">
        <f t="shared" si="12"/>
        <v>Maria</v>
      </c>
      <c r="M250" s="7">
        <f t="shared" si="13"/>
        <v>111.58</v>
      </c>
      <c r="N250" s="7">
        <f t="shared" si="14"/>
        <v>217.58100000000002</v>
      </c>
      <c r="O250" s="8" t="str">
        <f t="shared" si="15"/>
        <v>Pass</v>
      </c>
    </row>
    <row r="251" spans="1:15" hidden="1" x14ac:dyDescent="0.4">
      <c r="A251" s="4" t="s">
        <v>134</v>
      </c>
      <c r="B251" s="5">
        <v>45518</v>
      </c>
      <c r="C251" s="4" t="s">
        <v>534</v>
      </c>
      <c r="D251" s="4" t="s">
        <v>597</v>
      </c>
      <c r="E251" s="4" t="s">
        <v>610</v>
      </c>
      <c r="F251" s="4" t="s">
        <v>617</v>
      </c>
      <c r="G251" s="4">
        <v>16</v>
      </c>
      <c r="H251" s="7">
        <v>264.89</v>
      </c>
      <c r="I251" s="7">
        <v>4238.24</v>
      </c>
      <c r="J251" s="4" t="s">
        <v>622</v>
      </c>
      <c r="K251" s="4" t="str">
        <f t="shared" si="12"/>
        <v>Tom</v>
      </c>
      <c r="M251" s="7">
        <f t="shared" si="13"/>
        <v>264.89</v>
      </c>
      <c r="N251" s="7">
        <f t="shared" si="14"/>
        <v>211.91200000000001</v>
      </c>
      <c r="O251" s="8" t="str">
        <f t="shared" si="15"/>
        <v>Pass</v>
      </c>
    </row>
    <row r="252" spans="1:15" hidden="1" x14ac:dyDescent="0.4">
      <c r="A252" s="4" t="s">
        <v>390</v>
      </c>
      <c r="B252" s="5">
        <v>45607</v>
      </c>
      <c r="C252" s="4" t="s">
        <v>513</v>
      </c>
      <c r="D252" s="4" t="s">
        <v>567</v>
      </c>
      <c r="E252" s="4" t="s">
        <v>610</v>
      </c>
      <c r="F252" s="4" t="s">
        <v>618</v>
      </c>
      <c r="G252" s="4">
        <v>10</v>
      </c>
      <c r="H252" s="7">
        <v>416.22</v>
      </c>
      <c r="I252" s="7">
        <v>4162.2000000000007</v>
      </c>
      <c r="J252" s="4" t="s">
        <v>620</v>
      </c>
      <c r="K252" s="4" t="str">
        <f t="shared" si="12"/>
        <v>Alex</v>
      </c>
      <c r="M252" s="7">
        <f t="shared" si="13"/>
        <v>416.22</v>
      </c>
      <c r="N252" s="7">
        <f t="shared" si="14"/>
        <v>208.11000000000004</v>
      </c>
      <c r="O252" s="8" t="str">
        <f t="shared" si="15"/>
        <v>Fail</v>
      </c>
    </row>
    <row r="253" spans="1:15" hidden="1" x14ac:dyDescent="0.4">
      <c r="A253" s="4" t="s">
        <v>453</v>
      </c>
      <c r="B253" s="5">
        <v>45418</v>
      </c>
      <c r="C253" s="4" t="s">
        <v>549</v>
      </c>
      <c r="D253" s="4" t="s">
        <v>571</v>
      </c>
      <c r="E253" s="4" t="s">
        <v>610</v>
      </c>
      <c r="F253" s="4" t="s">
        <v>615</v>
      </c>
      <c r="G253" s="4">
        <v>19</v>
      </c>
      <c r="H253" s="7">
        <v>203.76</v>
      </c>
      <c r="I253" s="7">
        <v>3871.44</v>
      </c>
      <c r="J253" s="4" t="s">
        <v>622</v>
      </c>
      <c r="K253" s="4" t="str">
        <f t="shared" si="12"/>
        <v>Tom</v>
      </c>
      <c r="M253" s="7">
        <f t="shared" si="13"/>
        <v>203.76</v>
      </c>
      <c r="N253" s="7">
        <f t="shared" si="14"/>
        <v>193.572</v>
      </c>
      <c r="O253" s="8" t="str">
        <f t="shared" si="15"/>
        <v>Pass</v>
      </c>
    </row>
    <row r="254" spans="1:15" hidden="1" x14ac:dyDescent="0.4">
      <c r="A254" s="4" t="s">
        <v>76</v>
      </c>
      <c r="B254" s="5">
        <v>45551</v>
      </c>
      <c r="C254" s="4" t="s">
        <v>514</v>
      </c>
      <c r="D254" s="4" t="s">
        <v>580</v>
      </c>
      <c r="E254" s="4" t="s">
        <v>610</v>
      </c>
      <c r="F254" s="4" t="s">
        <v>617</v>
      </c>
      <c r="G254" s="4">
        <v>31</v>
      </c>
      <c r="H254" s="7">
        <v>121.43</v>
      </c>
      <c r="I254" s="7">
        <v>3764.33</v>
      </c>
      <c r="J254" s="4" t="s">
        <v>620</v>
      </c>
      <c r="K254" s="4" t="str">
        <f t="shared" si="12"/>
        <v>Alex</v>
      </c>
      <c r="M254" s="7">
        <f t="shared" si="13"/>
        <v>121.43</v>
      </c>
      <c r="N254" s="7">
        <f t="shared" si="14"/>
        <v>188.2165</v>
      </c>
      <c r="O254" s="8" t="str">
        <f t="shared" si="15"/>
        <v>Pass</v>
      </c>
    </row>
    <row r="255" spans="1:15" hidden="1" x14ac:dyDescent="0.4">
      <c r="A255" s="4" t="s">
        <v>251</v>
      </c>
      <c r="B255" s="5">
        <v>45543</v>
      </c>
      <c r="C255" s="4" t="s">
        <v>554</v>
      </c>
      <c r="D255" s="4" t="s">
        <v>573</v>
      </c>
      <c r="E255" s="4" t="s">
        <v>610</v>
      </c>
      <c r="F255" s="4" t="s">
        <v>616</v>
      </c>
      <c r="G255" s="4">
        <v>15</v>
      </c>
      <c r="H255" s="7">
        <v>230.42</v>
      </c>
      <c r="I255" s="7">
        <v>3456.3</v>
      </c>
      <c r="J255" s="4" t="s">
        <v>621</v>
      </c>
      <c r="K255" s="4" t="str">
        <f t="shared" si="12"/>
        <v>Sara</v>
      </c>
      <c r="M255" s="7">
        <f t="shared" si="13"/>
        <v>230.42</v>
      </c>
      <c r="N255" s="7">
        <f t="shared" si="14"/>
        <v>172.81500000000003</v>
      </c>
      <c r="O255" s="8" t="str">
        <f t="shared" si="15"/>
        <v>Pass</v>
      </c>
    </row>
    <row r="256" spans="1:15" hidden="1" x14ac:dyDescent="0.4">
      <c r="A256" s="4" t="s">
        <v>150</v>
      </c>
      <c r="B256" s="5">
        <v>45522</v>
      </c>
      <c r="C256" s="4" t="s">
        <v>536</v>
      </c>
      <c r="D256" s="4" t="s">
        <v>574</v>
      </c>
      <c r="E256" s="4" t="s">
        <v>610</v>
      </c>
      <c r="F256" s="4" t="s">
        <v>615</v>
      </c>
      <c r="G256" s="4">
        <v>7</v>
      </c>
      <c r="H256" s="7">
        <v>484.2</v>
      </c>
      <c r="I256" s="7">
        <v>3389.4</v>
      </c>
      <c r="J256" s="4" t="s">
        <v>621</v>
      </c>
      <c r="K256" s="4" t="str">
        <f t="shared" si="12"/>
        <v>Sara</v>
      </c>
      <c r="M256" s="7">
        <f t="shared" si="13"/>
        <v>484.2</v>
      </c>
      <c r="N256" s="7">
        <f t="shared" si="14"/>
        <v>169.47000000000003</v>
      </c>
      <c r="O256" s="8" t="str">
        <f t="shared" si="15"/>
        <v>Fail</v>
      </c>
    </row>
    <row r="257" spans="1:15" hidden="1" x14ac:dyDescent="0.4">
      <c r="A257" s="4" t="s">
        <v>339</v>
      </c>
      <c r="B257" s="5">
        <v>45340</v>
      </c>
      <c r="C257" s="4" t="s">
        <v>550</v>
      </c>
      <c r="D257" s="4" t="s">
        <v>604</v>
      </c>
      <c r="E257" s="4" t="s">
        <v>610</v>
      </c>
      <c r="F257" s="4" t="s">
        <v>618</v>
      </c>
      <c r="G257" s="4">
        <v>22</v>
      </c>
      <c r="H257" s="7">
        <v>149.44</v>
      </c>
      <c r="I257" s="7">
        <v>3287.68</v>
      </c>
      <c r="J257" s="4" t="s">
        <v>620</v>
      </c>
      <c r="K257" s="4" t="str">
        <f t="shared" si="12"/>
        <v>Alex</v>
      </c>
      <c r="M257" s="7">
        <f t="shared" si="13"/>
        <v>149.44</v>
      </c>
      <c r="N257" s="7">
        <f t="shared" si="14"/>
        <v>164.38400000000001</v>
      </c>
      <c r="O257" s="8" t="str">
        <f t="shared" si="15"/>
        <v>Pass</v>
      </c>
    </row>
    <row r="258" spans="1:15" hidden="1" x14ac:dyDescent="0.4">
      <c r="A258" s="4" t="s">
        <v>133</v>
      </c>
      <c r="B258" s="5">
        <v>45326</v>
      </c>
      <c r="C258" s="4" t="s">
        <v>528</v>
      </c>
      <c r="D258" s="4" t="s">
        <v>578</v>
      </c>
      <c r="E258" s="4" t="s">
        <v>610</v>
      </c>
      <c r="F258" s="4" t="s">
        <v>617</v>
      </c>
      <c r="G258" s="4">
        <v>7</v>
      </c>
      <c r="H258" s="7">
        <v>449.51</v>
      </c>
      <c r="I258" s="7">
        <v>3146.57</v>
      </c>
      <c r="J258" s="4" t="s">
        <v>623</v>
      </c>
      <c r="K258" s="4" t="str">
        <f t="shared" ref="K258:K321" si="16">PROPER(TRIM(J258))</f>
        <v>Maria</v>
      </c>
      <c r="M258" s="7">
        <f t="shared" ref="M258:M321" si="17">H258*(1 + $L$2 )</f>
        <v>449.51</v>
      </c>
      <c r="N258" s="7">
        <f t="shared" ref="N258:N321" si="18">I258*0.05</f>
        <v>157.32850000000002</v>
      </c>
      <c r="O258" s="8" t="str">
        <f t="shared" ref="O258:O321" si="19">IF(G258 &gt; 10, "Pass", "Fail" )</f>
        <v>Fail</v>
      </c>
    </row>
    <row r="259" spans="1:15" hidden="1" x14ac:dyDescent="0.4">
      <c r="A259" s="4" t="s">
        <v>385</v>
      </c>
      <c r="B259" s="5">
        <v>45538</v>
      </c>
      <c r="C259" s="4" t="s">
        <v>519</v>
      </c>
      <c r="D259" s="4" t="s">
        <v>596</v>
      </c>
      <c r="E259" s="4" t="s">
        <v>610</v>
      </c>
      <c r="F259" s="4" t="s">
        <v>618</v>
      </c>
      <c r="G259" s="4">
        <v>32</v>
      </c>
      <c r="H259" s="7">
        <v>85.62</v>
      </c>
      <c r="I259" s="7">
        <v>2739.84</v>
      </c>
      <c r="J259" s="4" t="s">
        <v>619</v>
      </c>
      <c r="K259" s="4" t="str">
        <f t="shared" si="16"/>
        <v>John</v>
      </c>
      <c r="M259" s="7">
        <f t="shared" si="17"/>
        <v>85.62</v>
      </c>
      <c r="N259" s="7">
        <f t="shared" si="18"/>
        <v>136.99200000000002</v>
      </c>
      <c r="O259" s="8" t="str">
        <f t="shared" si="19"/>
        <v>Pass</v>
      </c>
    </row>
    <row r="260" spans="1:15" hidden="1" x14ac:dyDescent="0.4">
      <c r="A260" s="4" t="s">
        <v>184</v>
      </c>
      <c r="B260" s="5">
        <v>45516</v>
      </c>
      <c r="C260" s="4" t="s">
        <v>513</v>
      </c>
      <c r="D260" s="4" t="s">
        <v>570</v>
      </c>
      <c r="E260" s="4" t="s">
        <v>610</v>
      </c>
      <c r="F260" s="4" t="s">
        <v>615</v>
      </c>
      <c r="G260" s="4">
        <v>21</v>
      </c>
      <c r="H260" s="7">
        <v>129.72999999999999</v>
      </c>
      <c r="I260" s="7">
        <v>2724.33</v>
      </c>
      <c r="J260" s="4" t="s">
        <v>620</v>
      </c>
      <c r="K260" s="4" t="str">
        <f t="shared" si="16"/>
        <v>Alex</v>
      </c>
      <c r="M260" s="7">
        <f t="shared" si="17"/>
        <v>129.72999999999999</v>
      </c>
      <c r="N260" s="7">
        <f t="shared" si="18"/>
        <v>136.2165</v>
      </c>
      <c r="O260" s="8" t="str">
        <f t="shared" si="19"/>
        <v>Pass</v>
      </c>
    </row>
    <row r="261" spans="1:15" hidden="1" x14ac:dyDescent="0.4">
      <c r="A261" s="4" t="s">
        <v>231</v>
      </c>
      <c r="B261" s="5">
        <v>45615</v>
      </c>
      <c r="C261" s="4" t="s">
        <v>513</v>
      </c>
      <c r="D261" s="4" t="s">
        <v>599</v>
      </c>
      <c r="E261" s="4" t="s">
        <v>610</v>
      </c>
      <c r="F261" s="4" t="s">
        <v>616</v>
      </c>
      <c r="G261" s="4">
        <v>37</v>
      </c>
      <c r="H261" s="7">
        <v>73.14</v>
      </c>
      <c r="I261" s="7">
        <v>2706.18</v>
      </c>
      <c r="J261" s="4" t="s">
        <v>621</v>
      </c>
      <c r="K261" s="4" t="str">
        <f t="shared" si="16"/>
        <v>Sara</v>
      </c>
      <c r="M261" s="7">
        <f t="shared" si="17"/>
        <v>73.14</v>
      </c>
      <c r="N261" s="7">
        <f t="shared" si="18"/>
        <v>135.309</v>
      </c>
      <c r="O261" s="8" t="str">
        <f t="shared" si="19"/>
        <v>Pass</v>
      </c>
    </row>
    <row r="262" spans="1:15" hidden="1" x14ac:dyDescent="0.4">
      <c r="A262" s="4" t="s">
        <v>334</v>
      </c>
      <c r="B262" s="5">
        <v>45595</v>
      </c>
      <c r="C262" s="4" t="s">
        <v>537</v>
      </c>
      <c r="D262" s="4" t="s">
        <v>561</v>
      </c>
      <c r="E262" s="4" t="s">
        <v>610</v>
      </c>
      <c r="F262" s="4" t="s">
        <v>618</v>
      </c>
      <c r="G262" s="4">
        <v>23</v>
      </c>
      <c r="H262" s="7">
        <v>117.07</v>
      </c>
      <c r="I262" s="7">
        <v>2692.61</v>
      </c>
      <c r="J262" s="4" t="s">
        <v>619</v>
      </c>
      <c r="K262" s="4" t="str">
        <f t="shared" si="16"/>
        <v>John</v>
      </c>
      <c r="M262" s="7">
        <f t="shared" si="17"/>
        <v>117.07</v>
      </c>
      <c r="N262" s="7">
        <f t="shared" si="18"/>
        <v>134.63050000000001</v>
      </c>
      <c r="O262" s="8" t="str">
        <f t="shared" si="19"/>
        <v>Pass</v>
      </c>
    </row>
    <row r="263" spans="1:15" hidden="1" x14ac:dyDescent="0.4">
      <c r="A263" s="4" t="s">
        <v>201</v>
      </c>
      <c r="B263" s="5">
        <v>45451</v>
      </c>
      <c r="C263" s="4" t="s">
        <v>520</v>
      </c>
      <c r="D263" s="4" t="s">
        <v>573</v>
      </c>
      <c r="E263" s="4" t="s">
        <v>610</v>
      </c>
      <c r="F263" s="4" t="s">
        <v>616</v>
      </c>
      <c r="G263" s="4">
        <v>41</v>
      </c>
      <c r="H263" s="7">
        <v>62.11</v>
      </c>
      <c r="I263" s="7">
        <v>2546.5100000000002</v>
      </c>
      <c r="J263" s="4" t="s">
        <v>621</v>
      </c>
      <c r="K263" s="4" t="str">
        <f t="shared" si="16"/>
        <v>Sara</v>
      </c>
      <c r="M263" s="7">
        <f t="shared" si="17"/>
        <v>62.11</v>
      </c>
      <c r="N263" s="7">
        <f t="shared" si="18"/>
        <v>127.32550000000002</v>
      </c>
      <c r="O263" s="8" t="str">
        <f t="shared" si="19"/>
        <v>Pass</v>
      </c>
    </row>
    <row r="264" spans="1:15" hidden="1" x14ac:dyDescent="0.4">
      <c r="A264" s="4" t="s">
        <v>11</v>
      </c>
      <c r="B264" s="5">
        <v>45640</v>
      </c>
      <c r="C264" s="4" t="s">
        <v>511</v>
      </c>
      <c r="D264" s="4" t="s">
        <v>561</v>
      </c>
      <c r="E264" s="4" t="s">
        <v>610</v>
      </c>
      <c r="F264" s="4" t="s">
        <v>616</v>
      </c>
      <c r="G264" s="4">
        <v>12</v>
      </c>
      <c r="H264" s="7">
        <v>194.69</v>
      </c>
      <c r="I264" s="7">
        <v>2336.2800000000002</v>
      </c>
      <c r="J264" s="4" t="s">
        <v>620</v>
      </c>
      <c r="K264" s="4" t="str">
        <f t="shared" si="16"/>
        <v>Alex</v>
      </c>
      <c r="M264" s="7">
        <f t="shared" si="17"/>
        <v>194.69</v>
      </c>
      <c r="N264" s="7">
        <f t="shared" si="18"/>
        <v>116.81400000000002</v>
      </c>
      <c r="O264" s="8" t="str">
        <f t="shared" si="19"/>
        <v>Pass</v>
      </c>
    </row>
    <row r="265" spans="1:15" hidden="1" x14ac:dyDescent="0.4">
      <c r="A265" s="4" t="s">
        <v>125</v>
      </c>
      <c r="B265" s="5">
        <v>45339</v>
      </c>
      <c r="C265" s="4" t="s">
        <v>529</v>
      </c>
      <c r="D265" s="4" t="s">
        <v>603</v>
      </c>
      <c r="E265" s="4" t="s">
        <v>610</v>
      </c>
      <c r="F265" s="4" t="s">
        <v>616</v>
      </c>
      <c r="G265" s="4">
        <v>23</v>
      </c>
      <c r="H265" s="7">
        <v>101.49</v>
      </c>
      <c r="I265" s="7">
        <v>2334.27</v>
      </c>
      <c r="J265" s="4" t="s">
        <v>620</v>
      </c>
      <c r="K265" s="4" t="str">
        <f t="shared" si="16"/>
        <v>Alex</v>
      </c>
      <c r="M265" s="7">
        <f t="shared" si="17"/>
        <v>101.49</v>
      </c>
      <c r="N265" s="7">
        <f t="shared" si="18"/>
        <v>116.71350000000001</v>
      </c>
      <c r="O265" s="8" t="str">
        <f t="shared" si="19"/>
        <v>Pass</v>
      </c>
    </row>
    <row r="266" spans="1:15" hidden="1" x14ac:dyDescent="0.4">
      <c r="A266" s="4" t="s">
        <v>88</v>
      </c>
      <c r="B266" s="5">
        <v>45543</v>
      </c>
      <c r="C266" s="4" t="s">
        <v>516</v>
      </c>
      <c r="D266" s="4" t="s">
        <v>562</v>
      </c>
      <c r="E266" s="4" t="s">
        <v>610</v>
      </c>
      <c r="F266" s="4" t="s">
        <v>618</v>
      </c>
      <c r="G266" s="4">
        <v>34</v>
      </c>
      <c r="H266" s="7">
        <v>57.81</v>
      </c>
      <c r="I266" s="7">
        <v>1965.54</v>
      </c>
      <c r="J266" s="4" t="s">
        <v>619</v>
      </c>
      <c r="K266" s="4" t="str">
        <f t="shared" si="16"/>
        <v>John</v>
      </c>
      <c r="M266" s="7">
        <f t="shared" si="17"/>
        <v>57.81</v>
      </c>
      <c r="N266" s="7">
        <f t="shared" si="18"/>
        <v>98.277000000000001</v>
      </c>
      <c r="O266" s="8" t="str">
        <f t="shared" si="19"/>
        <v>Pass</v>
      </c>
    </row>
    <row r="267" spans="1:15" hidden="1" x14ac:dyDescent="0.4">
      <c r="A267" s="4" t="s">
        <v>10</v>
      </c>
      <c r="B267" s="5">
        <v>45394</v>
      </c>
      <c r="C267" s="4" t="s">
        <v>510</v>
      </c>
      <c r="D267" s="4" t="s">
        <v>560</v>
      </c>
      <c r="E267" s="4" t="s">
        <v>610</v>
      </c>
      <c r="F267" s="4" t="s">
        <v>615</v>
      </c>
      <c r="G267" s="4">
        <v>16</v>
      </c>
      <c r="H267" s="7">
        <v>120.52</v>
      </c>
      <c r="I267" s="7">
        <v>1928.32</v>
      </c>
      <c r="J267" s="4" t="s">
        <v>619</v>
      </c>
      <c r="K267" s="4" t="str">
        <f t="shared" si="16"/>
        <v>John</v>
      </c>
      <c r="L267" s="8">
        <v>0.18</v>
      </c>
      <c r="M267" s="7">
        <f t="shared" si="17"/>
        <v>120.52</v>
      </c>
      <c r="N267" s="7">
        <f t="shared" si="18"/>
        <v>96.415999999999997</v>
      </c>
      <c r="O267" s="8" t="str">
        <f t="shared" si="19"/>
        <v>Pass</v>
      </c>
    </row>
    <row r="268" spans="1:15" hidden="1" x14ac:dyDescent="0.4">
      <c r="A268" s="4" t="s">
        <v>279</v>
      </c>
      <c r="B268" s="5">
        <v>45300</v>
      </c>
      <c r="C268" s="4" t="s">
        <v>547</v>
      </c>
      <c r="D268" s="4" t="s">
        <v>604</v>
      </c>
      <c r="E268" s="4" t="s">
        <v>610</v>
      </c>
      <c r="F268" s="4" t="s">
        <v>616</v>
      </c>
      <c r="G268" s="4">
        <v>14</v>
      </c>
      <c r="H268" s="7">
        <v>133.63</v>
      </c>
      <c r="I268" s="7">
        <v>1870.82</v>
      </c>
      <c r="J268" s="4" t="s">
        <v>623</v>
      </c>
      <c r="K268" s="4" t="str">
        <f t="shared" si="16"/>
        <v>Maria</v>
      </c>
      <c r="M268" s="7">
        <f t="shared" si="17"/>
        <v>133.63</v>
      </c>
      <c r="N268" s="7">
        <f t="shared" si="18"/>
        <v>93.540999999999997</v>
      </c>
      <c r="O268" s="8" t="str">
        <f t="shared" si="19"/>
        <v>Pass</v>
      </c>
    </row>
    <row r="269" spans="1:15" hidden="1" x14ac:dyDescent="0.4">
      <c r="A269" s="4" t="s">
        <v>239</v>
      </c>
      <c r="B269" s="5">
        <v>45389</v>
      </c>
      <c r="C269" s="4" t="s">
        <v>521</v>
      </c>
      <c r="D269" s="4" t="s">
        <v>600</v>
      </c>
      <c r="E269" s="4" t="s">
        <v>610</v>
      </c>
      <c r="F269" s="4" t="s">
        <v>618</v>
      </c>
      <c r="G269" s="4">
        <v>24</v>
      </c>
      <c r="H269" s="7">
        <v>72.45</v>
      </c>
      <c r="I269" s="7">
        <v>1738.8</v>
      </c>
      <c r="J269" s="4" t="s">
        <v>620</v>
      </c>
      <c r="K269" s="4" t="str">
        <f t="shared" si="16"/>
        <v>Alex</v>
      </c>
      <c r="M269" s="7">
        <f t="shared" si="17"/>
        <v>72.45</v>
      </c>
      <c r="N269" s="7">
        <f t="shared" si="18"/>
        <v>86.94</v>
      </c>
      <c r="O269" s="8" t="str">
        <f t="shared" si="19"/>
        <v>Pass</v>
      </c>
    </row>
    <row r="270" spans="1:15" hidden="1" x14ac:dyDescent="0.4">
      <c r="A270" s="4" t="s">
        <v>232</v>
      </c>
      <c r="B270" s="5">
        <v>45494</v>
      </c>
      <c r="C270" s="4" t="s">
        <v>513</v>
      </c>
      <c r="D270" s="4" t="s">
        <v>578</v>
      </c>
      <c r="E270" s="4" t="s">
        <v>610</v>
      </c>
      <c r="F270" s="4" t="s">
        <v>616</v>
      </c>
      <c r="G270" s="4">
        <v>8</v>
      </c>
      <c r="H270" s="7">
        <v>212.25</v>
      </c>
      <c r="I270" s="7">
        <v>1698</v>
      </c>
      <c r="J270" s="4" t="s">
        <v>621</v>
      </c>
      <c r="K270" s="4" t="str">
        <f t="shared" si="16"/>
        <v>Sara</v>
      </c>
      <c r="M270" s="7">
        <f t="shared" si="17"/>
        <v>212.25</v>
      </c>
      <c r="N270" s="7">
        <f t="shared" si="18"/>
        <v>84.9</v>
      </c>
      <c r="O270" s="8" t="str">
        <f t="shared" si="19"/>
        <v>Fail</v>
      </c>
    </row>
    <row r="271" spans="1:15" hidden="1" x14ac:dyDescent="0.4">
      <c r="A271" s="4" t="s">
        <v>439</v>
      </c>
      <c r="B271" s="5">
        <v>45397</v>
      </c>
      <c r="C271" s="4" t="s">
        <v>532</v>
      </c>
      <c r="D271" s="4" t="s">
        <v>577</v>
      </c>
      <c r="E271" s="4" t="s">
        <v>610</v>
      </c>
      <c r="F271" s="4" t="s">
        <v>618</v>
      </c>
      <c r="G271" s="4">
        <v>4</v>
      </c>
      <c r="H271" s="7">
        <v>422.44</v>
      </c>
      <c r="I271" s="7">
        <v>1689.76</v>
      </c>
      <c r="J271" s="4" t="s">
        <v>619</v>
      </c>
      <c r="K271" s="4" t="str">
        <f t="shared" si="16"/>
        <v>John</v>
      </c>
      <c r="M271" s="7">
        <f t="shared" si="17"/>
        <v>422.44</v>
      </c>
      <c r="N271" s="7">
        <f t="shared" si="18"/>
        <v>84.488</v>
      </c>
      <c r="O271" s="8" t="str">
        <f t="shared" si="19"/>
        <v>Fail</v>
      </c>
    </row>
    <row r="272" spans="1:15" hidden="1" x14ac:dyDescent="0.4">
      <c r="A272" s="4" t="s">
        <v>127</v>
      </c>
      <c r="B272" s="5">
        <v>45507</v>
      </c>
      <c r="C272" s="4" t="s">
        <v>542</v>
      </c>
      <c r="D272" s="4" t="s">
        <v>565</v>
      </c>
      <c r="E272" s="4" t="s">
        <v>610</v>
      </c>
      <c r="F272" s="4" t="s">
        <v>616</v>
      </c>
      <c r="G272" s="4">
        <v>9</v>
      </c>
      <c r="H272" s="7">
        <v>184.77</v>
      </c>
      <c r="I272" s="7">
        <v>1662.93</v>
      </c>
      <c r="J272" s="4" t="s">
        <v>620</v>
      </c>
      <c r="K272" s="4" t="str">
        <f t="shared" si="16"/>
        <v>Alex</v>
      </c>
      <c r="M272" s="7">
        <f t="shared" si="17"/>
        <v>184.77</v>
      </c>
      <c r="N272" s="7">
        <f t="shared" si="18"/>
        <v>83.146500000000003</v>
      </c>
      <c r="O272" s="8" t="str">
        <f t="shared" si="19"/>
        <v>Fail</v>
      </c>
    </row>
    <row r="273" spans="1:15" hidden="1" x14ac:dyDescent="0.4">
      <c r="A273" s="4" t="s">
        <v>333</v>
      </c>
      <c r="B273" s="5">
        <v>45608</v>
      </c>
      <c r="C273" s="4" t="s">
        <v>557</v>
      </c>
      <c r="D273" s="4" t="s">
        <v>576</v>
      </c>
      <c r="E273" s="4" t="s">
        <v>610</v>
      </c>
      <c r="F273" s="4" t="s">
        <v>615</v>
      </c>
      <c r="G273" s="4">
        <v>7</v>
      </c>
      <c r="H273" s="7">
        <v>224.88</v>
      </c>
      <c r="I273" s="7">
        <v>1574.16</v>
      </c>
      <c r="J273" s="4" t="s">
        <v>619</v>
      </c>
      <c r="K273" s="4" t="str">
        <f t="shared" si="16"/>
        <v>John</v>
      </c>
      <c r="M273" s="7">
        <f t="shared" si="17"/>
        <v>224.88</v>
      </c>
      <c r="N273" s="7">
        <f t="shared" si="18"/>
        <v>78.708000000000013</v>
      </c>
      <c r="O273" s="8" t="str">
        <f t="shared" si="19"/>
        <v>Fail</v>
      </c>
    </row>
    <row r="274" spans="1:15" hidden="1" x14ac:dyDescent="0.4">
      <c r="A274" s="4" t="s">
        <v>87</v>
      </c>
      <c r="B274" s="5">
        <v>45506</v>
      </c>
      <c r="C274" s="4" t="s">
        <v>512</v>
      </c>
      <c r="D274" s="4" t="s">
        <v>570</v>
      </c>
      <c r="E274" s="4" t="s">
        <v>610</v>
      </c>
      <c r="F274" s="4" t="s">
        <v>616</v>
      </c>
      <c r="G274" s="4">
        <v>13</v>
      </c>
      <c r="H274" s="7">
        <v>115.88</v>
      </c>
      <c r="I274" s="7">
        <v>1506.44</v>
      </c>
      <c r="J274" s="4" t="s">
        <v>621</v>
      </c>
      <c r="K274" s="4" t="str">
        <f t="shared" si="16"/>
        <v>Sara</v>
      </c>
      <c r="M274" s="7">
        <f t="shared" si="17"/>
        <v>115.88</v>
      </c>
      <c r="N274" s="7">
        <f t="shared" si="18"/>
        <v>75.322000000000003</v>
      </c>
      <c r="O274" s="8" t="str">
        <f t="shared" si="19"/>
        <v>Pass</v>
      </c>
    </row>
    <row r="275" spans="1:15" hidden="1" x14ac:dyDescent="0.4">
      <c r="A275" s="4" t="s">
        <v>27</v>
      </c>
      <c r="B275" s="5">
        <v>45600</v>
      </c>
      <c r="C275" s="4" t="s">
        <v>525</v>
      </c>
      <c r="D275" s="4" t="s">
        <v>565</v>
      </c>
      <c r="E275" s="4" t="s">
        <v>610</v>
      </c>
      <c r="F275" s="4" t="s">
        <v>615</v>
      </c>
      <c r="G275" s="4">
        <v>3</v>
      </c>
      <c r="H275" s="7">
        <v>462.09</v>
      </c>
      <c r="I275" s="7">
        <v>1386.27</v>
      </c>
      <c r="J275" s="4" t="s">
        <v>622</v>
      </c>
      <c r="K275" s="4" t="str">
        <f t="shared" si="16"/>
        <v>Tom</v>
      </c>
      <c r="M275" s="7">
        <f t="shared" si="17"/>
        <v>462.09</v>
      </c>
      <c r="N275" s="7">
        <f t="shared" si="18"/>
        <v>69.313500000000005</v>
      </c>
      <c r="O275" s="8" t="str">
        <f t="shared" si="19"/>
        <v>Fail</v>
      </c>
    </row>
    <row r="276" spans="1:15" hidden="1" x14ac:dyDescent="0.4">
      <c r="A276" s="4" t="s">
        <v>370</v>
      </c>
      <c r="B276" s="5">
        <v>45465</v>
      </c>
      <c r="C276" s="4" t="s">
        <v>510</v>
      </c>
      <c r="D276" s="4" t="s">
        <v>562</v>
      </c>
      <c r="E276" s="4" t="s">
        <v>610</v>
      </c>
      <c r="F276" s="4" t="s">
        <v>615</v>
      </c>
      <c r="G276" s="4">
        <v>25</v>
      </c>
      <c r="H276" s="7">
        <v>55.22</v>
      </c>
      <c r="I276" s="7">
        <v>1380.5</v>
      </c>
      <c r="J276" s="4" t="s">
        <v>622</v>
      </c>
      <c r="K276" s="4" t="str">
        <f t="shared" si="16"/>
        <v>Tom</v>
      </c>
      <c r="M276" s="7">
        <f t="shared" si="17"/>
        <v>55.22</v>
      </c>
      <c r="N276" s="7">
        <f t="shared" si="18"/>
        <v>69.025000000000006</v>
      </c>
      <c r="O276" s="8" t="str">
        <f t="shared" si="19"/>
        <v>Pass</v>
      </c>
    </row>
    <row r="277" spans="1:15" hidden="1" x14ac:dyDescent="0.4">
      <c r="A277" s="4" t="s">
        <v>43</v>
      </c>
      <c r="B277" s="5">
        <v>45562</v>
      </c>
      <c r="C277" s="4" t="s">
        <v>535</v>
      </c>
      <c r="D277" s="4" t="s">
        <v>582</v>
      </c>
      <c r="E277" s="4" t="s">
        <v>610</v>
      </c>
      <c r="F277" s="4" t="s">
        <v>618</v>
      </c>
      <c r="G277" s="4">
        <v>42</v>
      </c>
      <c r="H277" s="7">
        <v>32.79</v>
      </c>
      <c r="I277" s="7">
        <v>1377.18</v>
      </c>
      <c r="J277" s="4" t="s">
        <v>622</v>
      </c>
      <c r="K277" s="4" t="str">
        <f t="shared" si="16"/>
        <v>Tom</v>
      </c>
      <c r="M277" s="7">
        <f t="shared" si="17"/>
        <v>32.79</v>
      </c>
      <c r="N277" s="7">
        <f t="shared" si="18"/>
        <v>68.859000000000009</v>
      </c>
      <c r="O277" s="8" t="str">
        <f t="shared" si="19"/>
        <v>Pass</v>
      </c>
    </row>
    <row r="278" spans="1:15" hidden="1" x14ac:dyDescent="0.4">
      <c r="A278" s="4" t="s">
        <v>54</v>
      </c>
      <c r="B278" s="5">
        <v>45312</v>
      </c>
      <c r="C278" s="4" t="s">
        <v>541</v>
      </c>
      <c r="D278" s="4" t="s">
        <v>573</v>
      </c>
      <c r="E278" s="4" t="s">
        <v>610</v>
      </c>
      <c r="F278" s="4" t="s">
        <v>615</v>
      </c>
      <c r="G278" s="4">
        <v>3</v>
      </c>
      <c r="H278" s="7">
        <v>442.25</v>
      </c>
      <c r="I278" s="7">
        <v>1326.75</v>
      </c>
      <c r="J278" s="4" t="s">
        <v>622</v>
      </c>
      <c r="K278" s="4" t="str">
        <f t="shared" si="16"/>
        <v>Tom</v>
      </c>
      <c r="M278" s="7">
        <f t="shared" si="17"/>
        <v>442.25</v>
      </c>
      <c r="N278" s="7">
        <f t="shared" si="18"/>
        <v>66.337500000000006</v>
      </c>
      <c r="O278" s="8" t="str">
        <f t="shared" si="19"/>
        <v>Fail</v>
      </c>
    </row>
    <row r="279" spans="1:15" hidden="1" x14ac:dyDescent="0.4">
      <c r="A279" s="4" t="s">
        <v>138</v>
      </c>
      <c r="B279" s="5">
        <v>45296</v>
      </c>
      <c r="C279" s="4" t="s">
        <v>530</v>
      </c>
      <c r="D279" s="4" t="s">
        <v>606</v>
      </c>
      <c r="E279" s="4" t="s">
        <v>610</v>
      </c>
      <c r="F279" s="4" t="s">
        <v>616</v>
      </c>
      <c r="G279" s="4">
        <v>4</v>
      </c>
      <c r="H279" s="7">
        <v>310.60000000000002</v>
      </c>
      <c r="I279" s="7">
        <v>1242.4000000000001</v>
      </c>
      <c r="J279" s="4" t="s">
        <v>623</v>
      </c>
      <c r="K279" s="4" t="str">
        <f t="shared" si="16"/>
        <v>Maria</v>
      </c>
      <c r="M279" s="7">
        <f t="shared" si="17"/>
        <v>310.60000000000002</v>
      </c>
      <c r="N279" s="7">
        <f t="shared" si="18"/>
        <v>62.120000000000005</v>
      </c>
      <c r="O279" s="8" t="str">
        <f t="shared" si="19"/>
        <v>Fail</v>
      </c>
    </row>
    <row r="280" spans="1:15" hidden="1" x14ac:dyDescent="0.4">
      <c r="A280" s="4" t="s">
        <v>163</v>
      </c>
      <c r="B280" s="5">
        <v>45618</v>
      </c>
      <c r="C280" s="4" t="s">
        <v>552</v>
      </c>
      <c r="D280" s="4" t="s">
        <v>574</v>
      </c>
      <c r="E280" s="4" t="s">
        <v>610</v>
      </c>
      <c r="F280" s="4" t="s">
        <v>615</v>
      </c>
      <c r="G280" s="4">
        <v>15</v>
      </c>
      <c r="H280" s="7">
        <v>73.61</v>
      </c>
      <c r="I280" s="7">
        <v>1104.1500000000001</v>
      </c>
      <c r="J280" s="4" t="s">
        <v>623</v>
      </c>
      <c r="K280" s="4" t="str">
        <f t="shared" si="16"/>
        <v>Maria</v>
      </c>
      <c r="M280" s="7">
        <f t="shared" si="17"/>
        <v>73.61</v>
      </c>
      <c r="N280" s="7">
        <f t="shared" si="18"/>
        <v>55.20750000000001</v>
      </c>
      <c r="O280" s="8" t="str">
        <f t="shared" si="19"/>
        <v>Pass</v>
      </c>
    </row>
    <row r="281" spans="1:15" hidden="1" x14ac:dyDescent="0.4">
      <c r="A281" s="4" t="s">
        <v>23</v>
      </c>
      <c r="B281" s="5">
        <v>45651</v>
      </c>
      <c r="C281" s="4" t="s">
        <v>522</v>
      </c>
      <c r="D281" s="4" t="s">
        <v>571</v>
      </c>
      <c r="E281" s="4" t="s">
        <v>610</v>
      </c>
      <c r="F281" s="4" t="s">
        <v>615</v>
      </c>
      <c r="G281" s="4">
        <v>27</v>
      </c>
      <c r="H281" s="7">
        <v>38.07</v>
      </c>
      <c r="I281" s="7">
        <v>1027.8900000000001</v>
      </c>
      <c r="J281" s="4" t="s">
        <v>623</v>
      </c>
      <c r="K281" s="4" t="str">
        <f t="shared" si="16"/>
        <v>Maria</v>
      </c>
      <c r="M281" s="7">
        <f t="shared" si="17"/>
        <v>38.07</v>
      </c>
      <c r="N281" s="7">
        <f t="shared" si="18"/>
        <v>51.394500000000008</v>
      </c>
      <c r="O281" s="8" t="str">
        <f t="shared" si="19"/>
        <v>Pass</v>
      </c>
    </row>
    <row r="282" spans="1:15" hidden="1" x14ac:dyDescent="0.4">
      <c r="A282" s="4" t="s">
        <v>508</v>
      </c>
      <c r="B282" s="5">
        <v>45307</v>
      </c>
      <c r="C282" s="4" t="s">
        <v>558</v>
      </c>
      <c r="D282" s="4" t="s">
        <v>591</v>
      </c>
      <c r="E282" s="4" t="s">
        <v>610</v>
      </c>
      <c r="F282" s="4" t="s">
        <v>616</v>
      </c>
      <c r="G282" s="4">
        <v>35</v>
      </c>
      <c r="H282" s="7">
        <v>28.61</v>
      </c>
      <c r="I282" s="7">
        <v>1001.35</v>
      </c>
      <c r="J282" s="4" t="s">
        <v>623</v>
      </c>
      <c r="K282" s="4" t="str">
        <f t="shared" si="16"/>
        <v>Maria</v>
      </c>
      <c r="M282" s="7">
        <f t="shared" si="17"/>
        <v>28.61</v>
      </c>
      <c r="N282" s="7">
        <f t="shared" si="18"/>
        <v>50.067500000000003</v>
      </c>
      <c r="O282" s="8" t="str">
        <f t="shared" si="19"/>
        <v>Pass</v>
      </c>
    </row>
    <row r="283" spans="1:15" hidden="1" x14ac:dyDescent="0.4">
      <c r="A283" s="4" t="s">
        <v>19</v>
      </c>
      <c r="B283" s="5">
        <v>45506</v>
      </c>
      <c r="C283" s="4" t="s">
        <v>519</v>
      </c>
      <c r="D283" s="4" t="s">
        <v>569</v>
      </c>
      <c r="E283" s="4" t="s">
        <v>610</v>
      </c>
      <c r="F283" s="4" t="s">
        <v>616</v>
      </c>
      <c r="G283" s="4">
        <v>2</v>
      </c>
      <c r="H283" s="7">
        <v>452.92</v>
      </c>
      <c r="I283" s="7">
        <v>905.84</v>
      </c>
      <c r="J283" s="4" t="s">
        <v>623</v>
      </c>
      <c r="K283" s="4" t="str">
        <f t="shared" si="16"/>
        <v>Maria</v>
      </c>
      <c r="M283" s="7">
        <f t="shared" si="17"/>
        <v>452.92</v>
      </c>
      <c r="N283" s="7">
        <f t="shared" si="18"/>
        <v>45.292000000000002</v>
      </c>
      <c r="O283" s="8" t="str">
        <f t="shared" si="19"/>
        <v>Fail</v>
      </c>
    </row>
    <row r="284" spans="1:15" hidden="1" x14ac:dyDescent="0.4">
      <c r="A284" s="4" t="s">
        <v>95</v>
      </c>
      <c r="B284" s="5">
        <v>45344</v>
      </c>
      <c r="C284" s="4" t="s">
        <v>543</v>
      </c>
      <c r="D284" s="4" t="s">
        <v>581</v>
      </c>
      <c r="E284" s="4" t="s">
        <v>610</v>
      </c>
      <c r="F284" s="4" t="s">
        <v>617</v>
      </c>
      <c r="G284" s="4">
        <v>4</v>
      </c>
      <c r="H284" s="7">
        <v>184.43</v>
      </c>
      <c r="I284" s="7">
        <v>737.72</v>
      </c>
      <c r="J284" s="4" t="s">
        <v>621</v>
      </c>
      <c r="K284" s="4" t="str">
        <f t="shared" si="16"/>
        <v>Sara</v>
      </c>
      <c r="M284" s="7">
        <f t="shared" si="17"/>
        <v>184.43</v>
      </c>
      <c r="N284" s="7">
        <f t="shared" si="18"/>
        <v>36.886000000000003</v>
      </c>
      <c r="O284" s="8" t="str">
        <f t="shared" si="19"/>
        <v>Fail</v>
      </c>
    </row>
    <row r="285" spans="1:15" hidden="1" x14ac:dyDescent="0.4">
      <c r="A285" s="4" t="s">
        <v>497</v>
      </c>
      <c r="B285" s="5">
        <v>45616</v>
      </c>
      <c r="C285" s="4" t="s">
        <v>550</v>
      </c>
      <c r="D285" s="4" t="s">
        <v>581</v>
      </c>
      <c r="E285" s="4" t="s">
        <v>610</v>
      </c>
      <c r="F285" s="4" t="s">
        <v>616</v>
      </c>
      <c r="G285" s="4">
        <v>3</v>
      </c>
      <c r="H285" s="7">
        <v>236.11</v>
      </c>
      <c r="I285" s="7">
        <v>708.33</v>
      </c>
      <c r="J285" s="4" t="s">
        <v>623</v>
      </c>
      <c r="K285" s="4" t="str">
        <f t="shared" si="16"/>
        <v>Maria</v>
      </c>
      <c r="M285" s="7">
        <f t="shared" si="17"/>
        <v>236.11</v>
      </c>
      <c r="N285" s="7">
        <f t="shared" si="18"/>
        <v>35.416500000000006</v>
      </c>
      <c r="O285" s="8" t="str">
        <f t="shared" si="19"/>
        <v>Fail</v>
      </c>
    </row>
    <row r="286" spans="1:15" hidden="1" x14ac:dyDescent="0.4">
      <c r="A286" s="4" t="s">
        <v>364</v>
      </c>
      <c r="B286" s="5">
        <v>45572</v>
      </c>
      <c r="C286" s="4" t="s">
        <v>522</v>
      </c>
      <c r="D286" s="4" t="s">
        <v>602</v>
      </c>
      <c r="E286" s="4" t="s">
        <v>610</v>
      </c>
      <c r="F286" s="4" t="s">
        <v>615</v>
      </c>
      <c r="G286" s="4">
        <v>23</v>
      </c>
      <c r="H286" s="7">
        <v>29.87</v>
      </c>
      <c r="I286" s="7">
        <v>687.01</v>
      </c>
      <c r="J286" s="4" t="s">
        <v>622</v>
      </c>
      <c r="K286" s="4" t="str">
        <f t="shared" si="16"/>
        <v>Tom</v>
      </c>
      <c r="M286" s="7">
        <f t="shared" si="17"/>
        <v>29.87</v>
      </c>
      <c r="N286" s="7">
        <f t="shared" si="18"/>
        <v>34.350500000000004</v>
      </c>
      <c r="O286" s="8" t="str">
        <f t="shared" si="19"/>
        <v>Pass</v>
      </c>
    </row>
    <row r="287" spans="1:15" hidden="1" x14ac:dyDescent="0.4">
      <c r="A287" s="4" t="s">
        <v>346</v>
      </c>
      <c r="B287" s="5">
        <v>45390</v>
      </c>
      <c r="C287" s="4" t="s">
        <v>559</v>
      </c>
      <c r="D287" s="4" t="s">
        <v>563</v>
      </c>
      <c r="E287" s="4" t="s">
        <v>610</v>
      </c>
      <c r="F287" s="4" t="s">
        <v>616</v>
      </c>
      <c r="G287" s="4">
        <v>18</v>
      </c>
      <c r="H287" s="7">
        <v>31.98</v>
      </c>
      <c r="I287" s="7">
        <v>575.64</v>
      </c>
      <c r="J287" s="4" t="s">
        <v>623</v>
      </c>
      <c r="K287" s="4" t="str">
        <f t="shared" si="16"/>
        <v>Maria</v>
      </c>
      <c r="M287" s="7">
        <f t="shared" si="17"/>
        <v>31.98</v>
      </c>
      <c r="N287" s="7">
        <f t="shared" si="18"/>
        <v>28.782</v>
      </c>
      <c r="O287" s="8" t="str">
        <f t="shared" si="19"/>
        <v>Pass</v>
      </c>
    </row>
    <row r="288" spans="1:15" hidden="1" x14ac:dyDescent="0.4">
      <c r="A288" s="4" t="s">
        <v>168</v>
      </c>
      <c r="B288" s="5">
        <v>45357</v>
      </c>
      <c r="C288" s="4" t="s">
        <v>535</v>
      </c>
      <c r="D288" s="4" t="s">
        <v>572</v>
      </c>
      <c r="E288" s="4" t="s">
        <v>610</v>
      </c>
      <c r="F288" s="4" t="s">
        <v>617</v>
      </c>
      <c r="G288" s="4">
        <v>5</v>
      </c>
      <c r="H288" s="7">
        <v>112.78</v>
      </c>
      <c r="I288" s="7">
        <v>563.9</v>
      </c>
      <c r="J288" s="4" t="s">
        <v>622</v>
      </c>
      <c r="K288" s="4" t="str">
        <f t="shared" si="16"/>
        <v>Tom</v>
      </c>
      <c r="M288" s="7">
        <f t="shared" si="17"/>
        <v>112.78</v>
      </c>
      <c r="N288" s="7">
        <f t="shared" si="18"/>
        <v>28.195</v>
      </c>
      <c r="O288" s="8" t="str">
        <f t="shared" si="19"/>
        <v>Fail</v>
      </c>
    </row>
    <row r="289" spans="1:15" hidden="1" x14ac:dyDescent="0.4">
      <c r="A289" s="4" t="s">
        <v>253</v>
      </c>
      <c r="B289" s="5">
        <v>45438</v>
      </c>
      <c r="C289" s="4" t="s">
        <v>511</v>
      </c>
      <c r="D289" s="4" t="s">
        <v>600</v>
      </c>
      <c r="E289" s="4" t="s">
        <v>610</v>
      </c>
      <c r="F289" s="4" t="s">
        <v>615</v>
      </c>
      <c r="G289" s="4">
        <v>7</v>
      </c>
      <c r="H289" s="7">
        <v>68.92</v>
      </c>
      <c r="I289" s="7">
        <v>482.44</v>
      </c>
      <c r="J289" s="4" t="s">
        <v>620</v>
      </c>
      <c r="K289" s="4" t="str">
        <f t="shared" si="16"/>
        <v>Alex</v>
      </c>
      <c r="M289" s="7">
        <f t="shared" si="17"/>
        <v>68.92</v>
      </c>
      <c r="N289" s="7">
        <f t="shared" si="18"/>
        <v>24.122</v>
      </c>
      <c r="O289" s="8" t="str">
        <f t="shared" si="19"/>
        <v>Fail</v>
      </c>
    </row>
    <row r="290" spans="1:15" hidden="1" x14ac:dyDescent="0.4">
      <c r="A290" s="4" t="s">
        <v>361</v>
      </c>
      <c r="B290" s="5">
        <v>45614</v>
      </c>
      <c r="C290" s="4" t="s">
        <v>558</v>
      </c>
      <c r="D290" s="4" t="s">
        <v>575</v>
      </c>
      <c r="E290" s="4" t="s">
        <v>610</v>
      </c>
      <c r="F290" s="4" t="s">
        <v>617</v>
      </c>
      <c r="G290" s="4">
        <v>33</v>
      </c>
      <c r="H290" s="7">
        <v>11.03</v>
      </c>
      <c r="I290" s="7">
        <v>363.99</v>
      </c>
      <c r="J290" s="4" t="s">
        <v>620</v>
      </c>
      <c r="K290" s="4" t="str">
        <f t="shared" si="16"/>
        <v>Alex</v>
      </c>
      <c r="M290" s="7">
        <f t="shared" si="17"/>
        <v>11.03</v>
      </c>
      <c r="N290" s="7">
        <f t="shared" si="18"/>
        <v>18.1995</v>
      </c>
      <c r="O290" s="8" t="str">
        <f t="shared" si="19"/>
        <v>Pass</v>
      </c>
    </row>
    <row r="291" spans="1:15" hidden="1" x14ac:dyDescent="0.4">
      <c r="A291" s="4" t="s">
        <v>82</v>
      </c>
      <c r="B291" s="5">
        <v>45493</v>
      </c>
      <c r="C291" s="4" t="s">
        <v>544</v>
      </c>
      <c r="D291" s="4" t="s">
        <v>593</v>
      </c>
      <c r="E291" s="4" t="s">
        <v>610</v>
      </c>
      <c r="F291" s="4" t="s">
        <v>617</v>
      </c>
      <c r="G291" s="4">
        <v>3</v>
      </c>
      <c r="H291" s="7">
        <v>120.81</v>
      </c>
      <c r="I291" s="7">
        <v>362.43</v>
      </c>
      <c r="J291" s="4" t="s">
        <v>622</v>
      </c>
      <c r="K291" s="4" t="str">
        <f t="shared" si="16"/>
        <v>Tom</v>
      </c>
      <c r="M291" s="7">
        <f t="shared" si="17"/>
        <v>120.81</v>
      </c>
      <c r="N291" s="7">
        <f t="shared" si="18"/>
        <v>18.121500000000001</v>
      </c>
      <c r="O291" s="8" t="str">
        <f t="shared" si="19"/>
        <v>Fail</v>
      </c>
    </row>
    <row r="292" spans="1:15" hidden="1" x14ac:dyDescent="0.4">
      <c r="A292" s="4" t="s">
        <v>32</v>
      </c>
      <c r="B292" s="5">
        <v>45568</v>
      </c>
      <c r="C292" s="4" t="s">
        <v>528</v>
      </c>
      <c r="D292" s="4" t="s">
        <v>576</v>
      </c>
      <c r="E292" s="4" t="s">
        <v>610</v>
      </c>
      <c r="F292" s="4" t="s">
        <v>616</v>
      </c>
      <c r="G292" s="4">
        <v>6</v>
      </c>
      <c r="H292" s="7">
        <v>27.78</v>
      </c>
      <c r="I292" s="7">
        <v>166.68</v>
      </c>
      <c r="J292" s="4" t="s">
        <v>622</v>
      </c>
      <c r="K292" s="4" t="str">
        <f t="shared" si="16"/>
        <v>Tom</v>
      </c>
      <c r="M292" s="7">
        <f t="shared" si="17"/>
        <v>27.78</v>
      </c>
      <c r="N292" s="7">
        <f t="shared" si="18"/>
        <v>8.3340000000000014</v>
      </c>
      <c r="O292" s="8" t="str">
        <f t="shared" si="19"/>
        <v>Fail</v>
      </c>
    </row>
    <row r="293" spans="1:15" hidden="1" x14ac:dyDescent="0.4">
      <c r="A293" s="4" t="s">
        <v>205</v>
      </c>
      <c r="B293" s="5">
        <v>45404</v>
      </c>
      <c r="C293" s="4" t="s">
        <v>554</v>
      </c>
      <c r="D293" s="4" t="s">
        <v>574</v>
      </c>
      <c r="E293" s="4" t="s">
        <v>610</v>
      </c>
      <c r="F293" s="4" t="s">
        <v>617</v>
      </c>
      <c r="G293" s="4">
        <v>1</v>
      </c>
      <c r="H293" s="7">
        <v>91.89</v>
      </c>
      <c r="I293" s="7">
        <v>91.89</v>
      </c>
      <c r="J293" s="4" t="s">
        <v>623</v>
      </c>
      <c r="K293" s="4" t="str">
        <f t="shared" si="16"/>
        <v>Maria</v>
      </c>
      <c r="M293" s="7">
        <f t="shared" si="17"/>
        <v>91.89</v>
      </c>
      <c r="N293" s="7">
        <f t="shared" si="18"/>
        <v>4.5945</v>
      </c>
      <c r="O293" s="8" t="str">
        <f t="shared" si="19"/>
        <v>Fail</v>
      </c>
    </row>
    <row r="294" spans="1:15" hidden="1" x14ac:dyDescent="0.4">
      <c r="A294" s="4" t="s">
        <v>207</v>
      </c>
      <c r="B294" s="5">
        <v>45343</v>
      </c>
      <c r="C294" s="4" t="s">
        <v>512</v>
      </c>
      <c r="D294" s="4" t="s">
        <v>570</v>
      </c>
      <c r="E294" s="4" t="s">
        <v>614</v>
      </c>
      <c r="F294" s="4" t="s">
        <v>618</v>
      </c>
      <c r="G294" s="4">
        <v>48</v>
      </c>
      <c r="H294" s="7">
        <v>495.95</v>
      </c>
      <c r="I294" s="7">
        <v>23805.599999999999</v>
      </c>
      <c r="J294" s="4" t="s">
        <v>622</v>
      </c>
      <c r="K294" s="4" t="str">
        <f t="shared" si="16"/>
        <v>Tom</v>
      </c>
      <c r="M294" s="7">
        <f t="shared" si="17"/>
        <v>495.95</v>
      </c>
      <c r="N294" s="7">
        <f t="shared" si="18"/>
        <v>1190.28</v>
      </c>
      <c r="O294" s="8" t="str">
        <f t="shared" si="19"/>
        <v>Pass</v>
      </c>
    </row>
    <row r="295" spans="1:15" hidden="1" x14ac:dyDescent="0.4">
      <c r="A295" s="4" t="s">
        <v>238</v>
      </c>
      <c r="B295" s="5">
        <v>45616</v>
      </c>
      <c r="C295" s="4" t="s">
        <v>546</v>
      </c>
      <c r="D295" s="4" t="s">
        <v>593</v>
      </c>
      <c r="E295" s="4" t="s">
        <v>614</v>
      </c>
      <c r="F295" s="4" t="s">
        <v>618</v>
      </c>
      <c r="G295" s="4">
        <v>45</v>
      </c>
      <c r="H295" s="7">
        <v>483.46</v>
      </c>
      <c r="I295" s="7">
        <v>21755.7</v>
      </c>
      <c r="J295" s="4" t="s">
        <v>621</v>
      </c>
      <c r="K295" s="4" t="str">
        <f t="shared" si="16"/>
        <v>Sara</v>
      </c>
      <c r="M295" s="7">
        <f t="shared" si="17"/>
        <v>483.46</v>
      </c>
      <c r="N295" s="7">
        <f t="shared" si="18"/>
        <v>1087.7850000000001</v>
      </c>
      <c r="O295" s="8" t="str">
        <f t="shared" si="19"/>
        <v>Pass</v>
      </c>
    </row>
    <row r="296" spans="1:15" hidden="1" x14ac:dyDescent="0.4">
      <c r="A296" s="4" t="s">
        <v>42</v>
      </c>
      <c r="B296" s="5">
        <v>45479</v>
      </c>
      <c r="C296" s="4" t="s">
        <v>534</v>
      </c>
      <c r="D296" s="4" t="s">
        <v>562</v>
      </c>
      <c r="E296" s="4" t="s">
        <v>614</v>
      </c>
      <c r="F296" s="4" t="s">
        <v>618</v>
      </c>
      <c r="G296" s="4">
        <v>49</v>
      </c>
      <c r="H296" s="7">
        <v>428.01</v>
      </c>
      <c r="I296" s="7">
        <v>20972.49</v>
      </c>
      <c r="J296" s="4" t="s">
        <v>620</v>
      </c>
      <c r="K296" s="4" t="str">
        <f t="shared" si="16"/>
        <v>Alex</v>
      </c>
      <c r="M296" s="7">
        <f t="shared" si="17"/>
        <v>428.01</v>
      </c>
      <c r="N296" s="7">
        <f t="shared" si="18"/>
        <v>1048.6245000000001</v>
      </c>
      <c r="O296" s="8" t="str">
        <f t="shared" si="19"/>
        <v>Pass</v>
      </c>
    </row>
    <row r="297" spans="1:15" hidden="1" x14ac:dyDescent="0.4">
      <c r="A297" s="4" t="s">
        <v>502</v>
      </c>
      <c r="B297" s="5">
        <v>45541</v>
      </c>
      <c r="C297" s="4" t="s">
        <v>531</v>
      </c>
      <c r="D297" s="4" t="s">
        <v>595</v>
      </c>
      <c r="E297" s="4" t="s">
        <v>614</v>
      </c>
      <c r="F297" s="4" t="s">
        <v>616</v>
      </c>
      <c r="G297" s="4">
        <v>45</v>
      </c>
      <c r="H297" s="7">
        <v>454.4</v>
      </c>
      <c r="I297" s="7">
        <v>20448</v>
      </c>
      <c r="J297" s="4" t="s">
        <v>620</v>
      </c>
      <c r="K297" s="4" t="str">
        <f t="shared" si="16"/>
        <v>Alex</v>
      </c>
      <c r="M297" s="7">
        <f t="shared" si="17"/>
        <v>454.4</v>
      </c>
      <c r="N297" s="7">
        <f t="shared" si="18"/>
        <v>1022.4000000000001</v>
      </c>
      <c r="O297" s="8" t="str">
        <f t="shared" si="19"/>
        <v>Pass</v>
      </c>
    </row>
    <row r="298" spans="1:15" hidden="1" x14ac:dyDescent="0.4">
      <c r="A298" s="4" t="s">
        <v>177</v>
      </c>
      <c r="B298" s="5">
        <v>45631</v>
      </c>
      <c r="C298" s="4" t="s">
        <v>513</v>
      </c>
      <c r="D298" s="4" t="s">
        <v>574</v>
      </c>
      <c r="E298" s="4" t="s">
        <v>614</v>
      </c>
      <c r="F298" s="4" t="s">
        <v>617</v>
      </c>
      <c r="G298" s="4">
        <v>45</v>
      </c>
      <c r="H298" s="7">
        <v>451.64</v>
      </c>
      <c r="I298" s="7">
        <v>20323.8</v>
      </c>
      <c r="J298" s="4" t="s">
        <v>623</v>
      </c>
      <c r="K298" s="4" t="str">
        <f t="shared" si="16"/>
        <v>Maria</v>
      </c>
      <c r="M298" s="7">
        <f t="shared" si="17"/>
        <v>451.64</v>
      </c>
      <c r="N298" s="7">
        <f t="shared" si="18"/>
        <v>1016.19</v>
      </c>
      <c r="O298" s="8" t="str">
        <f t="shared" si="19"/>
        <v>Pass</v>
      </c>
    </row>
    <row r="299" spans="1:15" hidden="1" x14ac:dyDescent="0.4">
      <c r="A299" s="4" t="s">
        <v>330</v>
      </c>
      <c r="B299" s="5">
        <v>45577</v>
      </c>
      <c r="C299" s="4" t="s">
        <v>511</v>
      </c>
      <c r="D299" s="4" t="s">
        <v>578</v>
      </c>
      <c r="E299" s="4" t="s">
        <v>614</v>
      </c>
      <c r="F299" s="4" t="s">
        <v>616</v>
      </c>
      <c r="G299" s="4">
        <v>46</v>
      </c>
      <c r="H299" s="7">
        <v>423.52</v>
      </c>
      <c r="I299" s="7">
        <v>19481.919999999998</v>
      </c>
      <c r="J299" s="4" t="s">
        <v>619</v>
      </c>
      <c r="K299" s="4" t="str">
        <f t="shared" si="16"/>
        <v>John</v>
      </c>
      <c r="M299" s="7">
        <f t="shared" si="17"/>
        <v>423.52</v>
      </c>
      <c r="N299" s="7">
        <f t="shared" si="18"/>
        <v>974.096</v>
      </c>
      <c r="O299" s="8" t="str">
        <f t="shared" si="19"/>
        <v>Pass</v>
      </c>
    </row>
    <row r="300" spans="1:15" hidden="1" x14ac:dyDescent="0.4">
      <c r="A300" s="4" t="s">
        <v>276</v>
      </c>
      <c r="B300" s="5">
        <v>45431</v>
      </c>
      <c r="C300" s="4" t="s">
        <v>520</v>
      </c>
      <c r="D300" s="4" t="s">
        <v>566</v>
      </c>
      <c r="E300" s="4" t="s">
        <v>614</v>
      </c>
      <c r="F300" s="4" t="s">
        <v>616</v>
      </c>
      <c r="G300" s="4">
        <v>49</v>
      </c>
      <c r="H300" s="7">
        <v>396.69</v>
      </c>
      <c r="I300" s="7">
        <v>19437.810000000001</v>
      </c>
      <c r="J300" s="4" t="s">
        <v>621</v>
      </c>
      <c r="K300" s="4" t="str">
        <f t="shared" si="16"/>
        <v>Sara</v>
      </c>
      <c r="M300" s="7">
        <f t="shared" si="17"/>
        <v>396.69</v>
      </c>
      <c r="N300" s="7">
        <f t="shared" si="18"/>
        <v>971.89050000000009</v>
      </c>
      <c r="O300" s="8" t="str">
        <f t="shared" si="19"/>
        <v>Pass</v>
      </c>
    </row>
    <row r="301" spans="1:15" hidden="1" x14ac:dyDescent="0.4">
      <c r="A301" s="4" t="s">
        <v>470</v>
      </c>
      <c r="B301" s="5">
        <v>45569</v>
      </c>
      <c r="C301" s="4" t="s">
        <v>554</v>
      </c>
      <c r="D301" s="4" t="s">
        <v>582</v>
      </c>
      <c r="E301" s="4" t="s">
        <v>614</v>
      </c>
      <c r="F301" s="4" t="s">
        <v>617</v>
      </c>
      <c r="G301" s="4">
        <v>49</v>
      </c>
      <c r="H301" s="7">
        <v>389.03</v>
      </c>
      <c r="I301" s="7">
        <v>19062.47</v>
      </c>
      <c r="J301" s="4" t="s">
        <v>621</v>
      </c>
      <c r="K301" s="4" t="str">
        <f t="shared" si="16"/>
        <v>Sara</v>
      </c>
      <c r="M301" s="7">
        <f t="shared" si="17"/>
        <v>389.03</v>
      </c>
      <c r="N301" s="7">
        <f t="shared" si="18"/>
        <v>953.12350000000015</v>
      </c>
      <c r="O301" s="8" t="str">
        <f t="shared" si="19"/>
        <v>Pass</v>
      </c>
    </row>
    <row r="302" spans="1:15" x14ac:dyDescent="0.4">
      <c r="A302" s="4" t="s">
        <v>176</v>
      </c>
      <c r="B302" s="5">
        <v>45335</v>
      </c>
      <c r="C302" s="4" t="s">
        <v>516</v>
      </c>
      <c r="D302" s="4" t="s">
        <v>606</v>
      </c>
      <c r="E302" s="4" t="s">
        <v>614</v>
      </c>
      <c r="F302" s="4" t="s">
        <v>615</v>
      </c>
      <c r="G302" s="4">
        <v>37</v>
      </c>
      <c r="H302" s="7">
        <v>494.15</v>
      </c>
      <c r="I302" s="7">
        <v>18283.55</v>
      </c>
      <c r="J302" s="4" t="s">
        <v>619</v>
      </c>
      <c r="K302" s="4" t="str">
        <f t="shared" si="16"/>
        <v>John</v>
      </c>
      <c r="M302" s="7">
        <f t="shared" si="17"/>
        <v>494.15</v>
      </c>
      <c r="N302" s="7">
        <f t="shared" si="18"/>
        <v>914.17750000000001</v>
      </c>
      <c r="O302" s="8" t="str">
        <f t="shared" si="19"/>
        <v>Pass</v>
      </c>
    </row>
    <row r="303" spans="1:15" hidden="1" x14ac:dyDescent="0.4">
      <c r="A303" s="4" t="s">
        <v>369</v>
      </c>
      <c r="B303" s="5">
        <v>45651</v>
      </c>
      <c r="C303" s="4" t="s">
        <v>533</v>
      </c>
      <c r="D303" s="4" t="s">
        <v>560</v>
      </c>
      <c r="E303" s="4" t="s">
        <v>614</v>
      </c>
      <c r="F303" s="4" t="s">
        <v>616</v>
      </c>
      <c r="G303" s="4">
        <v>47</v>
      </c>
      <c r="H303" s="7">
        <v>334.71</v>
      </c>
      <c r="I303" s="7">
        <v>15731.37</v>
      </c>
      <c r="J303" s="4" t="s">
        <v>623</v>
      </c>
      <c r="K303" s="4" t="str">
        <f t="shared" si="16"/>
        <v>Maria</v>
      </c>
      <c r="M303" s="7">
        <f t="shared" si="17"/>
        <v>334.71</v>
      </c>
      <c r="N303" s="7">
        <f t="shared" si="18"/>
        <v>786.56850000000009</v>
      </c>
      <c r="O303" s="8" t="str">
        <f t="shared" si="19"/>
        <v>Pass</v>
      </c>
    </row>
    <row r="304" spans="1:15" hidden="1" x14ac:dyDescent="0.4">
      <c r="A304" s="4" t="s">
        <v>83</v>
      </c>
      <c r="B304" s="5">
        <v>45561</v>
      </c>
      <c r="C304" s="4" t="s">
        <v>520</v>
      </c>
      <c r="D304" s="4" t="s">
        <v>579</v>
      </c>
      <c r="E304" s="4" t="s">
        <v>614</v>
      </c>
      <c r="F304" s="4" t="s">
        <v>616</v>
      </c>
      <c r="G304" s="4">
        <v>35</v>
      </c>
      <c r="H304" s="7">
        <v>424.99</v>
      </c>
      <c r="I304" s="7">
        <v>14874.65</v>
      </c>
      <c r="J304" s="4" t="s">
        <v>619</v>
      </c>
      <c r="K304" s="4" t="str">
        <f t="shared" si="16"/>
        <v>John</v>
      </c>
      <c r="M304" s="7">
        <f t="shared" si="17"/>
        <v>424.99</v>
      </c>
      <c r="N304" s="7">
        <f t="shared" si="18"/>
        <v>743.73250000000007</v>
      </c>
      <c r="O304" s="8" t="str">
        <f t="shared" si="19"/>
        <v>Pass</v>
      </c>
    </row>
    <row r="305" spans="1:15" hidden="1" x14ac:dyDescent="0.4">
      <c r="A305" s="4" t="s">
        <v>409</v>
      </c>
      <c r="B305" s="5">
        <v>45481</v>
      </c>
      <c r="C305" s="4" t="s">
        <v>554</v>
      </c>
      <c r="D305" s="4" t="s">
        <v>571</v>
      </c>
      <c r="E305" s="4" t="s">
        <v>614</v>
      </c>
      <c r="F305" s="4" t="s">
        <v>617</v>
      </c>
      <c r="G305" s="4">
        <v>34</v>
      </c>
      <c r="H305" s="7">
        <v>432.25</v>
      </c>
      <c r="I305" s="7">
        <v>14696.5</v>
      </c>
      <c r="J305" s="4" t="s">
        <v>623</v>
      </c>
      <c r="K305" s="4" t="str">
        <f t="shared" si="16"/>
        <v>Maria</v>
      </c>
      <c r="M305" s="7">
        <f t="shared" si="17"/>
        <v>432.25</v>
      </c>
      <c r="N305" s="7">
        <f t="shared" si="18"/>
        <v>734.82500000000005</v>
      </c>
      <c r="O305" s="8" t="str">
        <f t="shared" si="19"/>
        <v>Pass</v>
      </c>
    </row>
    <row r="306" spans="1:15" hidden="1" x14ac:dyDescent="0.4">
      <c r="A306" s="4" t="s">
        <v>248</v>
      </c>
      <c r="B306" s="5">
        <v>45640</v>
      </c>
      <c r="C306" s="4" t="s">
        <v>558</v>
      </c>
      <c r="D306" s="4" t="s">
        <v>606</v>
      </c>
      <c r="E306" s="4" t="s">
        <v>614</v>
      </c>
      <c r="F306" s="4" t="s">
        <v>616</v>
      </c>
      <c r="G306" s="4">
        <v>46</v>
      </c>
      <c r="H306" s="7">
        <v>317.83999999999997</v>
      </c>
      <c r="I306" s="7">
        <v>14620.64</v>
      </c>
      <c r="J306" s="4" t="s">
        <v>621</v>
      </c>
      <c r="K306" s="4" t="str">
        <f t="shared" si="16"/>
        <v>Sara</v>
      </c>
      <c r="M306" s="7">
        <f t="shared" si="17"/>
        <v>317.83999999999997</v>
      </c>
      <c r="N306" s="7">
        <f t="shared" si="18"/>
        <v>731.03200000000004</v>
      </c>
      <c r="O306" s="8" t="str">
        <f t="shared" si="19"/>
        <v>Pass</v>
      </c>
    </row>
    <row r="307" spans="1:15" x14ac:dyDescent="0.4">
      <c r="A307" s="4" t="s">
        <v>378</v>
      </c>
      <c r="B307" s="5">
        <v>45564</v>
      </c>
      <c r="C307" s="4" t="s">
        <v>544</v>
      </c>
      <c r="D307" s="4" t="s">
        <v>581</v>
      </c>
      <c r="E307" s="4" t="s">
        <v>614</v>
      </c>
      <c r="F307" s="4" t="s">
        <v>615</v>
      </c>
      <c r="G307" s="4">
        <v>44</v>
      </c>
      <c r="H307" s="7">
        <v>326.58999999999997</v>
      </c>
      <c r="I307" s="7">
        <v>14369.96</v>
      </c>
      <c r="J307" s="4" t="s">
        <v>623</v>
      </c>
      <c r="K307" s="4" t="str">
        <f t="shared" si="16"/>
        <v>Maria</v>
      </c>
      <c r="M307" s="7">
        <f t="shared" si="17"/>
        <v>326.58999999999997</v>
      </c>
      <c r="N307" s="7">
        <f t="shared" si="18"/>
        <v>718.49800000000005</v>
      </c>
      <c r="O307" s="8" t="str">
        <f t="shared" si="19"/>
        <v>Pass</v>
      </c>
    </row>
    <row r="308" spans="1:15" hidden="1" x14ac:dyDescent="0.4">
      <c r="A308" s="4" t="s">
        <v>478</v>
      </c>
      <c r="B308" s="5">
        <v>45576</v>
      </c>
      <c r="C308" s="4" t="s">
        <v>552</v>
      </c>
      <c r="D308" s="4" t="s">
        <v>584</v>
      </c>
      <c r="E308" s="4" t="s">
        <v>614</v>
      </c>
      <c r="F308" s="4" t="s">
        <v>616</v>
      </c>
      <c r="G308" s="4">
        <v>33</v>
      </c>
      <c r="H308" s="7">
        <v>415.14</v>
      </c>
      <c r="I308" s="7">
        <v>13699.62</v>
      </c>
      <c r="J308" s="4" t="s">
        <v>621</v>
      </c>
      <c r="K308" s="4" t="str">
        <f t="shared" si="16"/>
        <v>Sara</v>
      </c>
      <c r="M308" s="7">
        <f t="shared" si="17"/>
        <v>415.14</v>
      </c>
      <c r="N308" s="7">
        <f t="shared" si="18"/>
        <v>684.98100000000011</v>
      </c>
      <c r="O308" s="8" t="str">
        <f t="shared" si="19"/>
        <v>Pass</v>
      </c>
    </row>
    <row r="309" spans="1:15" hidden="1" x14ac:dyDescent="0.4">
      <c r="A309" s="4" t="s">
        <v>393</v>
      </c>
      <c r="B309" s="5">
        <v>45464</v>
      </c>
      <c r="C309" s="4" t="s">
        <v>545</v>
      </c>
      <c r="D309" s="4" t="s">
        <v>604</v>
      </c>
      <c r="E309" s="4" t="s">
        <v>614</v>
      </c>
      <c r="F309" s="4" t="s">
        <v>618</v>
      </c>
      <c r="G309" s="4">
        <v>39</v>
      </c>
      <c r="H309" s="7">
        <v>350.49</v>
      </c>
      <c r="I309" s="7">
        <v>13669.11</v>
      </c>
      <c r="J309" s="4" t="s">
        <v>620</v>
      </c>
      <c r="K309" s="4" t="str">
        <f t="shared" si="16"/>
        <v>Alex</v>
      </c>
      <c r="M309" s="7">
        <f t="shared" si="17"/>
        <v>350.49</v>
      </c>
      <c r="N309" s="7">
        <f t="shared" si="18"/>
        <v>683.45550000000003</v>
      </c>
      <c r="O309" s="8" t="str">
        <f t="shared" si="19"/>
        <v>Pass</v>
      </c>
    </row>
    <row r="310" spans="1:15" hidden="1" x14ac:dyDescent="0.4">
      <c r="A310" s="4" t="s">
        <v>348</v>
      </c>
      <c r="B310" s="5">
        <v>45328</v>
      </c>
      <c r="C310" s="4" t="s">
        <v>556</v>
      </c>
      <c r="D310" s="4" t="s">
        <v>599</v>
      </c>
      <c r="E310" s="4" t="s">
        <v>614</v>
      </c>
      <c r="F310" s="4" t="s">
        <v>617</v>
      </c>
      <c r="G310" s="4">
        <v>29</v>
      </c>
      <c r="H310" s="7">
        <v>465.42</v>
      </c>
      <c r="I310" s="7">
        <v>13497.18</v>
      </c>
      <c r="J310" s="4" t="s">
        <v>623</v>
      </c>
      <c r="K310" s="4" t="str">
        <f t="shared" si="16"/>
        <v>Maria</v>
      </c>
      <c r="M310" s="7">
        <f t="shared" si="17"/>
        <v>465.42</v>
      </c>
      <c r="N310" s="7">
        <f t="shared" si="18"/>
        <v>674.85900000000004</v>
      </c>
      <c r="O310" s="8" t="str">
        <f t="shared" si="19"/>
        <v>Pass</v>
      </c>
    </row>
    <row r="311" spans="1:15" x14ac:dyDescent="0.4">
      <c r="A311" s="4" t="s">
        <v>259</v>
      </c>
      <c r="B311" s="5">
        <v>45330</v>
      </c>
      <c r="C311" s="4" t="s">
        <v>521</v>
      </c>
      <c r="D311" s="4" t="s">
        <v>597</v>
      </c>
      <c r="E311" s="4" t="s">
        <v>614</v>
      </c>
      <c r="F311" s="4" t="s">
        <v>615</v>
      </c>
      <c r="G311" s="4">
        <v>32</v>
      </c>
      <c r="H311" s="7">
        <v>414.02</v>
      </c>
      <c r="I311" s="7">
        <v>13248.64</v>
      </c>
      <c r="J311" s="4" t="s">
        <v>623</v>
      </c>
      <c r="K311" s="4" t="str">
        <f t="shared" si="16"/>
        <v>Maria</v>
      </c>
      <c r="M311" s="7">
        <f t="shared" si="17"/>
        <v>414.02</v>
      </c>
      <c r="N311" s="7">
        <f t="shared" si="18"/>
        <v>662.43200000000002</v>
      </c>
      <c r="O311" s="8" t="str">
        <f t="shared" si="19"/>
        <v>Pass</v>
      </c>
    </row>
    <row r="312" spans="1:15" x14ac:dyDescent="0.4">
      <c r="A312" s="4" t="s">
        <v>287</v>
      </c>
      <c r="B312" s="5">
        <v>45345</v>
      </c>
      <c r="C312" s="4" t="s">
        <v>524</v>
      </c>
      <c r="D312" s="4" t="s">
        <v>566</v>
      </c>
      <c r="E312" s="4" t="s">
        <v>614</v>
      </c>
      <c r="F312" s="4" t="s">
        <v>615</v>
      </c>
      <c r="G312" s="4">
        <v>27</v>
      </c>
      <c r="H312" s="7">
        <v>478.35</v>
      </c>
      <c r="I312" s="7">
        <v>12915.45</v>
      </c>
      <c r="J312" s="4" t="s">
        <v>619</v>
      </c>
      <c r="K312" s="4" t="str">
        <f t="shared" si="16"/>
        <v>John</v>
      </c>
      <c r="M312" s="7">
        <f t="shared" si="17"/>
        <v>478.35</v>
      </c>
      <c r="N312" s="7">
        <f t="shared" si="18"/>
        <v>645.77250000000004</v>
      </c>
      <c r="O312" s="8" t="str">
        <f t="shared" si="19"/>
        <v>Pass</v>
      </c>
    </row>
    <row r="313" spans="1:15" hidden="1" x14ac:dyDescent="0.4">
      <c r="A313" s="4" t="s">
        <v>91</v>
      </c>
      <c r="B313" s="5">
        <v>45504</v>
      </c>
      <c r="C313" s="4" t="s">
        <v>551</v>
      </c>
      <c r="D313" s="4" t="s">
        <v>580</v>
      </c>
      <c r="E313" s="4" t="s">
        <v>614</v>
      </c>
      <c r="F313" s="4" t="s">
        <v>616</v>
      </c>
      <c r="G313" s="4">
        <v>34</v>
      </c>
      <c r="H313" s="7">
        <v>377.15</v>
      </c>
      <c r="I313" s="7">
        <v>12823.1</v>
      </c>
      <c r="J313" s="4" t="s">
        <v>619</v>
      </c>
      <c r="K313" s="4" t="str">
        <f t="shared" si="16"/>
        <v>John</v>
      </c>
      <c r="M313" s="7">
        <f t="shared" si="17"/>
        <v>377.15</v>
      </c>
      <c r="N313" s="7">
        <f t="shared" si="18"/>
        <v>641.15500000000009</v>
      </c>
      <c r="O313" s="8" t="str">
        <f t="shared" si="19"/>
        <v>Pass</v>
      </c>
    </row>
    <row r="314" spans="1:15" hidden="1" x14ac:dyDescent="0.4">
      <c r="A314" s="4" t="s">
        <v>365</v>
      </c>
      <c r="B314" s="5">
        <v>45514</v>
      </c>
      <c r="C314" s="4" t="s">
        <v>522</v>
      </c>
      <c r="D314" s="4" t="s">
        <v>569</v>
      </c>
      <c r="E314" s="4" t="s">
        <v>614</v>
      </c>
      <c r="F314" s="4" t="s">
        <v>617</v>
      </c>
      <c r="G314" s="4">
        <v>29</v>
      </c>
      <c r="H314" s="7">
        <v>437.08</v>
      </c>
      <c r="I314" s="7">
        <v>12675.32</v>
      </c>
      <c r="J314" s="4" t="s">
        <v>620</v>
      </c>
      <c r="K314" s="4" t="str">
        <f t="shared" si="16"/>
        <v>Alex</v>
      </c>
      <c r="M314" s="7">
        <f t="shared" si="17"/>
        <v>437.08</v>
      </c>
      <c r="N314" s="7">
        <f t="shared" si="18"/>
        <v>633.76600000000008</v>
      </c>
      <c r="O314" s="8" t="str">
        <f t="shared" si="19"/>
        <v>Pass</v>
      </c>
    </row>
    <row r="315" spans="1:15" hidden="1" x14ac:dyDescent="0.4">
      <c r="A315" s="4" t="s">
        <v>240</v>
      </c>
      <c r="B315" s="5">
        <v>45489</v>
      </c>
      <c r="C315" s="4" t="s">
        <v>516</v>
      </c>
      <c r="D315" s="4" t="s">
        <v>571</v>
      </c>
      <c r="E315" s="4" t="s">
        <v>614</v>
      </c>
      <c r="F315" s="4" t="s">
        <v>616</v>
      </c>
      <c r="G315" s="4">
        <v>35</v>
      </c>
      <c r="H315" s="7">
        <v>356.77</v>
      </c>
      <c r="I315" s="7">
        <v>12486.95</v>
      </c>
      <c r="J315" s="4" t="s">
        <v>621</v>
      </c>
      <c r="K315" s="4" t="str">
        <f t="shared" si="16"/>
        <v>Sara</v>
      </c>
      <c r="M315" s="7">
        <f t="shared" si="17"/>
        <v>356.77</v>
      </c>
      <c r="N315" s="7">
        <f t="shared" si="18"/>
        <v>624.34750000000008</v>
      </c>
      <c r="O315" s="8" t="str">
        <f t="shared" si="19"/>
        <v>Pass</v>
      </c>
    </row>
    <row r="316" spans="1:15" hidden="1" x14ac:dyDescent="0.4">
      <c r="A316" s="4" t="s">
        <v>425</v>
      </c>
      <c r="B316" s="5">
        <v>45399</v>
      </c>
      <c r="C316" s="4" t="s">
        <v>553</v>
      </c>
      <c r="D316" s="4" t="s">
        <v>581</v>
      </c>
      <c r="E316" s="4" t="s">
        <v>614</v>
      </c>
      <c r="F316" s="4" t="s">
        <v>616</v>
      </c>
      <c r="G316" s="4">
        <v>37</v>
      </c>
      <c r="H316" s="7">
        <v>326.41000000000003</v>
      </c>
      <c r="I316" s="7">
        <v>12077.17</v>
      </c>
      <c r="J316" s="4" t="s">
        <v>622</v>
      </c>
      <c r="K316" s="4" t="str">
        <f t="shared" si="16"/>
        <v>Tom</v>
      </c>
      <c r="M316" s="7">
        <f t="shared" si="17"/>
        <v>326.41000000000003</v>
      </c>
      <c r="N316" s="7">
        <f t="shared" si="18"/>
        <v>603.85850000000005</v>
      </c>
      <c r="O316" s="8" t="str">
        <f t="shared" si="19"/>
        <v>Pass</v>
      </c>
    </row>
    <row r="317" spans="1:15" hidden="1" x14ac:dyDescent="0.4">
      <c r="A317" s="4" t="s">
        <v>143</v>
      </c>
      <c r="B317" s="5">
        <v>45498</v>
      </c>
      <c r="C317" s="4" t="s">
        <v>515</v>
      </c>
      <c r="D317" s="4" t="s">
        <v>581</v>
      </c>
      <c r="E317" s="4" t="s">
        <v>614</v>
      </c>
      <c r="F317" s="4" t="s">
        <v>616</v>
      </c>
      <c r="G317" s="4">
        <v>39</v>
      </c>
      <c r="H317" s="7">
        <v>303.08</v>
      </c>
      <c r="I317" s="7">
        <v>11820.12</v>
      </c>
      <c r="J317" s="4" t="s">
        <v>621</v>
      </c>
      <c r="K317" s="4" t="str">
        <f t="shared" si="16"/>
        <v>Sara</v>
      </c>
      <c r="M317" s="7">
        <f t="shared" si="17"/>
        <v>303.08</v>
      </c>
      <c r="N317" s="7">
        <f t="shared" si="18"/>
        <v>591.00600000000009</v>
      </c>
      <c r="O317" s="8" t="str">
        <f t="shared" si="19"/>
        <v>Pass</v>
      </c>
    </row>
    <row r="318" spans="1:15" hidden="1" x14ac:dyDescent="0.4">
      <c r="A318" s="4" t="s">
        <v>48</v>
      </c>
      <c r="B318" s="5">
        <v>45346</v>
      </c>
      <c r="C318" s="4" t="s">
        <v>535</v>
      </c>
      <c r="D318" s="4" t="s">
        <v>565</v>
      </c>
      <c r="E318" s="4" t="s">
        <v>614</v>
      </c>
      <c r="F318" s="4" t="s">
        <v>618</v>
      </c>
      <c r="G318" s="4">
        <v>30</v>
      </c>
      <c r="H318" s="7">
        <v>388.21</v>
      </c>
      <c r="I318" s="7">
        <v>11646.3</v>
      </c>
      <c r="J318" s="4" t="s">
        <v>622</v>
      </c>
      <c r="K318" s="4" t="str">
        <f t="shared" si="16"/>
        <v>Tom</v>
      </c>
      <c r="M318" s="7">
        <f t="shared" si="17"/>
        <v>388.21</v>
      </c>
      <c r="N318" s="7">
        <f t="shared" si="18"/>
        <v>582.31499999999994</v>
      </c>
      <c r="O318" s="8" t="str">
        <f t="shared" si="19"/>
        <v>Pass</v>
      </c>
    </row>
    <row r="319" spans="1:15" hidden="1" x14ac:dyDescent="0.4">
      <c r="A319" s="4" t="s">
        <v>93</v>
      </c>
      <c r="B319" s="5">
        <v>45528</v>
      </c>
      <c r="C319" s="4" t="s">
        <v>552</v>
      </c>
      <c r="D319" s="4" t="s">
        <v>593</v>
      </c>
      <c r="E319" s="4" t="s">
        <v>614</v>
      </c>
      <c r="F319" s="4" t="s">
        <v>618</v>
      </c>
      <c r="G319" s="4">
        <v>25</v>
      </c>
      <c r="H319" s="7">
        <v>395.62</v>
      </c>
      <c r="I319" s="7">
        <v>9890.5</v>
      </c>
      <c r="J319" s="4" t="s">
        <v>620</v>
      </c>
      <c r="K319" s="4" t="str">
        <f t="shared" si="16"/>
        <v>Alex</v>
      </c>
      <c r="M319" s="7">
        <f t="shared" si="17"/>
        <v>395.62</v>
      </c>
      <c r="N319" s="7">
        <f t="shared" si="18"/>
        <v>494.52500000000003</v>
      </c>
      <c r="O319" s="8" t="str">
        <f t="shared" si="19"/>
        <v>Pass</v>
      </c>
    </row>
    <row r="320" spans="1:15" hidden="1" x14ac:dyDescent="0.4">
      <c r="A320" s="4" t="s">
        <v>493</v>
      </c>
      <c r="B320" s="5">
        <v>45314</v>
      </c>
      <c r="C320" s="4" t="s">
        <v>547</v>
      </c>
      <c r="D320" s="4" t="s">
        <v>603</v>
      </c>
      <c r="E320" s="4" t="s">
        <v>614</v>
      </c>
      <c r="F320" s="4" t="s">
        <v>615</v>
      </c>
      <c r="G320" s="4">
        <v>26</v>
      </c>
      <c r="H320" s="7">
        <v>369.94</v>
      </c>
      <c r="I320" s="7">
        <v>9618.44</v>
      </c>
      <c r="J320" s="4" t="s">
        <v>623</v>
      </c>
      <c r="K320" s="4" t="str">
        <f t="shared" si="16"/>
        <v>Maria</v>
      </c>
      <c r="M320" s="7">
        <f t="shared" si="17"/>
        <v>369.94</v>
      </c>
      <c r="N320" s="7">
        <f t="shared" si="18"/>
        <v>480.92200000000003</v>
      </c>
      <c r="O320" s="8" t="str">
        <f t="shared" si="19"/>
        <v>Pass</v>
      </c>
    </row>
    <row r="321" spans="1:15" hidden="1" x14ac:dyDescent="0.4">
      <c r="A321" s="4" t="s">
        <v>323</v>
      </c>
      <c r="B321" s="5">
        <v>45656</v>
      </c>
      <c r="C321" s="4" t="s">
        <v>547</v>
      </c>
      <c r="D321" s="4" t="s">
        <v>597</v>
      </c>
      <c r="E321" s="4" t="s">
        <v>614</v>
      </c>
      <c r="F321" s="4" t="s">
        <v>618</v>
      </c>
      <c r="G321" s="4">
        <v>41</v>
      </c>
      <c r="H321" s="7">
        <v>229.26</v>
      </c>
      <c r="I321" s="7">
        <v>9399.66</v>
      </c>
      <c r="J321" s="4" t="s">
        <v>619</v>
      </c>
      <c r="K321" s="4" t="str">
        <f t="shared" si="16"/>
        <v>John</v>
      </c>
      <c r="M321" s="7">
        <f t="shared" si="17"/>
        <v>229.26</v>
      </c>
      <c r="N321" s="7">
        <f t="shared" si="18"/>
        <v>469.983</v>
      </c>
      <c r="O321" s="8" t="str">
        <f t="shared" si="19"/>
        <v>Pass</v>
      </c>
    </row>
    <row r="322" spans="1:15" hidden="1" x14ac:dyDescent="0.4">
      <c r="A322" s="4" t="s">
        <v>402</v>
      </c>
      <c r="B322" s="5">
        <v>45579</v>
      </c>
      <c r="C322" s="4" t="s">
        <v>512</v>
      </c>
      <c r="D322" s="4" t="s">
        <v>600</v>
      </c>
      <c r="E322" s="4" t="s">
        <v>614</v>
      </c>
      <c r="F322" s="4" t="s">
        <v>618</v>
      </c>
      <c r="G322" s="4">
        <v>22</v>
      </c>
      <c r="H322" s="7">
        <v>410.19</v>
      </c>
      <c r="I322" s="7">
        <v>9024.18</v>
      </c>
      <c r="J322" s="4" t="s">
        <v>621</v>
      </c>
      <c r="K322" s="4" t="str">
        <f t="shared" ref="K322:K385" si="20">PROPER(TRIM(J322))</f>
        <v>Sara</v>
      </c>
      <c r="M322" s="7">
        <f t="shared" ref="M322:M385" si="21">H322*(1 + $L$2 )</f>
        <v>410.19</v>
      </c>
      <c r="N322" s="7">
        <f t="shared" ref="N322:N385" si="22">I322*0.05</f>
        <v>451.20900000000006</v>
      </c>
      <c r="O322" s="8" t="str">
        <f t="shared" ref="O322:O385" si="23">IF(G322 &gt; 10, "Pass", "Fail" )</f>
        <v>Pass</v>
      </c>
    </row>
    <row r="323" spans="1:15" hidden="1" x14ac:dyDescent="0.4">
      <c r="A323" s="4" t="s">
        <v>462</v>
      </c>
      <c r="B323" s="5">
        <v>45409</v>
      </c>
      <c r="C323" s="4" t="s">
        <v>540</v>
      </c>
      <c r="D323" s="4" t="s">
        <v>589</v>
      </c>
      <c r="E323" s="4" t="s">
        <v>614</v>
      </c>
      <c r="F323" s="4" t="s">
        <v>618</v>
      </c>
      <c r="G323" s="4">
        <v>38</v>
      </c>
      <c r="H323" s="7">
        <v>227.62</v>
      </c>
      <c r="I323" s="7">
        <v>8649.56</v>
      </c>
      <c r="J323" s="4" t="s">
        <v>622</v>
      </c>
      <c r="K323" s="4" t="str">
        <f t="shared" si="20"/>
        <v>Tom</v>
      </c>
      <c r="M323" s="7">
        <f t="shared" si="21"/>
        <v>227.62</v>
      </c>
      <c r="N323" s="7">
        <f t="shared" si="22"/>
        <v>432.47800000000001</v>
      </c>
      <c r="O323" s="8" t="str">
        <f t="shared" si="23"/>
        <v>Pass</v>
      </c>
    </row>
    <row r="324" spans="1:15" hidden="1" x14ac:dyDescent="0.4">
      <c r="A324" s="4" t="s">
        <v>459</v>
      </c>
      <c r="B324" s="5">
        <v>45581</v>
      </c>
      <c r="C324" s="4" t="s">
        <v>530</v>
      </c>
      <c r="D324" s="4" t="s">
        <v>582</v>
      </c>
      <c r="E324" s="4" t="s">
        <v>614</v>
      </c>
      <c r="F324" s="4" t="s">
        <v>616</v>
      </c>
      <c r="G324" s="4">
        <v>45</v>
      </c>
      <c r="H324" s="7">
        <v>191.49</v>
      </c>
      <c r="I324" s="7">
        <v>8617.0500000000011</v>
      </c>
      <c r="J324" s="4" t="s">
        <v>622</v>
      </c>
      <c r="K324" s="4" t="str">
        <f t="shared" si="20"/>
        <v>Tom</v>
      </c>
      <c r="M324" s="7">
        <f t="shared" si="21"/>
        <v>191.49</v>
      </c>
      <c r="N324" s="7">
        <f t="shared" si="22"/>
        <v>430.85250000000008</v>
      </c>
      <c r="O324" s="8" t="str">
        <f t="shared" si="23"/>
        <v>Pass</v>
      </c>
    </row>
    <row r="325" spans="1:15" hidden="1" x14ac:dyDescent="0.4">
      <c r="A325" s="4" t="s">
        <v>66</v>
      </c>
      <c r="B325" s="5">
        <v>45383</v>
      </c>
      <c r="C325" s="4" t="s">
        <v>512</v>
      </c>
      <c r="D325" s="4" t="s">
        <v>564</v>
      </c>
      <c r="E325" s="4" t="s">
        <v>614</v>
      </c>
      <c r="F325" s="4" t="s">
        <v>618</v>
      </c>
      <c r="G325" s="4">
        <v>18</v>
      </c>
      <c r="H325" s="7">
        <v>474.05</v>
      </c>
      <c r="I325" s="7">
        <v>8532.9</v>
      </c>
      <c r="J325" s="4" t="s">
        <v>622</v>
      </c>
      <c r="K325" s="4" t="str">
        <f t="shared" si="20"/>
        <v>Tom</v>
      </c>
      <c r="M325" s="7">
        <f t="shared" si="21"/>
        <v>474.05</v>
      </c>
      <c r="N325" s="7">
        <f t="shared" si="22"/>
        <v>426.64499999999998</v>
      </c>
      <c r="O325" s="8" t="str">
        <f t="shared" si="23"/>
        <v>Pass</v>
      </c>
    </row>
    <row r="326" spans="1:15" hidden="1" x14ac:dyDescent="0.4">
      <c r="A326" s="4" t="s">
        <v>217</v>
      </c>
      <c r="B326" s="5">
        <v>45421</v>
      </c>
      <c r="C326" s="4" t="s">
        <v>527</v>
      </c>
      <c r="D326" s="4" t="s">
        <v>596</v>
      </c>
      <c r="E326" s="4" t="s">
        <v>614</v>
      </c>
      <c r="F326" s="4" t="s">
        <v>616</v>
      </c>
      <c r="G326" s="4">
        <v>22</v>
      </c>
      <c r="H326" s="7">
        <v>382.03</v>
      </c>
      <c r="I326" s="7">
        <v>8404.66</v>
      </c>
      <c r="J326" s="4" t="s">
        <v>621</v>
      </c>
      <c r="K326" s="4" t="str">
        <f t="shared" si="20"/>
        <v>Sara</v>
      </c>
      <c r="M326" s="7">
        <f t="shared" si="21"/>
        <v>382.03</v>
      </c>
      <c r="N326" s="7">
        <f t="shared" si="22"/>
        <v>420.233</v>
      </c>
      <c r="O326" s="8" t="str">
        <f t="shared" si="23"/>
        <v>Pass</v>
      </c>
    </row>
    <row r="327" spans="1:15" hidden="1" x14ac:dyDescent="0.4">
      <c r="A327" s="4" t="s">
        <v>343</v>
      </c>
      <c r="B327" s="5">
        <v>45449</v>
      </c>
      <c r="C327" s="4" t="s">
        <v>557</v>
      </c>
      <c r="D327" s="4" t="s">
        <v>607</v>
      </c>
      <c r="E327" s="4" t="s">
        <v>614</v>
      </c>
      <c r="F327" s="4" t="s">
        <v>618</v>
      </c>
      <c r="G327" s="4">
        <v>28</v>
      </c>
      <c r="H327" s="7">
        <v>291.64</v>
      </c>
      <c r="I327" s="7">
        <v>8165.92</v>
      </c>
      <c r="J327" s="4" t="s">
        <v>623</v>
      </c>
      <c r="K327" s="4" t="str">
        <f t="shared" si="20"/>
        <v>Maria</v>
      </c>
      <c r="M327" s="7">
        <f t="shared" si="21"/>
        <v>291.64</v>
      </c>
      <c r="N327" s="7">
        <f t="shared" si="22"/>
        <v>408.29600000000005</v>
      </c>
      <c r="O327" s="8" t="str">
        <f t="shared" si="23"/>
        <v>Pass</v>
      </c>
    </row>
    <row r="328" spans="1:15" hidden="1" x14ac:dyDescent="0.4">
      <c r="A328" s="4" t="s">
        <v>189</v>
      </c>
      <c r="B328" s="5">
        <v>45550</v>
      </c>
      <c r="C328" s="4" t="s">
        <v>558</v>
      </c>
      <c r="D328" s="4" t="s">
        <v>584</v>
      </c>
      <c r="E328" s="4" t="s">
        <v>614</v>
      </c>
      <c r="F328" s="4" t="s">
        <v>617</v>
      </c>
      <c r="G328" s="4">
        <v>18</v>
      </c>
      <c r="H328" s="7">
        <v>453.63</v>
      </c>
      <c r="I328" s="7">
        <v>8165.34</v>
      </c>
      <c r="J328" s="4" t="s">
        <v>622</v>
      </c>
      <c r="K328" s="4" t="str">
        <f t="shared" si="20"/>
        <v>Tom</v>
      </c>
      <c r="M328" s="7">
        <f t="shared" si="21"/>
        <v>453.63</v>
      </c>
      <c r="N328" s="7">
        <f t="shared" si="22"/>
        <v>408.26700000000005</v>
      </c>
      <c r="O328" s="8" t="str">
        <f t="shared" si="23"/>
        <v>Pass</v>
      </c>
    </row>
    <row r="329" spans="1:15" hidden="1" x14ac:dyDescent="0.4">
      <c r="A329" s="4" t="s">
        <v>223</v>
      </c>
      <c r="B329" s="5">
        <v>45417</v>
      </c>
      <c r="C329" s="4" t="s">
        <v>517</v>
      </c>
      <c r="D329" s="4" t="s">
        <v>599</v>
      </c>
      <c r="E329" s="4" t="s">
        <v>614</v>
      </c>
      <c r="F329" s="4" t="s">
        <v>618</v>
      </c>
      <c r="G329" s="4">
        <v>24</v>
      </c>
      <c r="H329" s="7">
        <v>328.88</v>
      </c>
      <c r="I329" s="7">
        <v>7893.12</v>
      </c>
      <c r="J329" s="4" t="s">
        <v>622</v>
      </c>
      <c r="K329" s="4" t="str">
        <f t="shared" si="20"/>
        <v>Tom</v>
      </c>
      <c r="M329" s="7">
        <f t="shared" si="21"/>
        <v>328.88</v>
      </c>
      <c r="N329" s="7">
        <f t="shared" si="22"/>
        <v>394.65600000000001</v>
      </c>
      <c r="O329" s="8" t="str">
        <f t="shared" si="23"/>
        <v>Pass</v>
      </c>
    </row>
    <row r="330" spans="1:15" hidden="1" x14ac:dyDescent="0.4">
      <c r="A330" s="4" t="s">
        <v>164</v>
      </c>
      <c r="B330" s="5">
        <v>45478</v>
      </c>
      <c r="C330" s="4" t="s">
        <v>528</v>
      </c>
      <c r="D330" s="4" t="s">
        <v>597</v>
      </c>
      <c r="E330" s="4" t="s">
        <v>614</v>
      </c>
      <c r="F330" s="4" t="s">
        <v>618</v>
      </c>
      <c r="G330" s="4">
        <v>21</v>
      </c>
      <c r="H330" s="7">
        <v>346.56</v>
      </c>
      <c r="I330" s="7">
        <v>7277.76</v>
      </c>
      <c r="J330" s="4" t="s">
        <v>620</v>
      </c>
      <c r="K330" s="4" t="str">
        <f t="shared" si="20"/>
        <v>Alex</v>
      </c>
      <c r="M330" s="7">
        <f t="shared" si="21"/>
        <v>346.56</v>
      </c>
      <c r="N330" s="7">
        <f t="shared" si="22"/>
        <v>363.88800000000003</v>
      </c>
      <c r="O330" s="8" t="str">
        <f t="shared" si="23"/>
        <v>Pass</v>
      </c>
    </row>
    <row r="331" spans="1:15" hidden="1" x14ac:dyDescent="0.4">
      <c r="A331" s="4" t="s">
        <v>67</v>
      </c>
      <c r="B331" s="5">
        <v>45555</v>
      </c>
      <c r="C331" s="4" t="s">
        <v>520</v>
      </c>
      <c r="D331" s="4" t="s">
        <v>592</v>
      </c>
      <c r="E331" s="4" t="s">
        <v>614</v>
      </c>
      <c r="F331" s="4" t="s">
        <v>616</v>
      </c>
      <c r="G331" s="4">
        <v>14</v>
      </c>
      <c r="H331" s="7">
        <v>484</v>
      </c>
      <c r="I331" s="7">
        <v>6776</v>
      </c>
      <c r="J331" s="4" t="s">
        <v>620</v>
      </c>
      <c r="K331" s="4" t="str">
        <f t="shared" si="20"/>
        <v>Alex</v>
      </c>
      <c r="M331" s="7">
        <f t="shared" si="21"/>
        <v>484</v>
      </c>
      <c r="N331" s="7">
        <f t="shared" si="22"/>
        <v>338.8</v>
      </c>
      <c r="O331" s="8" t="str">
        <f t="shared" si="23"/>
        <v>Pass</v>
      </c>
    </row>
    <row r="332" spans="1:15" hidden="1" x14ac:dyDescent="0.4">
      <c r="A332" s="4" t="s">
        <v>112</v>
      </c>
      <c r="B332" s="5">
        <v>45430</v>
      </c>
      <c r="C332" s="4" t="s">
        <v>545</v>
      </c>
      <c r="D332" s="4" t="s">
        <v>568</v>
      </c>
      <c r="E332" s="4" t="s">
        <v>614</v>
      </c>
      <c r="F332" s="4" t="s">
        <v>617</v>
      </c>
      <c r="G332" s="4">
        <v>23</v>
      </c>
      <c r="H332" s="7">
        <v>283.41000000000003</v>
      </c>
      <c r="I332" s="7">
        <v>6518.43</v>
      </c>
      <c r="J332" s="4" t="s">
        <v>619</v>
      </c>
      <c r="K332" s="4" t="str">
        <f t="shared" si="20"/>
        <v>John</v>
      </c>
      <c r="M332" s="7">
        <f t="shared" si="21"/>
        <v>283.41000000000003</v>
      </c>
      <c r="N332" s="7">
        <f t="shared" si="22"/>
        <v>325.92150000000004</v>
      </c>
      <c r="O332" s="8" t="str">
        <f t="shared" si="23"/>
        <v>Pass</v>
      </c>
    </row>
    <row r="333" spans="1:15" hidden="1" x14ac:dyDescent="0.4">
      <c r="A333" s="4" t="s">
        <v>227</v>
      </c>
      <c r="B333" s="5">
        <v>45509</v>
      </c>
      <c r="C333" s="4" t="s">
        <v>543</v>
      </c>
      <c r="D333" s="4" t="s">
        <v>588</v>
      </c>
      <c r="E333" s="4" t="s">
        <v>614</v>
      </c>
      <c r="F333" s="4" t="s">
        <v>618</v>
      </c>
      <c r="G333" s="4">
        <v>32</v>
      </c>
      <c r="H333" s="7">
        <v>200.98</v>
      </c>
      <c r="I333" s="7">
        <v>6431.36</v>
      </c>
      <c r="J333" s="4" t="s">
        <v>623</v>
      </c>
      <c r="K333" s="4" t="str">
        <f t="shared" si="20"/>
        <v>Maria</v>
      </c>
      <c r="M333" s="7">
        <f t="shared" si="21"/>
        <v>200.98</v>
      </c>
      <c r="N333" s="7">
        <f t="shared" si="22"/>
        <v>321.56799999999998</v>
      </c>
      <c r="O333" s="8" t="str">
        <f t="shared" si="23"/>
        <v>Pass</v>
      </c>
    </row>
    <row r="334" spans="1:15" hidden="1" x14ac:dyDescent="0.4">
      <c r="A334" s="4" t="s">
        <v>395</v>
      </c>
      <c r="B334" s="5">
        <v>45612</v>
      </c>
      <c r="C334" s="4" t="s">
        <v>525</v>
      </c>
      <c r="D334" s="4" t="s">
        <v>586</v>
      </c>
      <c r="E334" s="4" t="s">
        <v>614</v>
      </c>
      <c r="F334" s="4" t="s">
        <v>617</v>
      </c>
      <c r="G334" s="4">
        <v>27</v>
      </c>
      <c r="H334" s="7">
        <v>229.94</v>
      </c>
      <c r="I334" s="7">
        <v>6208.38</v>
      </c>
      <c r="J334" s="4" t="s">
        <v>623</v>
      </c>
      <c r="K334" s="4" t="str">
        <f t="shared" si="20"/>
        <v>Maria</v>
      </c>
      <c r="M334" s="7">
        <f t="shared" si="21"/>
        <v>229.94</v>
      </c>
      <c r="N334" s="7">
        <f t="shared" si="22"/>
        <v>310.41900000000004</v>
      </c>
      <c r="O334" s="8" t="str">
        <f t="shared" si="23"/>
        <v>Pass</v>
      </c>
    </row>
    <row r="335" spans="1:15" hidden="1" x14ac:dyDescent="0.4">
      <c r="A335" s="4" t="s">
        <v>28</v>
      </c>
      <c r="B335" s="5">
        <v>45549</v>
      </c>
      <c r="C335" s="4" t="s">
        <v>521</v>
      </c>
      <c r="D335" s="4" t="s">
        <v>571</v>
      </c>
      <c r="E335" s="4" t="s">
        <v>614</v>
      </c>
      <c r="F335" s="4" t="s">
        <v>615</v>
      </c>
      <c r="G335" s="4">
        <v>23</v>
      </c>
      <c r="H335" s="7">
        <v>241.31</v>
      </c>
      <c r="I335" s="7">
        <v>5550.13</v>
      </c>
      <c r="J335" s="4" t="s">
        <v>621</v>
      </c>
      <c r="K335" s="4" t="str">
        <f t="shared" si="20"/>
        <v>Sara</v>
      </c>
      <c r="M335" s="7">
        <f t="shared" si="21"/>
        <v>241.31</v>
      </c>
      <c r="N335" s="7">
        <f t="shared" si="22"/>
        <v>277.50650000000002</v>
      </c>
      <c r="O335" s="8" t="str">
        <f t="shared" si="23"/>
        <v>Pass</v>
      </c>
    </row>
    <row r="336" spans="1:15" hidden="1" x14ac:dyDescent="0.4">
      <c r="A336" s="4" t="s">
        <v>71</v>
      </c>
      <c r="B336" s="5">
        <v>45341</v>
      </c>
      <c r="C336" s="4" t="s">
        <v>512</v>
      </c>
      <c r="D336" s="4" t="s">
        <v>594</v>
      </c>
      <c r="E336" s="4" t="s">
        <v>614</v>
      </c>
      <c r="F336" s="4" t="s">
        <v>618</v>
      </c>
      <c r="G336" s="4">
        <v>25</v>
      </c>
      <c r="H336" s="7">
        <v>214.82</v>
      </c>
      <c r="I336" s="7">
        <v>5370.5</v>
      </c>
      <c r="J336" s="4" t="s">
        <v>623</v>
      </c>
      <c r="K336" s="4" t="str">
        <f t="shared" si="20"/>
        <v>Maria</v>
      </c>
      <c r="M336" s="7">
        <f t="shared" si="21"/>
        <v>214.82</v>
      </c>
      <c r="N336" s="7">
        <f t="shared" si="22"/>
        <v>268.52500000000003</v>
      </c>
      <c r="O336" s="8" t="str">
        <f t="shared" si="23"/>
        <v>Pass</v>
      </c>
    </row>
    <row r="337" spans="1:15" hidden="1" x14ac:dyDescent="0.4">
      <c r="A337" s="4" t="s">
        <v>308</v>
      </c>
      <c r="B337" s="5">
        <v>45452</v>
      </c>
      <c r="C337" s="4" t="s">
        <v>513</v>
      </c>
      <c r="D337" s="4" t="s">
        <v>597</v>
      </c>
      <c r="E337" s="4" t="s">
        <v>614</v>
      </c>
      <c r="F337" s="4" t="s">
        <v>618</v>
      </c>
      <c r="G337" s="4">
        <v>22</v>
      </c>
      <c r="H337" s="7">
        <v>241.72</v>
      </c>
      <c r="I337" s="7">
        <v>5317.84</v>
      </c>
      <c r="J337" s="4" t="s">
        <v>623</v>
      </c>
      <c r="K337" s="4" t="str">
        <f t="shared" si="20"/>
        <v>Maria</v>
      </c>
      <c r="M337" s="7">
        <f t="shared" si="21"/>
        <v>241.72</v>
      </c>
      <c r="N337" s="7">
        <f t="shared" si="22"/>
        <v>265.892</v>
      </c>
      <c r="O337" s="8" t="str">
        <f t="shared" si="23"/>
        <v>Pass</v>
      </c>
    </row>
    <row r="338" spans="1:15" hidden="1" x14ac:dyDescent="0.4">
      <c r="A338" s="4" t="s">
        <v>233</v>
      </c>
      <c r="B338" s="5">
        <v>45475</v>
      </c>
      <c r="C338" s="4" t="s">
        <v>523</v>
      </c>
      <c r="D338" s="4" t="s">
        <v>590</v>
      </c>
      <c r="E338" s="4" t="s">
        <v>614</v>
      </c>
      <c r="F338" s="4" t="s">
        <v>617</v>
      </c>
      <c r="G338" s="4">
        <v>13</v>
      </c>
      <c r="H338" s="7">
        <v>403.15</v>
      </c>
      <c r="I338" s="7">
        <v>5240.95</v>
      </c>
      <c r="J338" s="4" t="s">
        <v>619</v>
      </c>
      <c r="K338" s="4" t="str">
        <f t="shared" si="20"/>
        <v>John</v>
      </c>
      <c r="M338" s="7">
        <f t="shared" si="21"/>
        <v>403.15</v>
      </c>
      <c r="N338" s="7">
        <f t="shared" si="22"/>
        <v>262.04750000000001</v>
      </c>
      <c r="O338" s="8" t="str">
        <f t="shared" si="23"/>
        <v>Pass</v>
      </c>
    </row>
    <row r="339" spans="1:15" hidden="1" x14ac:dyDescent="0.4">
      <c r="A339" s="4" t="s">
        <v>504</v>
      </c>
      <c r="B339" s="5">
        <v>45387</v>
      </c>
      <c r="C339" s="4" t="s">
        <v>523</v>
      </c>
      <c r="D339" s="4" t="s">
        <v>575</v>
      </c>
      <c r="E339" s="4" t="s">
        <v>614</v>
      </c>
      <c r="F339" s="4" t="s">
        <v>618</v>
      </c>
      <c r="G339" s="4">
        <v>17</v>
      </c>
      <c r="H339" s="7">
        <v>300.58</v>
      </c>
      <c r="I339" s="7">
        <v>5109.8599999999997</v>
      </c>
      <c r="J339" s="4" t="s">
        <v>621</v>
      </c>
      <c r="K339" s="4" t="str">
        <f t="shared" si="20"/>
        <v>Sara</v>
      </c>
      <c r="M339" s="7">
        <f t="shared" si="21"/>
        <v>300.58</v>
      </c>
      <c r="N339" s="7">
        <f t="shared" si="22"/>
        <v>255.49299999999999</v>
      </c>
      <c r="O339" s="8" t="str">
        <f t="shared" si="23"/>
        <v>Pass</v>
      </c>
    </row>
    <row r="340" spans="1:15" hidden="1" x14ac:dyDescent="0.4">
      <c r="A340" s="4" t="s">
        <v>476</v>
      </c>
      <c r="B340" s="5">
        <v>45377</v>
      </c>
      <c r="C340" s="4" t="s">
        <v>512</v>
      </c>
      <c r="D340" s="4" t="s">
        <v>591</v>
      </c>
      <c r="E340" s="4" t="s">
        <v>614</v>
      </c>
      <c r="F340" s="4" t="s">
        <v>617</v>
      </c>
      <c r="G340" s="4">
        <v>11</v>
      </c>
      <c r="H340" s="7">
        <v>420.89</v>
      </c>
      <c r="I340" s="7">
        <v>4629.79</v>
      </c>
      <c r="J340" s="4" t="s">
        <v>619</v>
      </c>
      <c r="K340" s="4" t="str">
        <f t="shared" si="20"/>
        <v>John</v>
      </c>
      <c r="M340" s="7">
        <f t="shared" si="21"/>
        <v>420.89</v>
      </c>
      <c r="N340" s="7">
        <f t="shared" si="22"/>
        <v>231.48950000000002</v>
      </c>
      <c r="O340" s="8" t="str">
        <f t="shared" si="23"/>
        <v>Pass</v>
      </c>
    </row>
    <row r="341" spans="1:15" hidden="1" x14ac:dyDescent="0.4">
      <c r="A341" s="4" t="s">
        <v>258</v>
      </c>
      <c r="B341" s="5">
        <v>45419</v>
      </c>
      <c r="C341" s="4" t="s">
        <v>555</v>
      </c>
      <c r="D341" s="4" t="s">
        <v>566</v>
      </c>
      <c r="E341" s="4" t="s">
        <v>614</v>
      </c>
      <c r="F341" s="4" t="s">
        <v>616</v>
      </c>
      <c r="G341" s="4">
        <v>30</v>
      </c>
      <c r="H341" s="7">
        <v>149.08000000000001</v>
      </c>
      <c r="I341" s="7">
        <v>4472.4000000000005</v>
      </c>
      <c r="J341" s="4" t="s">
        <v>623</v>
      </c>
      <c r="K341" s="4" t="str">
        <f t="shared" si="20"/>
        <v>Maria</v>
      </c>
      <c r="M341" s="7">
        <f t="shared" si="21"/>
        <v>149.08000000000001</v>
      </c>
      <c r="N341" s="7">
        <f t="shared" si="22"/>
        <v>223.62000000000003</v>
      </c>
      <c r="O341" s="8" t="str">
        <f t="shared" si="23"/>
        <v>Pass</v>
      </c>
    </row>
    <row r="342" spans="1:15" hidden="1" x14ac:dyDescent="0.4">
      <c r="A342" s="4" t="s">
        <v>37</v>
      </c>
      <c r="B342" s="5">
        <v>45527</v>
      </c>
      <c r="C342" s="4" t="s">
        <v>532</v>
      </c>
      <c r="D342" s="4" t="s">
        <v>579</v>
      </c>
      <c r="E342" s="4" t="s">
        <v>614</v>
      </c>
      <c r="F342" s="4" t="s">
        <v>616</v>
      </c>
      <c r="G342" s="4">
        <v>22</v>
      </c>
      <c r="H342" s="7">
        <v>191.89</v>
      </c>
      <c r="I342" s="7">
        <v>4221.58</v>
      </c>
      <c r="J342" s="4" t="s">
        <v>619</v>
      </c>
      <c r="K342" s="4" t="str">
        <f t="shared" si="20"/>
        <v>John</v>
      </c>
      <c r="M342" s="7">
        <f t="shared" si="21"/>
        <v>191.89</v>
      </c>
      <c r="N342" s="7">
        <f t="shared" si="22"/>
        <v>211.07900000000001</v>
      </c>
      <c r="O342" s="8" t="str">
        <f t="shared" si="23"/>
        <v>Pass</v>
      </c>
    </row>
    <row r="343" spans="1:15" hidden="1" x14ac:dyDescent="0.4">
      <c r="A343" s="4" t="s">
        <v>366</v>
      </c>
      <c r="B343" s="5">
        <v>45345</v>
      </c>
      <c r="C343" s="4" t="s">
        <v>547</v>
      </c>
      <c r="D343" s="4" t="s">
        <v>579</v>
      </c>
      <c r="E343" s="4" t="s">
        <v>614</v>
      </c>
      <c r="F343" s="4" t="s">
        <v>615</v>
      </c>
      <c r="G343" s="4">
        <v>30</v>
      </c>
      <c r="H343" s="7">
        <v>135.78</v>
      </c>
      <c r="I343" s="7">
        <v>4073.4</v>
      </c>
      <c r="J343" s="4" t="s">
        <v>619</v>
      </c>
      <c r="K343" s="4" t="str">
        <f t="shared" si="20"/>
        <v>John</v>
      </c>
      <c r="M343" s="7">
        <f t="shared" si="21"/>
        <v>135.78</v>
      </c>
      <c r="N343" s="7">
        <f t="shared" si="22"/>
        <v>203.67000000000002</v>
      </c>
      <c r="O343" s="8" t="str">
        <f t="shared" si="23"/>
        <v>Pass</v>
      </c>
    </row>
    <row r="344" spans="1:15" hidden="1" x14ac:dyDescent="0.4">
      <c r="A344" s="4" t="s">
        <v>172</v>
      </c>
      <c r="B344" s="5">
        <v>45425</v>
      </c>
      <c r="C344" s="4" t="s">
        <v>541</v>
      </c>
      <c r="D344" s="4" t="s">
        <v>582</v>
      </c>
      <c r="E344" s="4" t="s">
        <v>614</v>
      </c>
      <c r="F344" s="4" t="s">
        <v>615</v>
      </c>
      <c r="G344" s="4">
        <v>26</v>
      </c>
      <c r="H344" s="7">
        <v>155.28</v>
      </c>
      <c r="I344" s="7">
        <v>4037.28</v>
      </c>
      <c r="J344" s="4" t="s">
        <v>621</v>
      </c>
      <c r="K344" s="4" t="str">
        <f t="shared" si="20"/>
        <v>Sara</v>
      </c>
      <c r="M344" s="7">
        <f t="shared" si="21"/>
        <v>155.28</v>
      </c>
      <c r="N344" s="7">
        <f t="shared" si="22"/>
        <v>201.86400000000003</v>
      </c>
      <c r="O344" s="8" t="str">
        <f t="shared" si="23"/>
        <v>Pass</v>
      </c>
    </row>
    <row r="345" spans="1:15" hidden="1" x14ac:dyDescent="0.4">
      <c r="A345" s="4" t="s">
        <v>441</v>
      </c>
      <c r="B345" s="5">
        <v>45438</v>
      </c>
      <c r="C345" s="4" t="s">
        <v>554</v>
      </c>
      <c r="D345" s="4" t="s">
        <v>605</v>
      </c>
      <c r="E345" s="4" t="s">
        <v>614</v>
      </c>
      <c r="F345" s="4" t="s">
        <v>618</v>
      </c>
      <c r="G345" s="4">
        <v>14</v>
      </c>
      <c r="H345" s="7">
        <v>284.25</v>
      </c>
      <c r="I345" s="7">
        <v>3979.5</v>
      </c>
      <c r="J345" s="4" t="s">
        <v>619</v>
      </c>
      <c r="K345" s="4" t="str">
        <f t="shared" si="20"/>
        <v>John</v>
      </c>
      <c r="M345" s="7">
        <f t="shared" si="21"/>
        <v>284.25</v>
      </c>
      <c r="N345" s="7">
        <f t="shared" si="22"/>
        <v>198.97500000000002</v>
      </c>
      <c r="O345" s="8" t="str">
        <f t="shared" si="23"/>
        <v>Pass</v>
      </c>
    </row>
    <row r="346" spans="1:15" hidden="1" x14ac:dyDescent="0.4">
      <c r="A346" s="4" t="s">
        <v>52</v>
      </c>
      <c r="B346" s="5">
        <v>45598</v>
      </c>
      <c r="C346" s="4" t="s">
        <v>540</v>
      </c>
      <c r="D346" s="4" t="s">
        <v>588</v>
      </c>
      <c r="E346" s="4" t="s">
        <v>614</v>
      </c>
      <c r="F346" s="4" t="s">
        <v>617</v>
      </c>
      <c r="G346" s="4">
        <v>14</v>
      </c>
      <c r="H346" s="7">
        <v>278.68</v>
      </c>
      <c r="I346" s="7">
        <v>3901.52</v>
      </c>
      <c r="J346" s="4" t="s">
        <v>619</v>
      </c>
      <c r="K346" s="4" t="str">
        <f t="shared" si="20"/>
        <v>John</v>
      </c>
      <c r="M346" s="7">
        <f t="shared" si="21"/>
        <v>278.68</v>
      </c>
      <c r="N346" s="7">
        <f t="shared" si="22"/>
        <v>195.07600000000002</v>
      </c>
      <c r="O346" s="8" t="str">
        <f t="shared" si="23"/>
        <v>Pass</v>
      </c>
    </row>
    <row r="347" spans="1:15" hidden="1" x14ac:dyDescent="0.4">
      <c r="A347" s="4" t="s">
        <v>59</v>
      </c>
      <c r="B347" s="5">
        <v>45607</v>
      </c>
      <c r="C347" s="4" t="s">
        <v>545</v>
      </c>
      <c r="D347" s="4" t="s">
        <v>560</v>
      </c>
      <c r="E347" s="4" t="s">
        <v>614</v>
      </c>
      <c r="F347" s="4" t="s">
        <v>615</v>
      </c>
      <c r="G347" s="4">
        <v>15</v>
      </c>
      <c r="H347" s="7">
        <v>252.3</v>
      </c>
      <c r="I347" s="7">
        <v>3784.5</v>
      </c>
      <c r="J347" s="4" t="s">
        <v>620</v>
      </c>
      <c r="K347" s="4" t="str">
        <f t="shared" si="20"/>
        <v>Alex</v>
      </c>
      <c r="M347" s="7">
        <f t="shared" si="21"/>
        <v>252.3</v>
      </c>
      <c r="N347" s="7">
        <f t="shared" si="22"/>
        <v>189.22500000000002</v>
      </c>
      <c r="O347" s="8" t="str">
        <f t="shared" si="23"/>
        <v>Pass</v>
      </c>
    </row>
    <row r="348" spans="1:15" hidden="1" x14ac:dyDescent="0.4">
      <c r="A348" s="4" t="s">
        <v>455</v>
      </c>
      <c r="B348" s="5">
        <v>45349</v>
      </c>
      <c r="C348" s="4" t="s">
        <v>535</v>
      </c>
      <c r="D348" s="4" t="s">
        <v>599</v>
      </c>
      <c r="E348" s="4" t="s">
        <v>614</v>
      </c>
      <c r="F348" s="4" t="s">
        <v>618</v>
      </c>
      <c r="G348" s="4">
        <v>46</v>
      </c>
      <c r="H348" s="7">
        <v>82.06</v>
      </c>
      <c r="I348" s="7">
        <v>3774.76</v>
      </c>
      <c r="J348" s="4" t="s">
        <v>620</v>
      </c>
      <c r="K348" s="4" t="str">
        <f t="shared" si="20"/>
        <v>Alex</v>
      </c>
      <c r="M348" s="7">
        <f t="shared" si="21"/>
        <v>82.06</v>
      </c>
      <c r="N348" s="7">
        <f t="shared" si="22"/>
        <v>188.73800000000003</v>
      </c>
      <c r="O348" s="8" t="str">
        <f t="shared" si="23"/>
        <v>Pass</v>
      </c>
    </row>
    <row r="349" spans="1:15" hidden="1" x14ac:dyDescent="0.4">
      <c r="A349" s="4" t="s">
        <v>191</v>
      </c>
      <c r="B349" s="5">
        <v>45489</v>
      </c>
      <c r="C349" s="4" t="s">
        <v>541</v>
      </c>
      <c r="D349" s="4" t="s">
        <v>571</v>
      </c>
      <c r="E349" s="4" t="s">
        <v>614</v>
      </c>
      <c r="F349" s="4" t="s">
        <v>615</v>
      </c>
      <c r="G349" s="4">
        <v>35</v>
      </c>
      <c r="H349" s="7">
        <v>103.72</v>
      </c>
      <c r="I349" s="7">
        <v>3630.2</v>
      </c>
      <c r="J349" s="4" t="s">
        <v>619</v>
      </c>
      <c r="K349" s="4" t="str">
        <f t="shared" si="20"/>
        <v>John</v>
      </c>
      <c r="M349" s="7">
        <f t="shared" si="21"/>
        <v>103.72</v>
      </c>
      <c r="N349" s="7">
        <f t="shared" si="22"/>
        <v>181.51</v>
      </c>
      <c r="O349" s="8" t="str">
        <f t="shared" si="23"/>
        <v>Pass</v>
      </c>
    </row>
    <row r="350" spans="1:15" hidden="1" x14ac:dyDescent="0.4">
      <c r="A350" s="4" t="s">
        <v>218</v>
      </c>
      <c r="B350" s="5">
        <v>45511</v>
      </c>
      <c r="C350" s="4" t="s">
        <v>514</v>
      </c>
      <c r="D350" s="4" t="s">
        <v>562</v>
      </c>
      <c r="E350" s="4" t="s">
        <v>614</v>
      </c>
      <c r="F350" s="4" t="s">
        <v>618</v>
      </c>
      <c r="G350" s="4">
        <v>8</v>
      </c>
      <c r="H350" s="7">
        <v>452.77</v>
      </c>
      <c r="I350" s="7">
        <v>3622.16</v>
      </c>
      <c r="J350" s="4" t="s">
        <v>619</v>
      </c>
      <c r="K350" s="4" t="str">
        <f t="shared" si="20"/>
        <v>John</v>
      </c>
      <c r="M350" s="7">
        <f t="shared" si="21"/>
        <v>452.77</v>
      </c>
      <c r="N350" s="7">
        <f t="shared" si="22"/>
        <v>181.108</v>
      </c>
      <c r="O350" s="8" t="str">
        <f t="shared" si="23"/>
        <v>Fail</v>
      </c>
    </row>
    <row r="351" spans="1:15" hidden="1" x14ac:dyDescent="0.4">
      <c r="A351" s="4" t="s">
        <v>506</v>
      </c>
      <c r="B351" s="5">
        <v>45616</v>
      </c>
      <c r="C351" s="4" t="s">
        <v>517</v>
      </c>
      <c r="D351" s="4" t="s">
        <v>573</v>
      </c>
      <c r="E351" s="4" t="s">
        <v>614</v>
      </c>
      <c r="F351" s="4" t="s">
        <v>616</v>
      </c>
      <c r="G351" s="4">
        <v>19</v>
      </c>
      <c r="H351" s="7">
        <v>183.2</v>
      </c>
      <c r="I351" s="7">
        <v>3480.8</v>
      </c>
      <c r="J351" s="4" t="s">
        <v>621</v>
      </c>
      <c r="K351" s="4" t="str">
        <f t="shared" si="20"/>
        <v>Sara</v>
      </c>
      <c r="M351" s="7">
        <f t="shared" si="21"/>
        <v>183.2</v>
      </c>
      <c r="N351" s="7">
        <f t="shared" si="22"/>
        <v>174.04000000000002</v>
      </c>
      <c r="O351" s="8" t="str">
        <f t="shared" si="23"/>
        <v>Pass</v>
      </c>
    </row>
    <row r="352" spans="1:15" hidden="1" x14ac:dyDescent="0.4">
      <c r="A352" s="4" t="s">
        <v>274</v>
      </c>
      <c r="B352" s="5">
        <v>45595</v>
      </c>
      <c r="C352" s="4" t="s">
        <v>537</v>
      </c>
      <c r="D352" s="4" t="s">
        <v>561</v>
      </c>
      <c r="E352" s="4" t="s">
        <v>614</v>
      </c>
      <c r="F352" s="4" t="s">
        <v>616</v>
      </c>
      <c r="G352" s="4">
        <v>15</v>
      </c>
      <c r="H352" s="7">
        <v>220.3</v>
      </c>
      <c r="I352" s="7">
        <v>3304.5</v>
      </c>
      <c r="J352" s="4" t="s">
        <v>619</v>
      </c>
      <c r="K352" s="4" t="str">
        <f t="shared" si="20"/>
        <v>John</v>
      </c>
      <c r="M352" s="7">
        <f t="shared" si="21"/>
        <v>220.3</v>
      </c>
      <c r="N352" s="7">
        <f t="shared" si="22"/>
        <v>165.22500000000002</v>
      </c>
      <c r="O352" s="8" t="str">
        <f t="shared" si="23"/>
        <v>Pass</v>
      </c>
    </row>
    <row r="353" spans="1:15" hidden="1" x14ac:dyDescent="0.4">
      <c r="A353" s="4" t="s">
        <v>34</v>
      </c>
      <c r="B353" s="5">
        <v>45605</v>
      </c>
      <c r="C353" s="4" t="s">
        <v>530</v>
      </c>
      <c r="D353" s="4" t="s">
        <v>566</v>
      </c>
      <c r="E353" s="4" t="s">
        <v>614</v>
      </c>
      <c r="F353" s="4" t="s">
        <v>617</v>
      </c>
      <c r="G353" s="4">
        <v>22</v>
      </c>
      <c r="H353" s="7">
        <v>145.05000000000001</v>
      </c>
      <c r="I353" s="7">
        <v>3191.1</v>
      </c>
      <c r="J353" s="4" t="s">
        <v>619</v>
      </c>
      <c r="K353" s="4" t="str">
        <f t="shared" si="20"/>
        <v>John</v>
      </c>
      <c r="M353" s="7">
        <f t="shared" si="21"/>
        <v>145.05000000000001</v>
      </c>
      <c r="N353" s="7">
        <f t="shared" si="22"/>
        <v>159.55500000000001</v>
      </c>
      <c r="O353" s="8" t="str">
        <f t="shared" si="23"/>
        <v>Pass</v>
      </c>
    </row>
    <row r="354" spans="1:15" hidden="1" x14ac:dyDescent="0.4">
      <c r="A354" s="4" t="s">
        <v>383</v>
      </c>
      <c r="B354" s="5">
        <v>45330</v>
      </c>
      <c r="C354" s="4" t="s">
        <v>529</v>
      </c>
      <c r="D354" s="4" t="s">
        <v>573</v>
      </c>
      <c r="E354" s="4" t="s">
        <v>614</v>
      </c>
      <c r="F354" s="4" t="s">
        <v>618</v>
      </c>
      <c r="G354" s="4">
        <v>40</v>
      </c>
      <c r="H354" s="7">
        <v>78.05</v>
      </c>
      <c r="I354" s="7">
        <v>3122</v>
      </c>
      <c r="J354" s="4" t="s">
        <v>620</v>
      </c>
      <c r="K354" s="4" t="str">
        <f t="shared" si="20"/>
        <v>Alex</v>
      </c>
      <c r="M354" s="7">
        <f t="shared" si="21"/>
        <v>78.05</v>
      </c>
      <c r="N354" s="7">
        <f t="shared" si="22"/>
        <v>156.10000000000002</v>
      </c>
      <c r="O354" s="8" t="str">
        <f t="shared" si="23"/>
        <v>Pass</v>
      </c>
    </row>
    <row r="355" spans="1:15" hidden="1" x14ac:dyDescent="0.4">
      <c r="A355" s="4" t="s">
        <v>129</v>
      </c>
      <c r="B355" s="5">
        <v>45390</v>
      </c>
      <c r="C355" s="4" t="s">
        <v>554</v>
      </c>
      <c r="D355" s="4" t="s">
        <v>605</v>
      </c>
      <c r="E355" s="4" t="s">
        <v>614</v>
      </c>
      <c r="F355" s="4" t="s">
        <v>618</v>
      </c>
      <c r="G355" s="4">
        <v>21</v>
      </c>
      <c r="H355" s="7">
        <v>145.46</v>
      </c>
      <c r="I355" s="7">
        <v>3054.66</v>
      </c>
      <c r="J355" s="4" t="s">
        <v>622</v>
      </c>
      <c r="K355" s="4" t="str">
        <f t="shared" si="20"/>
        <v>Tom</v>
      </c>
      <c r="M355" s="7">
        <f t="shared" si="21"/>
        <v>145.46</v>
      </c>
      <c r="N355" s="7">
        <f t="shared" si="22"/>
        <v>152.733</v>
      </c>
      <c r="O355" s="8" t="str">
        <f t="shared" si="23"/>
        <v>Pass</v>
      </c>
    </row>
    <row r="356" spans="1:15" hidden="1" x14ac:dyDescent="0.4">
      <c r="A356" s="4" t="s">
        <v>474</v>
      </c>
      <c r="B356" s="5">
        <v>45445</v>
      </c>
      <c r="C356" s="4" t="s">
        <v>536</v>
      </c>
      <c r="D356" s="4" t="s">
        <v>593</v>
      </c>
      <c r="E356" s="4" t="s">
        <v>614</v>
      </c>
      <c r="F356" s="4" t="s">
        <v>618</v>
      </c>
      <c r="G356" s="4">
        <v>28</v>
      </c>
      <c r="H356" s="7">
        <v>92.49</v>
      </c>
      <c r="I356" s="7">
        <v>2589.7199999999998</v>
      </c>
      <c r="J356" s="4" t="s">
        <v>623</v>
      </c>
      <c r="K356" s="4" t="str">
        <f t="shared" si="20"/>
        <v>Maria</v>
      </c>
      <c r="M356" s="7">
        <f t="shared" si="21"/>
        <v>92.49</v>
      </c>
      <c r="N356" s="7">
        <f t="shared" si="22"/>
        <v>129.48599999999999</v>
      </c>
      <c r="O356" s="8" t="str">
        <f t="shared" si="23"/>
        <v>Pass</v>
      </c>
    </row>
    <row r="357" spans="1:15" hidden="1" x14ac:dyDescent="0.4">
      <c r="A357" s="4" t="s">
        <v>424</v>
      </c>
      <c r="B357" s="5">
        <v>45351</v>
      </c>
      <c r="C357" s="4" t="s">
        <v>551</v>
      </c>
      <c r="D357" s="4" t="s">
        <v>591</v>
      </c>
      <c r="E357" s="4" t="s">
        <v>614</v>
      </c>
      <c r="F357" s="4" t="s">
        <v>617</v>
      </c>
      <c r="G357" s="4">
        <v>26</v>
      </c>
      <c r="H357" s="7">
        <v>91.16</v>
      </c>
      <c r="I357" s="7">
        <v>2370.16</v>
      </c>
      <c r="J357" s="4" t="s">
        <v>619</v>
      </c>
      <c r="K357" s="4" t="str">
        <f t="shared" si="20"/>
        <v>John</v>
      </c>
      <c r="M357" s="7">
        <f t="shared" si="21"/>
        <v>91.16</v>
      </c>
      <c r="N357" s="7">
        <f t="shared" si="22"/>
        <v>118.508</v>
      </c>
      <c r="O357" s="8" t="str">
        <f t="shared" si="23"/>
        <v>Pass</v>
      </c>
    </row>
    <row r="358" spans="1:15" hidden="1" x14ac:dyDescent="0.4">
      <c r="A358" s="4" t="s">
        <v>154</v>
      </c>
      <c r="B358" s="5">
        <v>45513</v>
      </c>
      <c r="C358" s="4" t="s">
        <v>551</v>
      </c>
      <c r="D358" s="4" t="s">
        <v>583</v>
      </c>
      <c r="E358" s="4" t="s">
        <v>614</v>
      </c>
      <c r="F358" s="4" t="s">
        <v>615</v>
      </c>
      <c r="G358" s="4">
        <v>14</v>
      </c>
      <c r="H358" s="7">
        <v>166.64</v>
      </c>
      <c r="I358" s="7">
        <v>2332.96</v>
      </c>
      <c r="J358" s="4" t="s">
        <v>620</v>
      </c>
      <c r="K358" s="4" t="str">
        <f t="shared" si="20"/>
        <v>Alex</v>
      </c>
      <c r="M358" s="7">
        <f t="shared" si="21"/>
        <v>166.64</v>
      </c>
      <c r="N358" s="7">
        <f t="shared" si="22"/>
        <v>116.64800000000001</v>
      </c>
      <c r="O358" s="8" t="str">
        <f t="shared" si="23"/>
        <v>Pass</v>
      </c>
    </row>
    <row r="359" spans="1:15" hidden="1" x14ac:dyDescent="0.4">
      <c r="A359" s="4" t="s">
        <v>460</v>
      </c>
      <c r="B359" s="5">
        <v>45387</v>
      </c>
      <c r="C359" s="4" t="s">
        <v>516</v>
      </c>
      <c r="D359" s="4" t="s">
        <v>566</v>
      </c>
      <c r="E359" s="4" t="s">
        <v>614</v>
      </c>
      <c r="F359" s="4" t="s">
        <v>618</v>
      </c>
      <c r="G359" s="4">
        <v>12</v>
      </c>
      <c r="H359" s="7">
        <v>193.65</v>
      </c>
      <c r="I359" s="7">
        <v>2323.8000000000002</v>
      </c>
      <c r="J359" s="4" t="s">
        <v>623</v>
      </c>
      <c r="K359" s="4" t="str">
        <f t="shared" si="20"/>
        <v>Maria</v>
      </c>
      <c r="M359" s="7">
        <f t="shared" si="21"/>
        <v>193.65</v>
      </c>
      <c r="N359" s="7">
        <f t="shared" si="22"/>
        <v>116.19000000000001</v>
      </c>
      <c r="O359" s="8" t="str">
        <f t="shared" si="23"/>
        <v>Pass</v>
      </c>
    </row>
    <row r="360" spans="1:15" hidden="1" x14ac:dyDescent="0.4">
      <c r="A360" s="4" t="s">
        <v>26</v>
      </c>
      <c r="B360" s="5">
        <v>45441</v>
      </c>
      <c r="C360" s="4" t="s">
        <v>524</v>
      </c>
      <c r="D360" s="4" t="s">
        <v>574</v>
      </c>
      <c r="E360" s="4" t="s">
        <v>614</v>
      </c>
      <c r="F360" s="4" t="s">
        <v>616</v>
      </c>
      <c r="G360" s="4">
        <v>11</v>
      </c>
      <c r="H360" s="7">
        <v>205.43</v>
      </c>
      <c r="I360" s="7">
        <v>2259.73</v>
      </c>
      <c r="J360" s="4" t="s">
        <v>619</v>
      </c>
      <c r="K360" s="4" t="str">
        <f t="shared" si="20"/>
        <v>John</v>
      </c>
      <c r="M360" s="7">
        <f t="shared" si="21"/>
        <v>205.43</v>
      </c>
      <c r="N360" s="7">
        <f t="shared" si="22"/>
        <v>112.98650000000001</v>
      </c>
      <c r="O360" s="8" t="str">
        <f t="shared" si="23"/>
        <v>Pass</v>
      </c>
    </row>
    <row r="361" spans="1:15" hidden="1" x14ac:dyDescent="0.4">
      <c r="A361" s="4" t="s">
        <v>416</v>
      </c>
      <c r="B361" s="5">
        <v>45471</v>
      </c>
      <c r="C361" s="4" t="s">
        <v>535</v>
      </c>
      <c r="D361" s="4" t="s">
        <v>565</v>
      </c>
      <c r="E361" s="4" t="s">
        <v>614</v>
      </c>
      <c r="F361" s="4" t="s">
        <v>616</v>
      </c>
      <c r="G361" s="4">
        <v>37</v>
      </c>
      <c r="H361" s="7">
        <v>58.45</v>
      </c>
      <c r="I361" s="7">
        <v>2162.65</v>
      </c>
      <c r="J361" s="4" t="s">
        <v>620</v>
      </c>
      <c r="K361" s="4" t="str">
        <f t="shared" si="20"/>
        <v>Alex</v>
      </c>
      <c r="M361" s="7">
        <f t="shared" si="21"/>
        <v>58.45</v>
      </c>
      <c r="N361" s="7">
        <f t="shared" si="22"/>
        <v>108.13250000000001</v>
      </c>
      <c r="O361" s="8" t="str">
        <f t="shared" si="23"/>
        <v>Pass</v>
      </c>
    </row>
    <row r="362" spans="1:15" hidden="1" x14ac:dyDescent="0.4">
      <c r="A362" s="4" t="s">
        <v>450</v>
      </c>
      <c r="B362" s="5">
        <v>45408</v>
      </c>
      <c r="C362" s="4" t="s">
        <v>527</v>
      </c>
      <c r="D362" s="4" t="s">
        <v>584</v>
      </c>
      <c r="E362" s="4" t="s">
        <v>614</v>
      </c>
      <c r="F362" s="4" t="s">
        <v>616</v>
      </c>
      <c r="G362" s="4">
        <v>18</v>
      </c>
      <c r="H362" s="7">
        <v>112.34</v>
      </c>
      <c r="I362" s="7">
        <v>2022.12</v>
      </c>
      <c r="J362" s="4" t="s">
        <v>622</v>
      </c>
      <c r="K362" s="4" t="str">
        <f t="shared" si="20"/>
        <v>Tom</v>
      </c>
      <c r="M362" s="7">
        <f t="shared" si="21"/>
        <v>112.34</v>
      </c>
      <c r="N362" s="7">
        <f t="shared" si="22"/>
        <v>101.10599999999999</v>
      </c>
      <c r="O362" s="8" t="str">
        <f t="shared" si="23"/>
        <v>Pass</v>
      </c>
    </row>
    <row r="363" spans="1:15" hidden="1" x14ac:dyDescent="0.4">
      <c r="A363" s="4" t="s">
        <v>306</v>
      </c>
      <c r="B363" s="5">
        <v>45499</v>
      </c>
      <c r="C363" s="4" t="s">
        <v>514</v>
      </c>
      <c r="D363" s="4" t="s">
        <v>579</v>
      </c>
      <c r="E363" s="4" t="s">
        <v>614</v>
      </c>
      <c r="F363" s="4" t="s">
        <v>616</v>
      </c>
      <c r="G363" s="4">
        <v>14</v>
      </c>
      <c r="H363" s="7">
        <v>138.71</v>
      </c>
      <c r="I363" s="7">
        <v>1941.94</v>
      </c>
      <c r="J363" s="4" t="s">
        <v>621</v>
      </c>
      <c r="K363" s="4" t="str">
        <f t="shared" si="20"/>
        <v>Sara</v>
      </c>
      <c r="M363" s="7">
        <f t="shared" si="21"/>
        <v>138.71</v>
      </c>
      <c r="N363" s="7">
        <f t="shared" si="22"/>
        <v>97.097000000000008</v>
      </c>
      <c r="O363" s="8" t="str">
        <f t="shared" si="23"/>
        <v>Pass</v>
      </c>
    </row>
    <row r="364" spans="1:15" hidden="1" x14ac:dyDescent="0.4">
      <c r="A364" s="4" t="s">
        <v>349</v>
      </c>
      <c r="B364" s="5">
        <v>45571</v>
      </c>
      <c r="C364" s="4" t="s">
        <v>534</v>
      </c>
      <c r="D364" s="4" t="s">
        <v>580</v>
      </c>
      <c r="E364" s="4" t="s">
        <v>614</v>
      </c>
      <c r="F364" s="4" t="s">
        <v>618</v>
      </c>
      <c r="G364" s="4">
        <v>21</v>
      </c>
      <c r="H364" s="7">
        <v>90.95</v>
      </c>
      <c r="I364" s="7">
        <v>1909.95</v>
      </c>
      <c r="J364" s="4" t="s">
        <v>621</v>
      </c>
      <c r="K364" s="4" t="str">
        <f t="shared" si="20"/>
        <v>Sara</v>
      </c>
      <c r="M364" s="7">
        <f t="shared" si="21"/>
        <v>90.95</v>
      </c>
      <c r="N364" s="7">
        <f t="shared" si="22"/>
        <v>95.497500000000002</v>
      </c>
      <c r="O364" s="8" t="str">
        <f t="shared" si="23"/>
        <v>Pass</v>
      </c>
    </row>
    <row r="365" spans="1:15" hidden="1" x14ac:dyDescent="0.4">
      <c r="A365" s="4" t="s">
        <v>403</v>
      </c>
      <c r="B365" s="5">
        <v>45506</v>
      </c>
      <c r="C365" s="4" t="s">
        <v>553</v>
      </c>
      <c r="D365" s="4" t="s">
        <v>603</v>
      </c>
      <c r="E365" s="4" t="s">
        <v>614</v>
      </c>
      <c r="F365" s="4" t="s">
        <v>617</v>
      </c>
      <c r="G365" s="4">
        <v>42</v>
      </c>
      <c r="H365" s="7">
        <v>43.02</v>
      </c>
      <c r="I365" s="7">
        <v>1806.84</v>
      </c>
      <c r="J365" s="4" t="s">
        <v>621</v>
      </c>
      <c r="K365" s="4" t="str">
        <f t="shared" si="20"/>
        <v>Sara</v>
      </c>
      <c r="M365" s="7">
        <f t="shared" si="21"/>
        <v>43.02</v>
      </c>
      <c r="N365" s="7">
        <f t="shared" si="22"/>
        <v>90.341999999999999</v>
      </c>
      <c r="O365" s="8" t="str">
        <f t="shared" si="23"/>
        <v>Pass</v>
      </c>
    </row>
    <row r="366" spans="1:15" hidden="1" x14ac:dyDescent="0.4">
      <c r="A366" s="4" t="s">
        <v>487</v>
      </c>
      <c r="B366" s="5">
        <v>45330</v>
      </c>
      <c r="C366" s="4" t="s">
        <v>523</v>
      </c>
      <c r="D366" s="4" t="s">
        <v>579</v>
      </c>
      <c r="E366" s="4" t="s">
        <v>614</v>
      </c>
      <c r="F366" s="4" t="s">
        <v>615</v>
      </c>
      <c r="G366" s="4">
        <v>6</v>
      </c>
      <c r="H366" s="7">
        <v>295.66000000000003</v>
      </c>
      <c r="I366" s="7">
        <v>1773.96</v>
      </c>
      <c r="J366" s="4" t="s">
        <v>620</v>
      </c>
      <c r="K366" s="4" t="str">
        <f t="shared" si="20"/>
        <v>Alex</v>
      </c>
      <c r="M366" s="7">
        <f t="shared" si="21"/>
        <v>295.66000000000003</v>
      </c>
      <c r="N366" s="7">
        <f t="shared" si="22"/>
        <v>88.698000000000008</v>
      </c>
      <c r="O366" s="8" t="str">
        <f t="shared" si="23"/>
        <v>Fail</v>
      </c>
    </row>
    <row r="367" spans="1:15" hidden="1" x14ac:dyDescent="0.4">
      <c r="A367" s="4" t="s">
        <v>122</v>
      </c>
      <c r="B367" s="5">
        <v>45619</v>
      </c>
      <c r="C367" s="4" t="s">
        <v>555</v>
      </c>
      <c r="D367" s="4" t="s">
        <v>580</v>
      </c>
      <c r="E367" s="4" t="s">
        <v>614</v>
      </c>
      <c r="F367" s="4" t="s">
        <v>617</v>
      </c>
      <c r="G367" s="4">
        <v>31</v>
      </c>
      <c r="H367" s="7">
        <v>55.77</v>
      </c>
      <c r="I367" s="7">
        <v>1728.87</v>
      </c>
      <c r="J367" s="4" t="s">
        <v>620</v>
      </c>
      <c r="K367" s="4" t="str">
        <f t="shared" si="20"/>
        <v>Alex</v>
      </c>
      <c r="M367" s="7">
        <f t="shared" si="21"/>
        <v>55.77</v>
      </c>
      <c r="N367" s="7">
        <f t="shared" si="22"/>
        <v>86.4435</v>
      </c>
      <c r="O367" s="8" t="str">
        <f t="shared" si="23"/>
        <v>Pass</v>
      </c>
    </row>
    <row r="368" spans="1:15" hidden="1" x14ac:dyDescent="0.4">
      <c r="A368" s="4" t="s">
        <v>185</v>
      </c>
      <c r="B368" s="5">
        <v>45574</v>
      </c>
      <c r="C368" s="4" t="s">
        <v>512</v>
      </c>
      <c r="D368" s="4" t="s">
        <v>588</v>
      </c>
      <c r="E368" s="4" t="s">
        <v>614</v>
      </c>
      <c r="F368" s="4" t="s">
        <v>617</v>
      </c>
      <c r="G368" s="4">
        <v>26</v>
      </c>
      <c r="H368" s="7">
        <v>65.34</v>
      </c>
      <c r="I368" s="7">
        <v>1698.84</v>
      </c>
      <c r="J368" s="4" t="s">
        <v>623</v>
      </c>
      <c r="K368" s="4" t="str">
        <f t="shared" si="20"/>
        <v>Maria</v>
      </c>
      <c r="M368" s="7">
        <f t="shared" si="21"/>
        <v>65.34</v>
      </c>
      <c r="N368" s="7">
        <f t="shared" si="22"/>
        <v>84.942000000000007</v>
      </c>
      <c r="O368" s="8" t="str">
        <f t="shared" si="23"/>
        <v>Pass</v>
      </c>
    </row>
    <row r="369" spans="1:15" hidden="1" x14ac:dyDescent="0.4">
      <c r="A369" s="4" t="s">
        <v>40</v>
      </c>
      <c r="B369" s="5">
        <v>45350</v>
      </c>
      <c r="C369" s="4" t="s">
        <v>520</v>
      </c>
      <c r="D369" s="4" t="s">
        <v>568</v>
      </c>
      <c r="E369" s="4" t="s">
        <v>614</v>
      </c>
      <c r="F369" s="4" t="s">
        <v>616</v>
      </c>
      <c r="G369" s="4">
        <v>12</v>
      </c>
      <c r="H369" s="7">
        <v>141.38999999999999</v>
      </c>
      <c r="I369" s="7">
        <v>1696.68</v>
      </c>
      <c r="J369" s="4" t="s">
        <v>623</v>
      </c>
      <c r="K369" s="4" t="str">
        <f t="shared" si="20"/>
        <v>Maria</v>
      </c>
      <c r="M369" s="7">
        <f t="shared" si="21"/>
        <v>141.38999999999999</v>
      </c>
      <c r="N369" s="7">
        <f t="shared" si="22"/>
        <v>84.834000000000003</v>
      </c>
      <c r="O369" s="8" t="str">
        <f t="shared" si="23"/>
        <v>Pass</v>
      </c>
    </row>
    <row r="370" spans="1:15" hidden="1" x14ac:dyDescent="0.4">
      <c r="A370" s="4" t="s">
        <v>379</v>
      </c>
      <c r="B370" s="5">
        <v>45395</v>
      </c>
      <c r="C370" s="4" t="s">
        <v>524</v>
      </c>
      <c r="D370" s="4" t="s">
        <v>568</v>
      </c>
      <c r="E370" s="4" t="s">
        <v>614</v>
      </c>
      <c r="F370" s="4" t="s">
        <v>618</v>
      </c>
      <c r="G370" s="4">
        <v>5</v>
      </c>
      <c r="H370" s="7">
        <v>326.76</v>
      </c>
      <c r="I370" s="7">
        <v>1633.8</v>
      </c>
      <c r="J370" s="4" t="s">
        <v>623</v>
      </c>
      <c r="K370" s="4" t="str">
        <f t="shared" si="20"/>
        <v>Maria</v>
      </c>
      <c r="M370" s="7">
        <f t="shared" si="21"/>
        <v>326.76</v>
      </c>
      <c r="N370" s="7">
        <f t="shared" si="22"/>
        <v>81.69</v>
      </c>
      <c r="O370" s="8" t="str">
        <f t="shared" si="23"/>
        <v>Fail</v>
      </c>
    </row>
    <row r="371" spans="1:15" hidden="1" x14ac:dyDescent="0.4">
      <c r="A371" s="4" t="s">
        <v>457</v>
      </c>
      <c r="B371" s="5">
        <v>45292</v>
      </c>
      <c r="C371" s="4" t="s">
        <v>544</v>
      </c>
      <c r="D371" s="4" t="s">
        <v>589</v>
      </c>
      <c r="E371" s="4" t="s">
        <v>614</v>
      </c>
      <c r="F371" s="4" t="s">
        <v>618</v>
      </c>
      <c r="G371" s="4">
        <v>22</v>
      </c>
      <c r="H371" s="7">
        <v>73.72</v>
      </c>
      <c r="I371" s="7">
        <v>1621.84</v>
      </c>
      <c r="J371" s="4" t="s">
        <v>619</v>
      </c>
      <c r="K371" s="4" t="str">
        <f t="shared" si="20"/>
        <v>John</v>
      </c>
      <c r="M371" s="7">
        <f t="shared" si="21"/>
        <v>73.72</v>
      </c>
      <c r="N371" s="7">
        <f t="shared" si="22"/>
        <v>81.091999999999999</v>
      </c>
      <c r="O371" s="8" t="str">
        <f t="shared" si="23"/>
        <v>Pass</v>
      </c>
    </row>
    <row r="372" spans="1:15" hidden="1" x14ac:dyDescent="0.4">
      <c r="A372" s="4" t="s">
        <v>141</v>
      </c>
      <c r="B372" s="5">
        <v>45650</v>
      </c>
      <c r="C372" s="4" t="s">
        <v>546</v>
      </c>
      <c r="D372" s="4" t="s">
        <v>568</v>
      </c>
      <c r="E372" s="4" t="s">
        <v>614</v>
      </c>
      <c r="F372" s="4" t="s">
        <v>618</v>
      </c>
      <c r="G372" s="4">
        <v>17</v>
      </c>
      <c r="H372" s="7">
        <v>92.74</v>
      </c>
      <c r="I372" s="7">
        <v>1576.58</v>
      </c>
      <c r="J372" s="4" t="s">
        <v>621</v>
      </c>
      <c r="K372" s="4" t="str">
        <f t="shared" si="20"/>
        <v>Sara</v>
      </c>
      <c r="M372" s="7">
        <f t="shared" si="21"/>
        <v>92.74</v>
      </c>
      <c r="N372" s="7">
        <f t="shared" si="22"/>
        <v>78.829000000000008</v>
      </c>
      <c r="O372" s="8" t="str">
        <f t="shared" si="23"/>
        <v>Pass</v>
      </c>
    </row>
    <row r="373" spans="1:15" hidden="1" x14ac:dyDescent="0.4">
      <c r="A373" s="4" t="s">
        <v>18</v>
      </c>
      <c r="B373" s="5">
        <v>45413</v>
      </c>
      <c r="C373" s="4" t="s">
        <v>518</v>
      </c>
      <c r="D373" s="4" t="s">
        <v>568</v>
      </c>
      <c r="E373" s="4" t="s">
        <v>614</v>
      </c>
      <c r="F373" s="4" t="s">
        <v>618</v>
      </c>
      <c r="G373" s="4">
        <v>45</v>
      </c>
      <c r="H373" s="7">
        <v>34.42</v>
      </c>
      <c r="I373" s="7">
        <v>1548.9</v>
      </c>
      <c r="J373" s="4" t="s">
        <v>622</v>
      </c>
      <c r="K373" s="4" t="str">
        <f t="shared" si="20"/>
        <v>Tom</v>
      </c>
      <c r="M373" s="7">
        <f t="shared" si="21"/>
        <v>34.42</v>
      </c>
      <c r="N373" s="7">
        <f t="shared" si="22"/>
        <v>77.445000000000007</v>
      </c>
      <c r="O373" s="8" t="str">
        <f t="shared" si="23"/>
        <v>Pass</v>
      </c>
    </row>
    <row r="374" spans="1:15" hidden="1" x14ac:dyDescent="0.4">
      <c r="A374" s="4" t="s">
        <v>314</v>
      </c>
      <c r="B374" s="5">
        <v>45486</v>
      </c>
      <c r="C374" s="4" t="s">
        <v>524</v>
      </c>
      <c r="D374" s="4" t="s">
        <v>575</v>
      </c>
      <c r="E374" s="4" t="s">
        <v>614</v>
      </c>
      <c r="F374" s="4" t="s">
        <v>615</v>
      </c>
      <c r="G374" s="4">
        <v>46</v>
      </c>
      <c r="H374" s="7">
        <v>29.49</v>
      </c>
      <c r="I374" s="7">
        <v>1356.54</v>
      </c>
      <c r="J374" s="4" t="s">
        <v>623</v>
      </c>
      <c r="K374" s="4" t="str">
        <f t="shared" si="20"/>
        <v>Maria</v>
      </c>
      <c r="M374" s="7">
        <f t="shared" si="21"/>
        <v>29.49</v>
      </c>
      <c r="N374" s="7">
        <f t="shared" si="22"/>
        <v>67.826999999999998</v>
      </c>
      <c r="O374" s="8" t="str">
        <f t="shared" si="23"/>
        <v>Pass</v>
      </c>
    </row>
    <row r="375" spans="1:15" hidden="1" x14ac:dyDescent="0.4">
      <c r="A375" s="4" t="s">
        <v>380</v>
      </c>
      <c r="B375" s="5">
        <v>45590</v>
      </c>
      <c r="C375" s="4" t="s">
        <v>514</v>
      </c>
      <c r="D375" s="4" t="s">
        <v>567</v>
      </c>
      <c r="E375" s="4" t="s">
        <v>614</v>
      </c>
      <c r="F375" s="4" t="s">
        <v>615</v>
      </c>
      <c r="G375" s="4">
        <v>3</v>
      </c>
      <c r="H375" s="7">
        <v>445.14</v>
      </c>
      <c r="I375" s="7">
        <v>1335.42</v>
      </c>
      <c r="J375" s="4" t="s">
        <v>622</v>
      </c>
      <c r="K375" s="4" t="str">
        <f t="shared" si="20"/>
        <v>Tom</v>
      </c>
      <c r="M375" s="7">
        <f t="shared" si="21"/>
        <v>445.14</v>
      </c>
      <c r="N375" s="7">
        <f t="shared" si="22"/>
        <v>66.771000000000001</v>
      </c>
      <c r="O375" s="8" t="str">
        <f t="shared" si="23"/>
        <v>Fail</v>
      </c>
    </row>
    <row r="376" spans="1:15" hidden="1" x14ac:dyDescent="0.4">
      <c r="A376" s="4" t="s">
        <v>254</v>
      </c>
      <c r="B376" s="5">
        <v>45439</v>
      </c>
      <c r="C376" s="4" t="s">
        <v>527</v>
      </c>
      <c r="D376" s="4" t="s">
        <v>605</v>
      </c>
      <c r="E376" s="4" t="s">
        <v>614</v>
      </c>
      <c r="F376" s="4" t="s">
        <v>616</v>
      </c>
      <c r="G376" s="4">
        <v>28</v>
      </c>
      <c r="H376" s="7">
        <v>43.49</v>
      </c>
      <c r="I376" s="7">
        <v>1217.72</v>
      </c>
      <c r="J376" s="4" t="s">
        <v>621</v>
      </c>
      <c r="K376" s="4" t="str">
        <f t="shared" si="20"/>
        <v>Sara</v>
      </c>
      <c r="M376" s="7">
        <f t="shared" si="21"/>
        <v>43.49</v>
      </c>
      <c r="N376" s="7">
        <f t="shared" si="22"/>
        <v>60.886000000000003</v>
      </c>
      <c r="O376" s="8" t="str">
        <f t="shared" si="23"/>
        <v>Pass</v>
      </c>
    </row>
    <row r="377" spans="1:15" hidden="1" x14ac:dyDescent="0.4">
      <c r="A377" s="4" t="s">
        <v>126</v>
      </c>
      <c r="B377" s="5">
        <v>45353</v>
      </c>
      <c r="C377" s="4" t="s">
        <v>522</v>
      </c>
      <c r="D377" s="4" t="s">
        <v>565</v>
      </c>
      <c r="E377" s="4" t="s">
        <v>614</v>
      </c>
      <c r="F377" s="4" t="s">
        <v>617</v>
      </c>
      <c r="G377" s="4">
        <v>19</v>
      </c>
      <c r="H377" s="7">
        <v>56.08</v>
      </c>
      <c r="I377" s="7">
        <v>1065.52</v>
      </c>
      <c r="J377" s="4" t="s">
        <v>622</v>
      </c>
      <c r="K377" s="4" t="str">
        <f t="shared" si="20"/>
        <v>Tom</v>
      </c>
      <c r="M377" s="7">
        <f t="shared" si="21"/>
        <v>56.08</v>
      </c>
      <c r="N377" s="7">
        <f t="shared" si="22"/>
        <v>53.276000000000003</v>
      </c>
      <c r="O377" s="8" t="str">
        <f t="shared" si="23"/>
        <v>Pass</v>
      </c>
    </row>
    <row r="378" spans="1:15" hidden="1" x14ac:dyDescent="0.4">
      <c r="A378" s="4" t="s">
        <v>382</v>
      </c>
      <c r="B378" s="5">
        <v>45467</v>
      </c>
      <c r="C378" s="4" t="s">
        <v>515</v>
      </c>
      <c r="D378" s="4" t="s">
        <v>595</v>
      </c>
      <c r="E378" s="4" t="s">
        <v>614</v>
      </c>
      <c r="F378" s="4" t="s">
        <v>615</v>
      </c>
      <c r="G378" s="4">
        <v>4</v>
      </c>
      <c r="H378" s="7">
        <v>256.06</v>
      </c>
      <c r="I378" s="7">
        <v>1024.24</v>
      </c>
      <c r="J378" s="4" t="s">
        <v>622</v>
      </c>
      <c r="K378" s="4" t="str">
        <f t="shared" si="20"/>
        <v>Tom</v>
      </c>
      <c r="M378" s="7">
        <f t="shared" si="21"/>
        <v>256.06</v>
      </c>
      <c r="N378" s="7">
        <f t="shared" si="22"/>
        <v>51.212000000000003</v>
      </c>
      <c r="O378" s="8" t="str">
        <f t="shared" si="23"/>
        <v>Fail</v>
      </c>
    </row>
    <row r="379" spans="1:15" hidden="1" x14ac:dyDescent="0.4">
      <c r="A379" s="4" t="s">
        <v>465</v>
      </c>
      <c r="B379" s="5">
        <v>45528</v>
      </c>
      <c r="C379" s="4" t="s">
        <v>538</v>
      </c>
      <c r="D379" s="4" t="s">
        <v>578</v>
      </c>
      <c r="E379" s="4" t="s">
        <v>614</v>
      </c>
      <c r="F379" s="4" t="s">
        <v>615</v>
      </c>
      <c r="G379" s="4">
        <v>19</v>
      </c>
      <c r="H379" s="7">
        <v>53.22</v>
      </c>
      <c r="I379" s="7">
        <v>1011.18</v>
      </c>
      <c r="J379" s="4" t="s">
        <v>619</v>
      </c>
      <c r="K379" s="4" t="str">
        <f t="shared" si="20"/>
        <v>John</v>
      </c>
      <c r="M379" s="7">
        <f t="shared" si="21"/>
        <v>53.22</v>
      </c>
      <c r="N379" s="7">
        <f t="shared" si="22"/>
        <v>50.558999999999997</v>
      </c>
      <c r="O379" s="8" t="str">
        <f t="shared" si="23"/>
        <v>Pass</v>
      </c>
    </row>
    <row r="380" spans="1:15" hidden="1" x14ac:dyDescent="0.4">
      <c r="A380" s="4" t="s">
        <v>124</v>
      </c>
      <c r="B380" s="5">
        <v>45324</v>
      </c>
      <c r="C380" s="4" t="s">
        <v>533</v>
      </c>
      <c r="D380" s="4" t="s">
        <v>589</v>
      </c>
      <c r="E380" s="4" t="s">
        <v>614</v>
      </c>
      <c r="F380" s="4" t="s">
        <v>615</v>
      </c>
      <c r="G380" s="4">
        <v>9</v>
      </c>
      <c r="H380" s="7">
        <v>105.85</v>
      </c>
      <c r="I380" s="7">
        <v>952.65</v>
      </c>
      <c r="J380" s="4" t="s">
        <v>621</v>
      </c>
      <c r="K380" s="4" t="str">
        <f t="shared" si="20"/>
        <v>Sara</v>
      </c>
      <c r="M380" s="7">
        <f t="shared" si="21"/>
        <v>105.85</v>
      </c>
      <c r="N380" s="7">
        <f t="shared" si="22"/>
        <v>47.6325</v>
      </c>
      <c r="O380" s="8" t="str">
        <f t="shared" si="23"/>
        <v>Fail</v>
      </c>
    </row>
    <row r="381" spans="1:15" hidden="1" x14ac:dyDescent="0.4">
      <c r="A381" s="4" t="s">
        <v>144</v>
      </c>
      <c r="B381" s="5">
        <v>45306</v>
      </c>
      <c r="C381" s="4" t="s">
        <v>511</v>
      </c>
      <c r="D381" s="4" t="s">
        <v>606</v>
      </c>
      <c r="E381" s="4" t="s">
        <v>614</v>
      </c>
      <c r="F381" s="4" t="s">
        <v>618</v>
      </c>
      <c r="G381" s="4">
        <v>29</v>
      </c>
      <c r="H381" s="7">
        <v>26.36</v>
      </c>
      <c r="I381" s="7">
        <v>764.43999999999994</v>
      </c>
      <c r="J381" s="4" t="s">
        <v>619</v>
      </c>
      <c r="K381" s="4" t="str">
        <f t="shared" si="20"/>
        <v>John</v>
      </c>
      <c r="M381" s="7">
        <f t="shared" si="21"/>
        <v>26.36</v>
      </c>
      <c r="N381" s="7">
        <f t="shared" si="22"/>
        <v>38.222000000000001</v>
      </c>
      <c r="O381" s="8" t="str">
        <f t="shared" si="23"/>
        <v>Pass</v>
      </c>
    </row>
    <row r="382" spans="1:15" hidden="1" x14ac:dyDescent="0.4">
      <c r="A382" s="4" t="s">
        <v>62</v>
      </c>
      <c r="B382" s="5">
        <v>45556</v>
      </c>
      <c r="C382" s="4" t="s">
        <v>523</v>
      </c>
      <c r="D382" s="4" t="s">
        <v>590</v>
      </c>
      <c r="E382" s="4" t="s">
        <v>614</v>
      </c>
      <c r="F382" s="4" t="s">
        <v>616</v>
      </c>
      <c r="G382" s="4">
        <v>2</v>
      </c>
      <c r="H382" s="7">
        <v>365.33</v>
      </c>
      <c r="I382" s="7">
        <v>730.66</v>
      </c>
      <c r="J382" s="4" t="s">
        <v>619</v>
      </c>
      <c r="K382" s="4" t="str">
        <f t="shared" si="20"/>
        <v>John</v>
      </c>
      <c r="M382" s="7">
        <f t="shared" si="21"/>
        <v>365.33</v>
      </c>
      <c r="N382" s="7">
        <f t="shared" si="22"/>
        <v>36.533000000000001</v>
      </c>
      <c r="O382" s="8" t="str">
        <f t="shared" si="23"/>
        <v>Fail</v>
      </c>
    </row>
    <row r="383" spans="1:15" hidden="1" x14ac:dyDescent="0.4">
      <c r="A383" s="4" t="s">
        <v>407</v>
      </c>
      <c r="B383" s="5">
        <v>45477</v>
      </c>
      <c r="C383" s="4" t="s">
        <v>546</v>
      </c>
      <c r="D383" s="4" t="s">
        <v>607</v>
      </c>
      <c r="E383" s="4" t="s">
        <v>614</v>
      </c>
      <c r="F383" s="4" t="s">
        <v>618</v>
      </c>
      <c r="G383" s="4">
        <v>14</v>
      </c>
      <c r="H383" s="7">
        <v>48.03</v>
      </c>
      <c r="I383" s="7">
        <v>672.42000000000007</v>
      </c>
      <c r="J383" s="4" t="s">
        <v>622</v>
      </c>
      <c r="K383" s="4" t="str">
        <f t="shared" si="20"/>
        <v>Tom</v>
      </c>
      <c r="M383" s="7">
        <f t="shared" si="21"/>
        <v>48.03</v>
      </c>
      <c r="N383" s="7">
        <f t="shared" si="22"/>
        <v>33.621000000000002</v>
      </c>
      <c r="O383" s="8" t="str">
        <f t="shared" si="23"/>
        <v>Pass</v>
      </c>
    </row>
    <row r="384" spans="1:15" hidden="1" x14ac:dyDescent="0.4">
      <c r="A384" s="4" t="s">
        <v>221</v>
      </c>
      <c r="B384" s="5">
        <v>45515</v>
      </c>
      <c r="C384" s="4" t="s">
        <v>557</v>
      </c>
      <c r="D384" s="4" t="s">
        <v>607</v>
      </c>
      <c r="E384" s="4" t="s">
        <v>614</v>
      </c>
      <c r="F384" s="4" t="s">
        <v>615</v>
      </c>
      <c r="G384" s="4">
        <v>17</v>
      </c>
      <c r="H384" s="7">
        <v>38.96</v>
      </c>
      <c r="I384" s="7">
        <v>662.32</v>
      </c>
      <c r="J384" s="4" t="s">
        <v>623</v>
      </c>
      <c r="K384" s="4" t="str">
        <f t="shared" si="20"/>
        <v>Maria</v>
      </c>
      <c r="M384" s="7">
        <f t="shared" si="21"/>
        <v>38.96</v>
      </c>
      <c r="N384" s="7">
        <f t="shared" si="22"/>
        <v>33.116000000000007</v>
      </c>
      <c r="O384" s="8" t="str">
        <f t="shared" si="23"/>
        <v>Pass</v>
      </c>
    </row>
    <row r="385" spans="1:15" hidden="1" x14ac:dyDescent="0.4">
      <c r="A385" s="4" t="s">
        <v>30</v>
      </c>
      <c r="B385" s="5">
        <v>45585</v>
      </c>
      <c r="C385" s="4" t="s">
        <v>527</v>
      </c>
      <c r="D385" s="4" t="s">
        <v>575</v>
      </c>
      <c r="E385" s="4" t="s">
        <v>614</v>
      </c>
      <c r="F385" s="4" t="s">
        <v>616</v>
      </c>
      <c r="G385" s="4">
        <v>4</v>
      </c>
      <c r="H385" s="7">
        <v>148.55000000000001</v>
      </c>
      <c r="I385" s="7">
        <v>594.20000000000005</v>
      </c>
      <c r="J385" s="4" t="s">
        <v>622</v>
      </c>
      <c r="K385" s="4" t="str">
        <f t="shared" si="20"/>
        <v>Tom</v>
      </c>
      <c r="M385" s="7">
        <f t="shared" si="21"/>
        <v>148.55000000000001</v>
      </c>
      <c r="N385" s="7">
        <f t="shared" si="22"/>
        <v>29.710000000000004</v>
      </c>
      <c r="O385" s="8" t="str">
        <f t="shared" si="23"/>
        <v>Fail</v>
      </c>
    </row>
    <row r="386" spans="1:15" hidden="1" x14ac:dyDescent="0.4">
      <c r="A386" s="4" t="s">
        <v>166</v>
      </c>
      <c r="B386" s="5">
        <v>45377</v>
      </c>
      <c r="C386" s="4" t="s">
        <v>515</v>
      </c>
      <c r="D386" s="4" t="s">
        <v>563</v>
      </c>
      <c r="E386" s="4" t="s">
        <v>614</v>
      </c>
      <c r="F386" s="4" t="s">
        <v>616</v>
      </c>
      <c r="G386" s="4">
        <v>23</v>
      </c>
      <c r="H386" s="7">
        <v>24.39</v>
      </c>
      <c r="I386" s="7">
        <v>560.97</v>
      </c>
      <c r="J386" s="4" t="s">
        <v>619</v>
      </c>
      <c r="K386" s="4" t="str">
        <f t="shared" ref="K386:K449" si="24">PROPER(TRIM(J386))</f>
        <v>John</v>
      </c>
      <c r="M386" s="7">
        <f t="shared" ref="M386:M449" si="25">H386*(1 + $L$2 )</f>
        <v>24.39</v>
      </c>
      <c r="N386" s="7">
        <f t="shared" ref="N386:N449" si="26">I386*0.05</f>
        <v>28.048500000000004</v>
      </c>
      <c r="O386" s="8" t="str">
        <f t="shared" ref="O386:O449" si="27">IF(G386 &gt; 10, "Pass", "Fail" )</f>
        <v>Pass</v>
      </c>
    </row>
    <row r="387" spans="1:15" hidden="1" x14ac:dyDescent="0.4">
      <c r="A387" s="4" t="s">
        <v>432</v>
      </c>
      <c r="B387" s="5">
        <v>45338</v>
      </c>
      <c r="C387" s="4" t="s">
        <v>541</v>
      </c>
      <c r="D387" s="4" t="s">
        <v>599</v>
      </c>
      <c r="E387" s="4" t="s">
        <v>614</v>
      </c>
      <c r="F387" s="4" t="s">
        <v>616</v>
      </c>
      <c r="G387" s="4">
        <v>38</v>
      </c>
      <c r="H387" s="7">
        <v>13.29</v>
      </c>
      <c r="I387" s="7">
        <v>505.02</v>
      </c>
      <c r="J387" s="4" t="s">
        <v>620</v>
      </c>
      <c r="K387" s="4" t="str">
        <f t="shared" si="24"/>
        <v>Alex</v>
      </c>
      <c r="M387" s="7">
        <f t="shared" si="25"/>
        <v>13.29</v>
      </c>
      <c r="N387" s="7">
        <f t="shared" si="26"/>
        <v>25.251000000000001</v>
      </c>
      <c r="O387" s="8" t="str">
        <f t="shared" si="27"/>
        <v>Pass</v>
      </c>
    </row>
    <row r="388" spans="1:15" hidden="1" x14ac:dyDescent="0.4">
      <c r="A388" s="4" t="s">
        <v>214</v>
      </c>
      <c r="B388" s="5">
        <v>45478</v>
      </c>
      <c r="C388" s="4" t="s">
        <v>533</v>
      </c>
      <c r="D388" s="4" t="s">
        <v>580</v>
      </c>
      <c r="E388" s="4" t="s">
        <v>614</v>
      </c>
      <c r="F388" s="4" t="s">
        <v>615</v>
      </c>
      <c r="G388" s="4">
        <v>11</v>
      </c>
      <c r="H388" s="7">
        <v>43.57</v>
      </c>
      <c r="I388" s="7">
        <v>479.27</v>
      </c>
      <c r="J388" s="4" t="s">
        <v>622</v>
      </c>
      <c r="K388" s="4" t="str">
        <f t="shared" si="24"/>
        <v>Tom</v>
      </c>
      <c r="M388" s="7">
        <f t="shared" si="25"/>
        <v>43.57</v>
      </c>
      <c r="N388" s="7">
        <f t="shared" si="26"/>
        <v>23.9635</v>
      </c>
      <c r="O388" s="8" t="str">
        <f t="shared" si="27"/>
        <v>Pass</v>
      </c>
    </row>
    <row r="389" spans="1:15" hidden="1" x14ac:dyDescent="0.4">
      <c r="A389" s="4" t="s">
        <v>275</v>
      </c>
      <c r="B389" s="5">
        <v>45545</v>
      </c>
      <c r="C389" s="4" t="s">
        <v>538</v>
      </c>
      <c r="D389" s="4" t="s">
        <v>589</v>
      </c>
      <c r="E389" s="4" t="s">
        <v>614</v>
      </c>
      <c r="F389" s="4" t="s">
        <v>617</v>
      </c>
      <c r="G389" s="4">
        <v>3</v>
      </c>
      <c r="H389" s="7">
        <v>141.21</v>
      </c>
      <c r="I389" s="7">
        <v>423.63</v>
      </c>
      <c r="J389" s="4" t="s">
        <v>622</v>
      </c>
      <c r="K389" s="4" t="str">
        <f t="shared" si="24"/>
        <v>Tom</v>
      </c>
      <c r="M389" s="7">
        <f t="shared" si="25"/>
        <v>141.21</v>
      </c>
      <c r="N389" s="7">
        <f t="shared" si="26"/>
        <v>21.1815</v>
      </c>
      <c r="O389" s="8" t="str">
        <f t="shared" si="27"/>
        <v>Fail</v>
      </c>
    </row>
    <row r="390" spans="1:15" hidden="1" x14ac:dyDescent="0.4">
      <c r="A390" s="4" t="s">
        <v>104</v>
      </c>
      <c r="B390" s="5">
        <v>45356</v>
      </c>
      <c r="C390" s="4" t="s">
        <v>531</v>
      </c>
      <c r="D390" s="4" t="s">
        <v>600</v>
      </c>
      <c r="E390" s="4" t="s">
        <v>614</v>
      </c>
      <c r="F390" s="4" t="s">
        <v>618</v>
      </c>
      <c r="G390" s="4">
        <v>20</v>
      </c>
      <c r="H390" s="7">
        <v>18.79</v>
      </c>
      <c r="I390" s="7">
        <v>375.8</v>
      </c>
      <c r="J390" s="4" t="s">
        <v>622</v>
      </c>
      <c r="K390" s="4" t="str">
        <f t="shared" si="24"/>
        <v>Tom</v>
      </c>
      <c r="M390" s="7">
        <f t="shared" si="25"/>
        <v>18.79</v>
      </c>
      <c r="N390" s="7">
        <f t="shared" si="26"/>
        <v>18.790000000000003</v>
      </c>
      <c r="O390" s="8" t="str">
        <f t="shared" si="27"/>
        <v>Pass</v>
      </c>
    </row>
    <row r="391" spans="1:15" hidden="1" x14ac:dyDescent="0.4">
      <c r="A391" s="4" t="s">
        <v>137</v>
      </c>
      <c r="B391" s="5">
        <v>45548</v>
      </c>
      <c r="C391" s="4" t="s">
        <v>532</v>
      </c>
      <c r="D391" s="4" t="s">
        <v>603</v>
      </c>
      <c r="E391" s="4" t="s">
        <v>614</v>
      </c>
      <c r="F391" s="4" t="s">
        <v>615</v>
      </c>
      <c r="G391" s="4">
        <v>4</v>
      </c>
      <c r="H391" s="7">
        <v>91.36</v>
      </c>
      <c r="I391" s="7">
        <v>365.44</v>
      </c>
      <c r="J391" s="4" t="s">
        <v>623</v>
      </c>
      <c r="K391" s="4" t="str">
        <f t="shared" si="24"/>
        <v>Maria</v>
      </c>
      <c r="M391" s="7">
        <f t="shared" si="25"/>
        <v>91.36</v>
      </c>
      <c r="N391" s="7">
        <f t="shared" si="26"/>
        <v>18.272000000000002</v>
      </c>
      <c r="O391" s="8" t="str">
        <f t="shared" si="27"/>
        <v>Fail</v>
      </c>
    </row>
    <row r="392" spans="1:15" hidden="1" x14ac:dyDescent="0.4">
      <c r="A392" s="4" t="s">
        <v>64</v>
      </c>
      <c r="B392" s="5">
        <v>45344</v>
      </c>
      <c r="C392" s="4" t="s">
        <v>517</v>
      </c>
      <c r="D392" s="4" t="s">
        <v>590</v>
      </c>
      <c r="E392" s="4" t="s">
        <v>614</v>
      </c>
      <c r="F392" s="4" t="s">
        <v>616</v>
      </c>
      <c r="G392" s="4">
        <v>2</v>
      </c>
      <c r="H392" s="7">
        <v>175.75</v>
      </c>
      <c r="I392" s="7">
        <v>351.5</v>
      </c>
      <c r="J392" s="4" t="s">
        <v>622</v>
      </c>
      <c r="K392" s="4" t="str">
        <f t="shared" si="24"/>
        <v>Tom</v>
      </c>
      <c r="M392" s="7">
        <f t="shared" si="25"/>
        <v>175.75</v>
      </c>
      <c r="N392" s="7">
        <f t="shared" si="26"/>
        <v>17.574999999999999</v>
      </c>
      <c r="O392" s="8" t="str">
        <f t="shared" si="27"/>
        <v>Fail</v>
      </c>
    </row>
    <row r="393" spans="1:15" hidden="1" x14ac:dyDescent="0.4">
      <c r="A393" s="4" t="s">
        <v>381</v>
      </c>
      <c r="B393" s="5">
        <v>45537</v>
      </c>
      <c r="C393" s="4" t="s">
        <v>524</v>
      </c>
      <c r="D393" s="4" t="s">
        <v>590</v>
      </c>
      <c r="E393" s="4" t="s">
        <v>614</v>
      </c>
      <c r="F393" s="4" t="s">
        <v>615</v>
      </c>
      <c r="G393" s="4">
        <v>1</v>
      </c>
      <c r="H393" s="7">
        <v>303.36</v>
      </c>
      <c r="I393" s="7">
        <v>303.36</v>
      </c>
      <c r="J393" s="4" t="s">
        <v>622</v>
      </c>
      <c r="K393" s="4" t="str">
        <f t="shared" si="24"/>
        <v>Tom</v>
      </c>
      <c r="M393" s="7">
        <f t="shared" si="25"/>
        <v>303.36</v>
      </c>
      <c r="N393" s="7">
        <f t="shared" si="26"/>
        <v>15.168000000000001</v>
      </c>
      <c r="O393" s="8" t="str">
        <f t="shared" si="27"/>
        <v>Fail</v>
      </c>
    </row>
    <row r="394" spans="1:15" hidden="1" x14ac:dyDescent="0.4">
      <c r="A394" s="4" t="s">
        <v>273</v>
      </c>
      <c r="B394" s="5">
        <v>45293</v>
      </c>
      <c r="C394" s="4" t="s">
        <v>521</v>
      </c>
      <c r="D394" s="4" t="s">
        <v>596</v>
      </c>
      <c r="E394" s="4" t="s">
        <v>614</v>
      </c>
      <c r="F394" s="4" t="s">
        <v>617</v>
      </c>
      <c r="G394" s="4">
        <v>2</v>
      </c>
      <c r="H394" s="7">
        <v>149.79</v>
      </c>
      <c r="I394" s="7">
        <v>299.58</v>
      </c>
      <c r="J394" s="4" t="s">
        <v>623</v>
      </c>
      <c r="K394" s="4" t="str">
        <f t="shared" si="24"/>
        <v>Maria</v>
      </c>
      <c r="M394" s="7">
        <f t="shared" si="25"/>
        <v>149.79</v>
      </c>
      <c r="N394" s="7">
        <f t="shared" si="26"/>
        <v>14.978999999999999</v>
      </c>
      <c r="O394" s="8" t="str">
        <f t="shared" si="27"/>
        <v>Fail</v>
      </c>
    </row>
    <row r="395" spans="1:15" hidden="1" x14ac:dyDescent="0.4">
      <c r="A395" s="4" t="s">
        <v>377</v>
      </c>
      <c r="B395" s="5">
        <v>45446</v>
      </c>
      <c r="C395" s="4" t="s">
        <v>540</v>
      </c>
      <c r="D395" s="4" t="s">
        <v>574</v>
      </c>
      <c r="E395" s="4" t="s">
        <v>614</v>
      </c>
      <c r="F395" s="4" t="s">
        <v>618</v>
      </c>
      <c r="G395" s="4">
        <v>1</v>
      </c>
      <c r="H395" s="7">
        <v>212.21</v>
      </c>
      <c r="I395" s="7">
        <v>212.21</v>
      </c>
      <c r="J395" s="4" t="s">
        <v>621</v>
      </c>
      <c r="K395" s="4" t="str">
        <f t="shared" si="24"/>
        <v>Sara</v>
      </c>
      <c r="M395" s="7">
        <f t="shared" si="25"/>
        <v>212.21</v>
      </c>
      <c r="N395" s="7">
        <f t="shared" si="26"/>
        <v>10.610500000000002</v>
      </c>
      <c r="O395" s="8" t="str">
        <f t="shared" si="27"/>
        <v>Fail</v>
      </c>
    </row>
    <row r="396" spans="1:15" hidden="1" x14ac:dyDescent="0.4">
      <c r="A396" s="4" t="s">
        <v>256</v>
      </c>
      <c r="B396" s="5">
        <v>45490</v>
      </c>
      <c r="C396" s="4" t="s">
        <v>519</v>
      </c>
      <c r="D396" s="4" t="s">
        <v>592</v>
      </c>
      <c r="E396" s="4" t="s">
        <v>614</v>
      </c>
      <c r="F396" s="4" t="s">
        <v>617</v>
      </c>
      <c r="G396" s="4">
        <v>5</v>
      </c>
      <c r="H396" s="7">
        <v>32.6</v>
      </c>
      <c r="I396" s="7">
        <v>163</v>
      </c>
      <c r="J396" s="4" t="s">
        <v>621</v>
      </c>
      <c r="K396" s="4" t="str">
        <f t="shared" si="24"/>
        <v>Sara</v>
      </c>
      <c r="M396" s="7">
        <f t="shared" si="25"/>
        <v>32.6</v>
      </c>
      <c r="N396" s="7">
        <f t="shared" si="26"/>
        <v>8.15</v>
      </c>
      <c r="O396" s="8" t="str">
        <f t="shared" si="27"/>
        <v>Fail</v>
      </c>
    </row>
    <row r="397" spans="1:15" hidden="1" x14ac:dyDescent="0.4">
      <c r="A397" s="4" t="s">
        <v>25</v>
      </c>
      <c r="B397" s="5">
        <v>45422</v>
      </c>
      <c r="C397" s="4" t="s">
        <v>518</v>
      </c>
      <c r="D397" s="4" t="s">
        <v>573</v>
      </c>
      <c r="E397" s="4" t="s">
        <v>614</v>
      </c>
      <c r="F397" s="4" t="s">
        <v>615</v>
      </c>
      <c r="G397" s="4">
        <v>1</v>
      </c>
      <c r="H397" s="7">
        <v>74.36</v>
      </c>
      <c r="I397" s="7">
        <v>74.36</v>
      </c>
      <c r="J397" s="4" t="s">
        <v>619</v>
      </c>
      <c r="K397" s="4" t="str">
        <f t="shared" si="24"/>
        <v>John</v>
      </c>
      <c r="M397" s="7">
        <f t="shared" si="25"/>
        <v>74.36</v>
      </c>
      <c r="N397" s="7">
        <f t="shared" si="26"/>
        <v>3.718</v>
      </c>
      <c r="O397" s="8" t="str">
        <f t="shared" si="27"/>
        <v>Fail</v>
      </c>
    </row>
    <row r="398" spans="1:15" hidden="1" x14ac:dyDescent="0.4">
      <c r="A398" s="4" t="s">
        <v>22</v>
      </c>
      <c r="B398" s="5">
        <v>45391</v>
      </c>
      <c r="C398" s="4" t="s">
        <v>521</v>
      </c>
      <c r="D398" s="4" t="s">
        <v>570</v>
      </c>
      <c r="E398" s="4" t="s">
        <v>614</v>
      </c>
      <c r="F398" s="4" t="s">
        <v>617</v>
      </c>
      <c r="G398" s="4">
        <v>2</v>
      </c>
      <c r="H398" s="7">
        <v>13.44</v>
      </c>
      <c r="I398" s="7">
        <v>26.88</v>
      </c>
      <c r="J398" s="4" t="s">
        <v>619</v>
      </c>
      <c r="K398" s="4" t="str">
        <f t="shared" si="24"/>
        <v>John</v>
      </c>
      <c r="M398" s="7">
        <f t="shared" si="25"/>
        <v>13.44</v>
      </c>
      <c r="N398" s="7">
        <f t="shared" si="26"/>
        <v>1.3440000000000001</v>
      </c>
      <c r="O398" s="8" t="str">
        <f t="shared" si="27"/>
        <v>Fail</v>
      </c>
    </row>
    <row r="399" spans="1:15" hidden="1" x14ac:dyDescent="0.4">
      <c r="A399" s="4" t="s">
        <v>182</v>
      </c>
      <c r="B399" s="5">
        <v>45522</v>
      </c>
      <c r="C399" s="4" t="s">
        <v>524</v>
      </c>
      <c r="D399" s="4" t="s">
        <v>568</v>
      </c>
      <c r="E399" s="4" t="s">
        <v>613</v>
      </c>
      <c r="F399" s="4" t="s">
        <v>617</v>
      </c>
      <c r="G399" s="4">
        <v>49</v>
      </c>
      <c r="H399" s="7">
        <v>441.11</v>
      </c>
      <c r="I399" s="7">
        <v>21614.39</v>
      </c>
      <c r="J399" s="4" t="s">
        <v>623</v>
      </c>
      <c r="K399" s="4" t="str">
        <f t="shared" si="24"/>
        <v>Maria</v>
      </c>
      <c r="M399" s="7">
        <f t="shared" si="25"/>
        <v>441.11</v>
      </c>
      <c r="N399" s="7">
        <f t="shared" si="26"/>
        <v>1080.7194999999999</v>
      </c>
      <c r="O399" s="8" t="str">
        <f t="shared" si="27"/>
        <v>Pass</v>
      </c>
    </row>
    <row r="400" spans="1:15" hidden="1" x14ac:dyDescent="0.4">
      <c r="A400" s="4" t="s">
        <v>500</v>
      </c>
      <c r="B400" s="5">
        <v>45471</v>
      </c>
      <c r="C400" s="4" t="s">
        <v>546</v>
      </c>
      <c r="D400" s="4" t="s">
        <v>567</v>
      </c>
      <c r="E400" s="4" t="s">
        <v>613</v>
      </c>
      <c r="F400" s="4" t="s">
        <v>618</v>
      </c>
      <c r="G400" s="4">
        <v>49</v>
      </c>
      <c r="H400" s="7">
        <v>427.75</v>
      </c>
      <c r="I400" s="7">
        <v>20959.75</v>
      </c>
      <c r="J400" s="4" t="s">
        <v>623</v>
      </c>
      <c r="K400" s="4" t="str">
        <f t="shared" si="24"/>
        <v>Maria</v>
      </c>
      <c r="M400" s="7">
        <f t="shared" si="25"/>
        <v>427.75</v>
      </c>
      <c r="N400" s="7">
        <f t="shared" si="26"/>
        <v>1047.9875</v>
      </c>
      <c r="O400" s="8" t="str">
        <f t="shared" si="27"/>
        <v>Pass</v>
      </c>
    </row>
    <row r="401" spans="1:15" x14ac:dyDescent="0.4">
      <c r="A401" s="4" t="s">
        <v>224</v>
      </c>
      <c r="B401" s="5">
        <v>45421</v>
      </c>
      <c r="C401" s="4" t="s">
        <v>513</v>
      </c>
      <c r="D401" s="4" t="s">
        <v>571</v>
      </c>
      <c r="E401" s="4" t="s">
        <v>613</v>
      </c>
      <c r="F401" s="4" t="s">
        <v>615</v>
      </c>
      <c r="G401" s="4">
        <v>45</v>
      </c>
      <c r="H401" s="7">
        <v>438.37</v>
      </c>
      <c r="I401" s="7">
        <v>19726.650000000001</v>
      </c>
      <c r="J401" s="4" t="s">
        <v>621</v>
      </c>
      <c r="K401" s="4" t="str">
        <f t="shared" si="24"/>
        <v>Sara</v>
      </c>
      <c r="M401" s="7">
        <f t="shared" si="25"/>
        <v>438.37</v>
      </c>
      <c r="N401" s="7">
        <f t="shared" si="26"/>
        <v>986.3325000000001</v>
      </c>
      <c r="O401" s="8" t="str">
        <f t="shared" si="27"/>
        <v>Pass</v>
      </c>
    </row>
    <row r="402" spans="1:15" hidden="1" x14ac:dyDescent="0.4">
      <c r="A402" s="4" t="s">
        <v>484</v>
      </c>
      <c r="B402" s="5">
        <v>45495</v>
      </c>
      <c r="C402" s="4" t="s">
        <v>537</v>
      </c>
      <c r="D402" s="4" t="s">
        <v>590</v>
      </c>
      <c r="E402" s="4" t="s">
        <v>613</v>
      </c>
      <c r="F402" s="4" t="s">
        <v>617</v>
      </c>
      <c r="G402" s="4">
        <v>47</v>
      </c>
      <c r="H402" s="7">
        <v>417.04</v>
      </c>
      <c r="I402" s="7">
        <v>19600.88</v>
      </c>
      <c r="J402" s="4" t="s">
        <v>622</v>
      </c>
      <c r="K402" s="4" t="str">
        <f t="shared" si="24"/>
        <v>Tom</v>
      </c>
      <c r="M402" s="7">
        <f t="shared" si="25"/>
        <v>417.04</v>
      </c>
      <c r="N402" s="7">
        <f t="shared" si="26"/>
        <v>980.0440000000001</v>
      </c>
      <c r="O402" s="8" t="str">
        <f t="shared" si="27"/>
        <v>Pass</v>
      </c>
    </row>
    <row r="403" spans="1:15" hidden="1" x14ac:dyDescent="0.4">
      <c r="A403" s="4" t="s">
        <v>444</v>
      </c>
      <c r="B403" s="5">
        <v>45610</v>
      </c>
      <c r="C403" s="4" t="s">
        <v>557</v>
      </c>
      <c r="D403" s="4" t="s">
        <v>591</v>
      </c>
      <c r="E403" s="4" t="s">
        <v>613</v>
      </c>
      <c r="F403" s="4" t="s">
        <v>618</v>
      </c>
      <c r="G403" s="4">
        <v>37</v>
      </c>
      <c r="H403" s="7">
        <v>486.29</v>
      </c>
      <c r="I403" s="7">
        <v>17992.73</v>
      </c>
      <c r="J403" s="4" t="s">
        <v>620</v>
      </c>
      <c r="K403" s="4" t="str">
        <f t="shared" si="24"/>
        <v>Alex</v>
      </c>
      <c r="M403" s="7">
        <f t="shared" si="25"/>
        <v>486.29</v>
      </c>
      <c r="N403" s="7">
        <f t="shared" si="26"/>
        <v>899.63650000000007</v>
      </c>
      <c r="O403" s="8" t="str">
        <f t="shared" si="27"/>
        <v>Pass</v>
      </c>
    </row>
    <row r="404" spans="1:15" x14ac:dyDescent="0.4">
      <c r="A404" s="4" t="s">
        <v>75</v>
      </c>
      <c r="B404" s="5">
        <v>45397</v>
      </c>
      <c r="C404" s="4" t="s">
        <v>533</v>
      </c>
      <c r="D404" s="4" t="s">
        <v>586</v>
      </c>
      <c r="E404" s="4" t="s">
        <v>613</v>
      </c>
      <c r="F404" s="4" t="s">
        <v>615</v>
      </c>
      <c r="G404" s="4">
        <v>36</v>
      </c>
      <c r="H404" s="7">
        <v>490.45</v>
      </c>
      <c r="I404" s="7">
        <v>17656.2</v>
      </c>
      <c r="J404" s="4" t="s">
        <v>620</v>
      </c>
      <c r="K404" s="4" t="str">
        <f t="shared" si="24"/>
        <v>Alex</v>
      </c>
      <c r="M404" s="7">
        <f t="shared" si="25"/>
        <v>490.45</v>
      </c>
      <c r="N404" s="7">
        <f t="shared" si="26"/>
        <v>882.81000000000006</v>
      </c>
      <c r="O404" s="8" t="str">
        <f t="shared" si="27"/>
        <v>Pass</v>
      </c>
    </row>
    <row r="405" spans="1:15" hidden="1" x14ac:dyDescent="0.4">
      <c r="A405" s="4" t="s">
        <v>211</v>
      </c>
      <c r="B405" s="5">
        <v>45392</v>
      </c>
      <c r="C405" s="4" t="s">
        <v>525</v>
      </c>
      <c r="D405" s="4" t="s">
        <v>594</v>
      </c>
      <c r="E405" s="4" t="s">
        <v>613</v>
      </c>
      <c r="F405" s="4" t="s">
        <v>618</v>
      </c>
      <c r="G405" s="4">
        <v>40</v>
      </c>
      <c r="H405" s="7">
        <v>434.53</v>
      </c>
      <c r="I405" s="7">
        <v>17381.2</v>
      </c>
      <c r="J405" s="4" t="s">
        <v>620</v>
      </c>
      <c r="K405" s="4" t="str">
        <f t="shared" si="24"/>
        <v>Alex</v>
      </c>
      <c r="M405" s="7">
        <f t="shared" si="25"/>
        <v>434.53</v>
      </c>
      <c r="N405" s="7">
        <f t="shared" si="26"/>
        <v>869.06000000000006</v>
      </c>
      <c r="O405" s="8" t="str">
        <f t="shared" si="27"/>
        <v>Pass</v>
      </c>
    </row>
    <row r="406" spans="1:15" hidden="1" x14ac:dyDescent="0.4">
      <c r="A406" s="4" t="s">
        <v>471</v>
      </c>
      <c r="B406" s="5">
        <v>45640</v>
      </c>
      <c r="C406" s="4" t="s">
        <v>551</v>
      </c>
      <c r="D406" s="4" t="s">
        <v>578</v>
      </c>
      <c r="E406" s="4" t="s">
        <v>613</v>
      </c>
      <c r="F406" s="4" t="s">
        <v>616</v>
      </c>
      <c r="G406" s="4">
        <v>33</v>
      </c>
      <c r="H406" s="7">
        <v>490.25</v>
      </c>
      <c r="I406" s="7">
        <v>16178.25</v>
      </c>
      <c r="J406" s="4" t="s">
        <v>622</v>
      </c>
      <c r="K406" s="4" t="str">
        <f t="shared" si="24"/>
        <v>Tom</v>
      </c>
      <c r="M406" s="7">
        <f t="shared" si="25"/>
        <v>490.25</v>
      </c>
      <c r="N406" s="7">
        <f t="shared" si="26"/>
        <v>808.91250000000002</v>
      </c>
      <c r="O406" s="8" t="str">
        <f t="shared" si="27"/>
        <v>Pass</v>
      </c>
    </row>
    <row r="407" spans="1:15" hidden="1" x14ac:dyDescent="0.4">
      <c r="A407" s="4" t="s">
        <v>321</v>
      </c>
      <c r="B407" s="5">
        <v>45329</v>
      </c>
      <c r="C407" s="4" t="s">
        <v>550</v>
      </c>
      <c r="D407" s="4" t="s">
        <v>586</v>
      </c>
      <c r="E407" s="4" t="s">
        <v>613</v>
      </c>
      <c r="F407" s="4" t="s">
        <v>618</v>
      </c>
      <c r="G407" s="4">
        <v>49</v>
      </c>
      <c r="H407" s="7">
        <v>315.02999999999997</v>
      </c>
      <c r="I407" s="7">
        <v>15436.47</v>
      </c>
      <c r="J407" s="4" t="s">
        <v>622</v>
      </c>
      <c r="K407" s="4" t="str">
        <f t="shared" si="24"/>
        <v>Tom</v>
      </c>
      <c r="M407" s="7">
        <f t="shared" si="25"/>
        <v>315.02999999999997</v>
      </c>
      <c r="N407" s="7">
        <f t="shared" si="26"/>
        <v>771.82349999999997</v>
      </c>
      <c r="O407" s="8" t="str">
        <f t="shared" si="27"/>
        <v>Pass</v>
      </c>
    </row>
    <row r="408" spans="1:15" hidden="1" x14ac:dyDescent="0.4">
      <c r="A408" s="4" t="s">
        <v>309</v>
      </c>
      <c r="B408" s="5">
        <v>45359</v>
      </c>
      <c r="C408" s="4" t="s">
        <v>531</v>
      </c>
      <c r="D408" s="4" t="s">
        <v>603</v>
      </c>
      <c r="E408" s="4" t="s">
        <v>613</v>
      </c>
      <c r="F408" s="4" t="s">
        <v>617</v>
      </c>
      <c r="G408" s="4">
        <v>30</v>
      </c>
      <c r="H408" s="7">
        <v>492.08</v>
      </c>
      <c r="I408" s="7">
        <v>14762.4</v>
      </c>
      <c r="J408" s="4" t="s">
        <v>619</v>
      </c>
      <c r="K408" s="4" t="str">
        <f t="shared" si="24"/>
        <v>John</v>
      </c>
      <c r="M408" s="7">
        <f t="shared" si="25"/>
        <v>492.08</v>
      </c>
      <c r="N408" s="7">
        <f t="shared" si="26"/>
        <v>738.12</v>
      </c>
      <c r="O408" s="8" t="str">
        <f t="shared" si="27"/>
        <v>Pass</v>
      </c>
    </row>
    <row r="409" spans="1:15" x14ac:dyDescent="0.4">
      <c r="A409" s="4" t="s">
        <v>466</v>
      </c>
      <c r="B409" s="5">
        <v>45563</v>
      </c>
      <c r="C409" s="4" t="s">
        <v>541</v>
      </c>
      <c r="D409" s="4" t="s">
        <v>592</v>
      </c>
      <c r="E409" s="4" t="s">
        <v>613</v>
      </c>
      <c r="F409" s="4" t="s">
        <v>615</v>
      </c>
      <c r="G409" s="4">
        <v>48</v>
      </c>
      <c r="H409" s="7">
        <v>307.37</v>
      </c>
      <c r="I409" s="7">
        <v>14753.76</v>
      </c>
      <c r="J409" s="4" t="s">
        <v>621</v>
      </c>
      <c r="K409" s="4" t="str">
        <f t="shared" si="24"/>
        <v>Sara</v>
      </c>
      <c r="M409" s="7">
        <f t="shared" si="25"/>
        <v>307.37</v>
      </c>
      <c r="N409" s="7">
        <f t="shared" si="26"/>
        <v>737.6880000000001</v>
      </c>
      <c r="O409" s="8" t="str">
        <f t="shared" si="27"/>
        <v>Pass</v>
      </c>
    </row>
    <row r="410" spans="1:15" x14ac:dyDescent="0.4">
      <c r="A410" s="4" t="s">
        <v>469</v>
      </c>
      <c r="B410" s="5">
        <v>45360</v>
      </c>
      <c r="C410" s="4" t="s">
        <v>543</v>
      </c>
      <c r="D410" s="4" t="s">
        <v>576</v>
      </c>
      <c r="E410" s="4" t="s">
        <v>613</v>
      </c>
      <c r="F410" s="4" t="s">
        <v>615</v>
      </c>
      <c r="G410" s="4">
        <v>30</v>
      </c>
      <c r="H410" s="7">
        <v>485.66</v>
      </c>
      <c r="I410" s="7">
        <v>14569.8</v>
      </c>
      <c r="J410" s="4" t="s">
        <v>620</v>
      </c>
      <c r="K410" s="4" t="str">
        <f t="shared" si="24"/>
        <v>Alex</v>
      </c>
      <c r="M410" s="7">
        <f t="shared" si="25"/>
        <v>485.66</v>
      </c>
      <c r="N410" s="7">
        <f t="shared" si="26"/>
        <v>728.49</v>
      </c>
      <c r="O410" s="8" t="str">
        <f t="shared" si="27"/>
        <v>Pass</v>
      </c>
    </row>
    <row r="411" spans="1:15" hidden="1" x14ac:dyDescent="0.4">
      <c r="A411" s="4" t="s">
        <v>204</v>
      </c>
      <c r="B411" s="5">
        <v>45471</v>
      </c>
      <c r="C411" s="4" t="s">
        <v>548</v>
      </c>
      <c r="D411" s="4" t="s">
        <v>563</v>
      </c>
      <c r="E411" s="4" t="s">
        <v>613</v>
      </c>
      <c r="F411" s="4" t="s">
        <v>617</v>
      </c>
      <c r="G411" s="4">
        <v>41</v>
      </c>
      <c r="H411" s="7">
        <v>344.02</v>
      </c>
      <c r="I411" s="7">
        <v>14104.82</v>
      </c>
      <c r="J411" s="4" t="s">
        <v>620</v>
      </c>
      <c r="K411" s="4" t="str">
        <f t="shared" si="24"/>
        <v>Alex</v>
      </c>
      <c r="M411" s="7">
        <f t="shared" si="25"/>
        <v>344.02</v>
      </c>
      <c r="N411" s="7">
        <f t="shared" si="26"/>
        <v>705.24099999999999</v>
      </c>
      <c r="O411" s="8" t="str">
        <f t="shared" si="27"/>
        <v>Pass</v>
      </c>
    </row>
    <row r="412" spans="1:15" x14ac:dyDescent="0.4">
      <c r="A412" s="4" t="s">
        <v>149</v>
      </c>
      <c r="B412" s="5">
        <v>45643</v>
      </c>
      <c r="C412" s="4" t="s">
        <v>552</v>
      </c>
      <c r="D412" s="4" t="s">
        <v>587</v>
      </c>
      <c r="E412" s="4" t="s">
        <v>613</v>
      </c>
      <c r="F412" s="4" t="s">
        <v>615</v>
      </c>
      <c r="G412" s="4">
        <v>35</v>
      </c>
      <c r="H412" s="7">
        <v>401.31</v>
      </c>
      <c r="I412" s="7">
        <v>14045.85</v>
      </c>
      <c r="J412" s="4" t="s">
        <v>623</v>
      </c>
      <c r="K412" s="4" t="str">
        <f t="shared" si="24"/>
        <v>Maria</v>
      </c>
      <c r="M412" s="7">
        <f t="shared" si="25"/>
        <v>401.31</v>
      </c>
      <c r="N412" s="7">
        <f t="shared" si="26"/>
        <v>702.29250000000002</v>
      </c>
      <c r="O412" s="8" t="str">
        <f t="shared" si="27"/>
        <v>Pass</v>
      </c>
    </row>
    <row r="413" spans="1:15" hidden="1" x14ac:dyDescent="0.4">
      <c r="A413" s="4" t="s">
        <v>505</v>
      </c>
      <c r="B413" s="5">
        <v>45548</v>
      </c>
      <c r="C413" s="4" t="s">
        <v>543</v>
      </c>
      <c r="D413" s="4" t="s">
        <v>581</v>
      </c>
      <c r="E413" s="4" t="s">
        <v>613</v>
      </c>
      <c r="F413" s="4" t="s">
        <v>618</v>
      </c>
      <c r="G413" s="4">
        <v>45</v>
      </c>
      <c r="H413" s="7">
        <v>303.57</v>
      </c>
      <c r="I413" s="7">
        <v>13660.65</v>
      </c>
      <c r="J413" s="4" t="s">
        <v>619</v>
      </c>
      <c r="K413" s="4" t="str">
        <f t="shared" si="24"/>
        <v>John</v>
      </c>
      <c r="M413" s="7">
        <f t="shared" si="25"/>
        <v>303.57</v>
      </c>
      <c r="N413" s="7">
        <f t="shared" si="26"/>
        <v>683.03250000000003</v>
      </c>
      <c r="O413" s="8" t="str">
        <f t="shared" si="27"/>
        <v>Pass</v>
      </c>
    </row>
    <row r="414" spans="1:15" x14ac:dyDescent="0.4">
      <c r="A414" s="4" t="s">
        <v>435</v>
      </c>
      <c r="B414" s="5">
        <v>45599</v>
      </c>
      <c r="C414" s="4" t="s">
        <v>539</v>
      </c>
      <c r="D414" s="4" t="s">
        <v>565</v>
      </c>
      <c r="E414" s="4" t="s">
        <v>613</v>
      </c>
      <c r="F414" s="4" t="s">
        <v>615</v>
      </c>
      <c r="G414" s="4">
        <v>45</v>
      </c>
      <c r="H414" s="7">
        <v>302.02999999999997</v>
      </c>
      <c r="I414" s="7">
        <v>13591.35</v>
      </c>
      <c r="J414" s="4" t="s">
        <v>621</v>
      </c>
      <c r="K414" s="4" t="str">
        <f t="shared" si="24"/>
        <v>Sara</v>
      </c>
      <c r="M414" s="7">
        <f t="shared" si="25"/>
        <v>302.02999999999997</v>
      </c>
      <c r="N414" s="7">
        <f t="shared" si="26"/>
        <v>679.56750000000011</v>
      </c>
      <c r="O414" s="8" t="str">
        <f t="shared" si="27"/>
        <v>Pass</v>
      </c>
    </row>
    <row r="415" spans="1:15" hidden="1" x14ac:dyDescent="0.4">
      <c r="A415" s="4" t="s">
        <v>160</v>
      </c>
      <c r="B415" s="5">
        <v>45327</v>
      </c>
      <c r="C415" s="4" t="s">
        <v>543</v>
      </c>
      <c r="D415" s="4" t="s">
        <v>564</v>
      </c>
      <c r="E415" s="4" t="s">
        <v>613</v>
      </c>
      <c r="F415" s="4" t="s">
        <v>617</v>
      </c>
      <c r="G415" s="4">
        <v>27</v>
      </c>
      <c r="H415" s="7">
        <v>498.57</v>
      </c>
      <c r="I415" s="7">
        <v>13461.39</v>
      </c>
      <c r="J415" s="4" t="s">
        <v>622</v>
      </c>
      <c r="K415" s="4" t="str">
        <f t="shared" si="24"/>
        <v>Tom</v>
      </c>
      <c r="M415" s="7">
        <f t="shared" si="25"/>
        <v>498.57</v>
      </c>
      <c r="N415" s="7">
        <f t="shared" si="26"/>
        <v>673.06950000000006</v>
      </c>
      <c r="O415" s="8" t="str">
        <f t="shared" si="27"/>
        <v>Pass</v>
      </c>
    </row>
    <row r="416" spans="1:15" hidden="1" x14ac:dyDescent="0.4">
      <c r="A416" s="4" t="s">
        <v>187</v>
      </c>
      <c r="B416" s="5">
        <v>45407</v>
      </c>
      <c r="C416" s="4" t="s">
        <v>521</v>
      </c>
      <c r="D416" s="4" t="s">
        <v>571</v>
      </c>
      <c r="E416" s="4" t="s">
        <v>613</v>
      </c>
      <c r="F416" s="4" t="s">
        <v>616</v>
      </c>
      <c r="G416" s="4">
        <v>34</v>
      </c>
      <c r="H416" s="7">
        <v>362.35</v>
      </c>
      <c r="I416" s="7">
        <v>12319.9</v>
      </c>
      <c r="J416" s="4" t="s">
        <v>620</v>
      </c>
      <c r="K416" s="4" t="str">
        <f t="shared" si="24"/>
        <v>Alex</v>
      </c>
      <c r="M416" s="7">
        <f t="shared" si="25"/>
        <v>362.35</v>
      </c>
      <c r="N416" s="7">
        <f t="shared" si="26"/>
        <v>615.995</v>
      </c>
      <c r="O416" s="8" t="str">
        <f t="shared" si="27"/>
        <v>Pass</v>
      </c>
    </row>
    <row r="417" spans="1:15" hidden="1" x14ac:dyDescent="0.4">
      <c r="A417" s="4" t="s">
        <v>266</v>
      </c>
      <c r="B417" s="5">
        <v>45390</v>
      </c>
      <c r="C417" s="4" t="s">
        <v>545</v>
      </c>
      <c r="D417" s="4" t="s">
        <v>566</v>
      </c>
      <c r="E417" s="4" t="s">
        <v>613</v>
      </c>
      <c r="F417" s="4" t="s">
        <v>616</v>
      </c>
      <c r="G417" s="4">
        <v>28</v>
      </c>
      <c r="H417" s="7">
        <v>439.86</v>
      </c>
      <c r="I417" s="7">
        <v>12316.08</v>
      </c>
      <c r="J417" s="4" t="s">
        <v>623</v>
      </c>
      <c r="K417" s="4" t="str">
        <f t="shared" si="24"/>
        <v>Maria</v>
      </c>
      <c r="M417" s="7">
        <f t="shared" si="25"/>
        <v>439.86</v>
      </c>
      <c r="N417" s="7">
        <f t="shared" si="26"/>
        <v>615.80400000000009</v>
      </c>
      <c r="O417" s="8" t="str">
        <f t="shared" si="27"/>
        <v>Pass</v>
      </c>
    </row>
    <row r="418" spans="1:15" x14ac:dyDescent="0.4">
      <c r="A418" s="4" t="s">
        <v>16</v>
      </c>
      <c r="B418" s="5">
        <v>45312</v>
      </c>
      <c r="C418" s="4" t="s">
        <v>516</v>
      </c>
      <c r="D418" s="4" t="s">
        <v>566</v>
      </c>
      <c r="E418" s="4" t="s">
        <v>613</v>
      </c>
      <c r="F418" s="4" t="s">
        <v>615</v>
      </c>
      <c r="G418" s="4">
        <v>33</v>
      </c>
      <c r="H418" s="7">
        <v>355.95</v>
      </c>
      <c r="I418" s="7">
        <v>11746.35</v>
      </c>
      <c r="J418" s="4" t="s">
        <v>621</v>
      </c>
      <c r="K418" s="4" t="str">
        <f t="shared" si="24"/>
        <v>Sara</v>
      </c>
      <c r="M418" s="7">
        <f t="shared" si="25"/>
        <v>355.95</v>
      </c>
      <c r="N418" s="7">
        <f t="shared" si="26"/>
        <v>587.3175</v>
      </c>
      <c r="O418" s="8" t="str">
        <f t="shared" si="27"/>
        <v>Pass</v>
      </c>
    </row>
    <row r="419" spans="1:15" hidden="1" x14ac:dyDescent="0.4">
      <c r="A419" s="4" t="s">
        <v>387</v>
      </c>
      <c r="B419" s="5">
        <v>45646</v>
      </c>
      <c r="C419" s="4" t="s">
        <v>545</v>
      </c>
      <c r="D419" s="4" t="s">
        <v>592</v>
      </c>
      <c r="E419" s="4" t="s">
        <v>613</v>
      </c>
      <c r="F419" s="4" t="s">
        <v>617</v>
      </c>
      <c r="G419" s="4">
        <v>34</v>
      </c>
      <c r="H419" s="7">
        <v>322.56</v>
      </c>
      <c r="I419" s="7">
        <v>10967.04</v>
      </c>
      <c r="J419" s="4" t="s">
        <v>620</v>
      </c>
      <c r="K419" s="4" t="str">
        <f t="shared" si="24"/>
        <v>Alex</v>
      </c>
      <c r="M419" s="7">
        <f t="shared" si="25"/>
        <v>322.56</v>
      </c>
      <c r="N419" s="7">
        <f t="shared" si="26"/>
        <v>548.35200000000009</v>
      </c>
      <c r="O419" s="8" t="str">
        <f t="shared" si="27"/>
        <v>Pass</v>
      </c>
    </row>
    <row r="420" spans="1:15" x14ac:dyDescent="0.4">
      <c r="A420" s="4" t="s">
        <v>178</v>
      </c>
      <c r="B420" s="5">
        <v>45577</v>
      </c>
      <c r="C420" s="4" t="s">
        <v>536</v>
      </c>
      <c r="D420" s="4" t="s">
        <v>560</v>
      </c>
      <c r="E420" s="4" t="s">
        <v>613</v>
      </c>
      <c r="F420" s="4" t="s">
        <v>615</v>
      </c>
      <c r="G420" s="4">
        <v>32</v>
      </c>
      <c r="H420" s="7">
        <v>329.32</v>
      </c>
      <c r="I420" s="7">
        <v>10538.24</v>
      </c>
      <c r="J420" s="4" t="s">
        <v>622</v>
      </c>
      <c r="K420" s="4" t="str">
        <f t="shared" si="24"/>
        <v>Tom</v>
      </c>
      <c r="M420" s="7">
        <f t="shared" si="25"/>
        <v>329.32</v>
      </c>
      <c r="N420" s="7">
        <f t="shared" si="26"/>
        <v>526.91200000000003</v>
      </c>
      <c r="O420" s="8" t="str">
        <f t="shared" si="27"/>
        <v>Pass</v>
      </c>
    </row>
    <row r="421" spans="1:15" hidden="1" x14ac:dyDescent="0.4">
      <c r="A421" s="4" t="s">
        <v>277</v>
      </c>
      <c r="B421" s="5">
        <v>45328</v>
      </c>
      <c r="C421" s="4" t="s">
        <v>525</v>
      </c>
      <c r="D421" s="4" t="s">
        <v>605</v>
      </c>
      <c r="E421" s="4" t="s">
        <v>613</v>
      </c>
      <c r="F421" s="4" t="s">
        <v>616</v>
      </c>
      <c r="G421" s="4">
        <v>36</v>
      </c>
      <c r="H421" s="7">
        <v>290.94</v>
      </c>
      <c r="I421" s="7">
        <v>10473.84</v>
      </c>
      <c r="J421" s="4" t="s">
        <v>622</v>
      </c>
      <c r="K421" s="4" t="str">
        <f t="shared" si="24"/>
        <v>Tom</v>
      </c>
      <c r="M421" s="7">
        <f t="shared" si="25"/>
        <v>290.94</v>
      </c>
      <c r="N421" s="7">
        <f t="shared" si="26"/>
        <v>523.69200000000001</v>
      </c>
      <c r="O421" s="8" t="str">
        <f t="shared" si="27"/>
        <v>Pass</v>
      </c>
    </row>
    <row r="422" spans="1:15" hidden="1" x14ac:dyDescent="0.4">
      <c r="A422" s="4" t="s">
        <v>281</v>
      </c>
      <c r="B422" s="5">
        <v>45390</v>
      </c>
      <c r="C422" s="4" t="s">
        <v>513</v>
      </c>
      <c r="D422" s="4" t="s">
        <v>567</v>
      </c>
      <c r="E422" s="4" t="s">
        <v>613</v>
      </c>
      <c r="F422" s="4" t="s">
        <v>618</v>
      </c>
      <c r="G422" s="4">
        <v>41</v>
      </c>
      <c r="H422" s="7">
        <v>249.3</v>
      </c>
      <c r="I422" s="7">
        <v>10221.299999999999</v>
      </c>
      <c r="J422" s="4" t="s">
        <v>622</v>
      </c>
      <c r="K422" s="4" t="str">
        <f t="shared" si="24"/>
        <v>Tom</v>
      </c>
      <c r="M422" s="7">
        <f t="shared" si="25"/>
        <v>249.3</v>
      </c>
      <c r="N422" s="7">
        <f t="shared" si="26"/>
        <v>511.065</v>
      </c>
      <c r="O422" s="8" t="str">
        <f t="shared" si="27"/>
        <v>Pass</v>
      </c>
    </row>
    <row r="423" spans="1:15" hidden="1" x14ac:dyDescent="0.4">
      <c r="A423" s="4" t="s">
        <v>351</v>
      </c>
      <c r="B423" s="5">
        <v>45593</v>
      </c>
      <c r="C423" s="4" t="s">
        <v>529</v>
      </c>
      <c r="D423" s="4" t="s">
        <v>608</v>
      </c>
      <c r="E423" s="4" t="s">
        <v>613</v>
      </c>
      <c r="F423" s="4" t="s">
        <v>618</v>
      </c>
      <c r="G423" s="4">
        <v>27</v>
      </c>
      <c r="H423" s="7">
        <v>367.63</v>
      </c>
      <c r="I423" s="7">
        <v>9926.01</v>
      </c>
      <c r="J423" s="4" t="s">
        <v>621</v>
      </c>
      <c r="K423" s="4" t="str">
        <f t="shared" si="24"/>
        <v>Sara</v>
      </c>
      <c r="M423" s="7">
        <f t="shared" si="25"/>
        <v>367.63</v>
      </c>
      <c r="N423" s="7">
        <f t="shared" si="26"/>
        <v>496.30050000000006</v>
      </c>
      <c r="O423" s="8" t="str">
        <f t="shared" si="27"/>
        <v>Pass</v>
      </c>
    </row>
    <row r="424" spans="1:15" hidden="1" x14ac:dyDescent="0.4">
      <c r="A424" s="4" t="s">
        <v>342</v>
      </c>
      <c r="B424" s="5">
        <v>45511</v>
      </c>
      <c r="C424" s="4" t="s">
        <v>537</v>
      </c>
      <c r="D424" s="4" t="s">
        <v>604</v>
      </c>
      <c r="E424" s="4" t="s">
        <v>613</v>
      </c>
      <c r="F424" s="4" t="s">
        <v>616</v>
      </c>
      <c r="G424" s="4">
        <v>22</v>
      </c>
      <c r="H424" s="7">
        <v>441.13</v>
      </c>
      <c r="I424" s="7">
        <v>9704.86</v>
      </c>
      <c r="J424" s="4" t="s">
        <v>622</v>
      </c>
      <c r="K424" s="4" t="str">
        <f t="shared" si="24"/>
        <v>Tom</v>
      </c>
      <c r="M424" s="7">
        <f t="shared" si="25"/>
        <v>441.13</v>
      </c>
      <c r="N424" s="7">
        <f t="shared" si="26"/>
        <v>485.24300000000005</v>
      </c>
      <c r="O424" s="8" t="str">
        <f t="shared" si="27"/>
        <v>Pass</v>
      </c>
    </row>
    <row r="425" spans="1:15" hidden="1" x14ac:dyDescent="0.4">
      <c r="A425" s="4" t="s">
        <v>106</v>
      </c>
      <c r="B425" s="5">
        <v>45618</v>
      </c>
      <c r="C425" s="4" t="s">
        <v>554</v>
      </c>
      <c r="D425" s="4" t="s">
        <v>589</v>
      </c>
      <c r="E425" s="4" t="s">
        <v>613</v>
      </c>
      <c r="F425" s="4" t="s">
        <v>617</v>
      </c>
      <c r="G425" s="4">
        <v>29</v>
      </c>
      <c r="H425" s="7">
        <v>333.22</v>
      </c>
      <c r="I425" s="7">
        <v>9663.380000000001</v>
      </c>
      <c r="J425" s="4" t="s">
        <v>619</v>
      </c>
      <c r="K425" s="4" t="str">
        <f t="shared" si="24"/>
        <v>John</v>
      </c>
      <c r="M425" s="7">
        <f t="shared" si="25"/>
        <v>333.22</v>
      </c>
      <c r="N425" s="7">
        <f t="shared" si="26"/>
        <v>483.1690000000001</v>
      </c>
      <c r="O425" s="8" t="str">
        <f t="shared" si="27"/>
        <v>Pass</v>
      </c>
    </row>
    <row r="426" spans="1:15" hidden="1" x14ac:dyDescent="0.4">
      <c r="A426" s="4" t="s">
        <v>320</v>
      </c>
      <c r="B426" s="5">
        <v>45449</v>
      </c>
      <c r="C426" s="4" t="s">
        <v>550</v>
      </c>
      <c r="D426" s="4" t="s">
        <v>604</v>
      </c>
      <c r="E426" s="4" t="s">
        <v>613</v>
      </c>
      <c r="F426" s="4" t="s">
        <v>618</v>
      </c>
      <c r="G426" s="4">
        <v>39</v>
      </c>
      <c r="H426" s="7">
        <v>241.76</v>
      </c>
      <c r="I426" s="7">
        <v>9428.64</v>
      </c>
      <c r="J426" s="4" t="s">
        <v>620</v>
      </c>
      <c r="K426" s="4" t="str">
        <f t="shared" si="24"/>
        <v>Alex</v>
      </c>
      <c r="M426" s="7">
        <f t="shared" si="25"/>
        <v>241.76</v>
      </c>
      <c r="N426" s="7">
        <f t="shared" si="26"/>
        <v>471.43200000000002</v>
      </c>
      <c r="O426" s="8" t="str">
        <f t="shared" si="27"/>
        <v>Pass</v>
      </c>
    </row>
    <row r="427" spans="1:15" hidden="1" x14ac:dyDescent="0.4">
      <c r="A427" s="4" t="s">
        <v>131</v>
      </c>
      <c r="B427" s="5">
        <v>45651</v>
      </c>
      <c r="C427" s="4" t="s">
        <v>546</v>
      </c>
      <c r="D427" s="4" t="s">
        <v>601</v>
      </c>
      <c r="E427" s="4" t="s">
        <v>613</v>
      </c>
      <c r="F427" s="4" t="s">
        <v>615</v>
      </c>
      <c r="G427" s="4">
        <v>28</v>
      </c>
      <c r="H427" s="7">
        <v>324.91000000000003</v>
      </c>
      <c r="I427" s="7">
        <v>9097.4800000000014</v>
      </c>
      <c r="J427" s="4" t="s">
        <v>623</v>
      </c>
      <c r="K427" s="4" t="str">
        <f t="shared" si="24"/>
        <v>Maria</v>
      </c>
      <c r="M427" s="7">
        <f t="shared" si="25"/>
        <v>324.91000000000003</v>
      </c>
      <c r="N427" s="7">
        <f t="shared" si="26"/>
        <v>454.87400000000008</v>
      </c>
      <c r="O427" s="8" t="str">
        <f t="shared" si="27"/>
        <v>Pass</v>
      </c>
    </row>
    <row r="428" spans="1:15" hidden="1" x14ac:dyDescent="0.4">
      <c r="A428" s="4" t="s">
        <v>228</v>
      </c>
      <c r="B428" s="5">
        <v>45451</v>
      </c>
      <c r="C428" s="4" t="s">
        <v>535</v>
      </c>
      <c r="D428" s="4" t="s">
        <v>579</v>
      </c>
      <c r="E428" s="4" t="s">
        <v>613</v>
      </c>
      <c r="F428" s="4" t="s">
        <v>616</v>
      </c>
      <c r="G428" s="4">
        <v>44</v>
      </c>
      <c r="H428" s="7">
        <v>195.96</v>
      </c>
      <c r="I428" s="7">
        <v>8622.24</v>
      </c>
      <c r="J428" s="4" t="s">
        <v>623</v>
      </c>
      <c r="K428" s="4" t="str">
        <f t="shared" si="24"/>
        <v>Maria</v>
      </c>
      <c r="M428" s="7">
        <f t="shared" si="25"/>
        <v>195.96</v>
      </c>
      <c r="N428" s="7">
        <f t="shared" si="26"/>
        <v>431.11200000000002</v>
      </c>
      <c r="O428" s="8" t="str">
        <f t="shared" si="27"/>
        <v>Pass</v>
      </c>
    </row>
    <row r="429" spans="1:15" hidden="1" x14ac:dyDescent="0.4">
      <c r="A429" s="4" t="s">
        <v>440</v>
      </c>
      <c r="B429" s="5">
        <v>45449</v>
      </c>
      <c r="C429" s="4" t="s">
        <v>522</v>
      </c>
      <c r="D429" s="4" t="s">
        <v>572</v>
      </c>
      <c r="E429" s="4" t="s">
        <v>613</v>
      </c>
      <c r="F429" s="4" t="s">
        <v>617</v>
      </c>
      <c r="G429" s="4">
        <v>29</v>
      </c>
      <c r="H429" s="7">
        <v>294.31</v>
      </c>
      <c r="I429" s="7">
        <v>8534.99</v>
      </c>
      <c r="J429" s="4" t="s">
        <v>622</v>
      </c>
      <c r="K429" s="4" t="str">
        <f t="shared" si="24"/>
        <v>Tom</v>
      </c>
      <c r="M429" s="7">
        <f t="shared" si="25"/>
        <v>294.31</v>
      </c>
      <c r="N429" s="7">
        <f t="shared" si="26"/>
        <v>426.74950000000001</v>
      </c>
      <c r="O429" s="8" t="str">
        <f t="shared" si="27"/>
        <v>Pass</v>
      </c>
    </row>
    <row r="430" spans="1:15" hidden="1" x14ac:dyDescent="0.4">
      <c r="A430" s="4" t="s">
        <v>194</v>
      </c>
      <c r="B430" s="5">
        <v>45456</v>
      </c>
      <c r="C430" s="4" t="s">
        <v>554</v>
      </c>
      <c r="D430" s="4" t="s">
        <v>602</v>
      </c>
      <c r="E430" s="4" t="s">
        <v>613</v>
      </c>
      <c r="F430" s="4" t="s">
        <v>615</v>
      </c>
      <c r="G430" s="4">
        <v>29</v>
      </c>
      <c r="H430" s="7">
        <v>292.85000000000002</v>
      </c>
      <c r="I430" s="7">
        <v>8492.6500000000015</v>
      </c>
      <c r="J430" s="4" t="s">
        <v>622</v>
      </c>
      <c r="K430" s="4" t="str">
        <f t="shared" si="24"/>
        <v>Tom</v>
      </c>
      <c r="M430" s="7">
        <f t="shared" si="25"/>
        <v>292.85000000000002</v>
      </c>
      <c r="N430" s="7">
        <f t="shared" si="26"/>
        <v>424.63250000000011</v>
      </c>
      <c r="O430" s="8" t="str">
        <f t="shared" si="27"/>
        <v>Pass</v>
      </c>
    </row>
    <row r="431" spans="1:15" hidden="1" x14ac:dyDescent="0.4">
      <c r="A431" s="4" t="s">
        <v>244</v>
      </c>
      <c r="B431" s="5">
        <v>45492</v>
      </c>
      <c r="C431" s="4" t="s">
        <v>529</v>
      </c>
      <c r="D431" s="4" t="s">
        <v>605</v>
      </c>
      <c r="E431" s="4" t="s">
        <v>613</v>
      </c>
      <c r="F431" s="4" t="s">
        <v>615</v>
      </c>
      <c r="G431" s="4">
        <v>20</v>
      </c>
      <c r="H431" s="7">
        <v>421.34</v>
      </c>
      <c r="I431" s="7">
        <v>8426.7999999999993</v>
      </c>
      <c r="J431" s="4" t="s">
        <v>622</v>
      </c>
      <c r="K431" s="4" t="str">
        <f t="shared" si="24"/>
        <v>Tom</v>
      </c>
      <c r="M431" s="7">
        <f t="shared" si="25"/>
        <v>421.34</v>
      </c>
      <c r="N431" s="7">
        <f t="shared" si="26"/>
        <v>421.34</v>
      </c>
      <c r="O431" s="8" t="str">
        <f t="shared" si="27"/>
        <v>Pass</v>
      </c>
    </row>
    <row r="432" spans="1:15" hidden="1" x14ac:dyDescent="0.4">
      <c r="A432" s="4" t="s">
        <v>86</v>
      </c>
      <c r="B432" s="5">
        <v>45562</v>
      </c>
      <c r="C432" s="4" t="s">
        <v>534</v>
      </c>
      <c r="D432" s="4" t="s">
        <v>597</v>
      </c>
      <c r="E432" s="4" t="s">
        <v>613</v>
      </c>
      <c r="F432" s="4" t="s">
        <v>617</v>
      </c>
      <c r="G432" s="4">
        <v>25</v>
      </c>
      <c r="H432" s="7">
        <v>335.45</v>
      </c>
      <c r="I432" s="7">
        <v>8386.25</v>
      </c>
      <c r="J432" s="4" t="s">
        <v>622</v>
      </c>
      <c r="K432" s="4" t="str">
        <f t="shared" si="24"/>
        <v>Tom</v>
      </c>
      <c r="M432" s="7">
        <f t="shared" si="25"/>
        <v>335.45</v>
      </c>
      <c r="N432" s="7">
        <f t="shared" si="26"/>
        <v>419.3125</v>
      </c>
      <c r="O432" s="8" t="str">
        <f t="shared" si="27"/>
        <v>Pass</v>
      </c>
    </row>
    <row r="433" spans="1:15" hidden="1" x14ac:dyDescent="0.4">
      <c r="A433" s="4" t="s">
        <v>153</v>
      </c>
      <c r="B433" s="5">
        <v>45387</v>
      </c>
      <c r="C433" s="4" t="s">
        <v>525</v>
      </c>
      <c r="D433" s="4" t="s">
        <v>568</v>
      </c>
      <c r="E433" s="4" t="s">
        <v>613</v>
      </c>
      <c r="F433" s="4" t="s">
        <v>616</v>
      </c>
      <c r="G433" s="4">
        <v>22</v>
      </c>
      <c r="H433" s="7">
        <v>372.47</v>
      </c>
      <c r="I433" s="7">
        <v>8194.34</v>
      </c>
      <c r="J433" s="4" t="s">
        <v>620</v>
      </c>
      <c r="K433" s="4" t="str">
        <f t="shared" si="24"/>
        <v>Alex</v>
      </c>
      <c r="M433" s="7">
        <f t="shared" si="25"/>
        <v>372.47</v>
      </c>
      <c r="N433" s="7">
        <f t="shared" si="26"/>
        <v>409.71700000000004</v>
      </c>
      <c r="O433" s="8" t="str">
        <f t="shared" si="27"/>
        <v>Pass</v>
      </c>
    </row>
    <row r="434" spans="1:15" hidden="1" x14ac:dyDescent="0.4">
      <c r="A434" s="4" t="s">
        <v>427</v>
      </c>
      <c r="B434" s="5">
        <v>45394</v>
      </c>
      <c r="C434" s="4" t="s">
        <v>513</v>
      </c>
      <c r="D434" s="4" t="s">
        <v>568</v>
      </c>
      <c r="E434" s="4" t="s">
        <v>613</v>
      </c>
      <c r="F434" s="4" t="s">
        <v>615</v>
      </c>
      <c r="G434" s="4">
        <v>21</v>
      </c>
      <c r="H434" s="7">
        <v>383.33</v>
      </c>
      <c r="I434" s="7">
        <v>8049.9299999999994</v>
      </c>
      <c r="J434" s="4" t="s">
        <v>621</v>
      </c>
      <c r="K434" s="4" t="str">
        <f t="shared" si="24"/>
        <v>Sara</v>
      </c>
      <c r="M434" s="7">
        <f t="shared" si="25"/>
        <v>383.33</v>
      </c>
      <c r="N434" s="7">
        <f t="shared" si="26"/>
        <v>402.49649999999997</v>
      </c>
      <c r="O434" s="8" t="str">
        <f t="shared" si="27"/>
        <v>Pass</v>
      </c>
    </row>
    <row r="435" spans="1:15" hidden="1" x14ac:dyDescent="0.4">
      <c r="A435" s="4" t="s">
        <v>139</v>
      </c>
      <c r="B435" s="5">
        <v>45509</v>
      </c>
      <c r="C435" s="4" t="s">
        <v>526</v>
      </c>
      <c r="D435" s="4" t="s">
        <v>582</v>
      </c>
      <c r="E435" s="4" t="s">
        <v>613</v>
      </c>
      <c r="F435" s="4" t="s">
        <v>615</v>
      </c>
      <c r="G435" s="4">
        <v>39</v>
      </c>
      <c r="H435" s="7">
        <v>187.92</v>
      </c>
      <c r="I435" s="7">
        <v>7328.8799999999992</v>
      </c>
      <c r="J435" s="4" t="s">
        <v>621</v>
      </c>
      <c r="K435" s="4" t="str">
        <f t="shared" si="24"/>
        <v>Sara</v>
      </c>
      <c r="M435" s="7">
        <f t="shared" si="25"/>
        <v>187.92</v>
      </c>
      <c r="N435" s="7">
        <f t="shared" si="26"/>
        <v>366.44399999999996</v>
      </c>
      <c r="O435" s="8" t="str">
        <f t="shared" si="27"/>
        <v>Pass</v>
      </c>
    </row>
    <row r="436" spans="1:15" hidden="1" x14ac:dyDescent="0.4">
      <c r="A436" s="4" t="s">
        <v>36</v>
      </c>
      <c r="B436" s="5">
        <v>45544</v>
      </c>
      <c r="C436" s="4" t="s">
        <v>531</v>
      </c>
      <c r="D436" s="4" t="s">
        <v>578</v>
      </c>
      <c r="E436" s="4" t="s">
        <v>613</v>
      </c>
      <c r="F436" s="4" t="s">
        <v>618</v>
      </c>
      <c r="G436" s="4">
        <v>15</v>
      </c>
      <c r="H436" s="7">
        <v>487.67</v>
      </c>
      <c r="I436" s="7">
        <v>7315.05</v>
      </c>
      <c r="J436" s="4" t="s">
        <v>622</v>
      </c>
      <c r="K436" s="4" t="str">
        <f t="shared" si="24"/>
        <v>Tom</v>
      </c>
      <c r="M436" s="7">
        <f t="shared" si="25"/>
        <v>487.67</v>
      </c>
      <c r="N436" s="7">
        <f t="shared" si="26"/>
        <v>365.75250000000005</v>
      </c>
      <c r="O436" s="8" t="str">
        <f t="shared" si="27"/>
        <v>Pass</v>
      </c>
    </row>
    <row r="437" spans="1:15" hidden="1" x14ac:dyDescent="0.4">
      <c r="A437" s="4" t="s">
        <v>175</v>
      </c>
      <c r="B437" s="5">
        <v>45399</v>
      </c>
      <c r="C437" s="4" t="s">
        <v>513</v>
      </c>
      <c r="D437" s="4" t="s">
        <v>584</v>
      </c>
      <c r="E437" s="4" t="s">
        <v>613</v>
      </c>
      <c r="F437" s="4" t="s">
        <v>617</v>
      </c>
      <c r="G437" s="4">
        <v>18</v>
      </c>
      <c r="H437" s="7">
        <v>382.2</v>
      </c>
      <c r="I437" s="7">
        <v>6879.5999999999995</v>
      </c>
      <c r="J437" s="4" t="s">
        <v>623</v>
      </c>
      <c r="K437" s="4" t="str">
        <f t="shared" si="24"/>
        <v>Maria</v>
      </c>
      <c r="M437" s="7">
        <f t="shared" si="25"/>
        <v>382.2</v>
      </c>
      <c r="N437" s="7">
        <f t="shared" si="26"/>
        <v>343.98</v>
      </c>
      <c r="O437" s="8" t="str">
        <f t="shared" si="27"/>
        <v>Pass</v>
      </c>
    </row>
    <row r="438" spans="1:15" hidden="1" x14ac:dyDescent="0.4">
      <c r="A438" s="4" t="s">
        <v>341</v>
      </c>
      <c r="B438" s="5">
        <v>45463</v>
      </c>
      <c r="C438" s="4" t="s">
        <v>515</v>
      </c>
      <c r="D438" s="4" t="s">
        <v>580</v>
      </c>
      <c r="E438" s="4" t="s">
        <v>613</v>
      </c>
      <c r="F438" s="4" t="s">
        <v>615</v>
      </c>
      <c r="G438" s="4">
        <v>25</v>
      </c>
      <c r="H438" s="7">
        <v>270.48</v>
      </c>
      <c r="I438" s="7">
        <v>6762</v>
      </c>
      <c r="J438" s="4" t="s">
        <v>619</v>
      </c>
      <c r="K438" s="4" t="str">
        <f t="shared" si="24"/>
        <v>John</v>
      </c>
      <c r="M438" s="7">
        <f t="shared" si="25"/>
        <v>270.48</v>
      </c>
      <c r="N438" s="7">
        <f t="shared" si="26"/>
        <v>338.1</v>
      </c>
      <c r="O438" s="8" t="str">
        <f t="shared" si="27"/>
        <v>Pass</v>
      </c>
    </row>
    <row r="439" spans="1:15" hidden="1" x14ac:dyDescent="0.4">
      <c r="A439" s="4" t="s">
        <v>193</v>
      </c>
      <c r="B439" s="5">
        <v>45609</v>
      </c>
      <c r="C439" s="4" t="s">
        <v>541</v>
      </c>
      <c r="D439" s="4" t="s">
        <v>589</v>
      </c>
      <c r="E439" s="4" t="s">
        <v>613</v>
      </c>
      <c r="F439" s="4" t="s">
        <v>616</v>
      </c>
      <c r="G439" s="4">
        <v>29</v>
      </c>
      <c r="H439" s="7">
        <v>223.4</v>
      </c>
      <c r="I439" s="7">
        <v>6478.6</v>
      </c>
      <c r="J439" s="4" t="s">
        <v>621</v>
      </c>
      <c r="K439" s="4" t="str">
        <f t="shared" si="24"/>
        <v>Sara</v>
      </c>
      <c r="M439" s="7">
        <f t="shared" si="25"/>
        <v>223.4</v>
      </c>
      <c r="N439" s="7">
        <f t="shared" si="26"/>
        <v>323.93000000000006</v>
      </c>
      <c r="O439" s="8" t="str">
        <f t="shared" si="27"/>
        <v>Pass</v>
      </c>
    </row>
    <row r="440" spans="1:15" hidden="1" x14ac:dyDescent="0.4">
      <c r="A440" s="4" t="s">
        <v>220</v>
      </c>
      <c r="B440" s="5">
        <v>45634</v>
      </c>
      <c r="C440" s="4" t="s">
        <v>536</v>
      </c>
      <c r="D440" s="4" t="s">
        <v>579</v>
      </c>
      <c r="E440" s="4" t="s">
        <v>613</v>
      </c>
      <c r="F440" s="4" t="s">
        <v>616</v>
      </c>
      <c r="G440" s="4">
        <v>15</v>
      </c>
      <c r="H440" s="7">
        <v>405.62</v>
      </c>
      <c r="I440" s="7">
        <v>6084.3</v>
      </c>
      <c r="J440" s="4" t="s">
        <v>623</v>
      </c>
      <c r="K440" s="4" t="str">
        <f t="shared" si="24"/>
        <v>Maria</v>
      </c>
      <c r="M440" s="7">
        <f t="shared" si="25"/>
        <v>405.62</v>
      </c>
      <c r="N440" s="7">
        <f t="shared" si="26"/>
        <v>304.21500000000003</v>
      </c>
      <c r="O440" s="8" t="str">
        <f t="shared" si="27"/>
        <v>Pass</v>
      </c>
    </row>
    <row r="441" spans="1:15" hidden="1" x14ac:dyDescent="0.4">
      <c r="A441" s="4" t="s">
        <v>479</v>
      </c>
      <c r="B441" s="5">
        <v>45511</v>
      </c>
      <c r="C441" s="4" t="s">
        <v>556</v>
      </c>
      <c r="D441" s="4" t="s">
        <v>595</v>
      </c>
      <c r="E441" s="4" t="s">
        <v>613</v>
      </c>
      <c r="F441" s="4" t="s">
        <v>615</v>
      </c>
      <c r="G441" s="4">
        <v>17</v>
      </c>
      <c r="H441" s="7">
        <v>357.42</v>
      </c>
      <c r="I441" s="7">
        <v>6076.14</v>
      </c>
      <c r="J441" s="4" t="s">
        <v>620</v>
      </c>
      <c r="K441" s="4" t="str">
        <f t="shared" si="24"/>
        <v>Alex</v>
      </c>
      <c r="M441" s="7">
        <f t="shared" si="25"/>
        <v>357.42</v>
      </c>
      <c r="N441" s="7">
        <f t="shared" si="26"/>
        <v>303.80700000000002</v>
      </c>
      <c r="O441" s="8" t="str">
        <f t="shared" si="27"/>
        <v>Pass</v>
      </c>
    </row>
    <row r="442" spans="1:15" hidden="1" x14ac:dyDescent="0.4">
      <c r="A442" s="4" t="s">
        <v>148</v>
      </c>
      <c r="B442" s="5">
        <v>45354</v>
      </c>
      <c r="C442" s="4" t="s">
        <v>557</v>
      </c>
      <c r="D442" s="4" t="s">
        <v>569</v>
      </c>
      <c r="E442" s="4" t="s">
        <v>613</v>
      </c>
      <c r="F442" s="4" t="s">
        <v>617</v>
      </c>
      <c r="G442" s="4">
        <v>37</v>
      </c>
      <c r="H442" s="7">
        <v>163.44999999999999</v>
      </c>
      <c r="I442" s="7">
        <v>6047.65</v>
      </c>
      <c r="J442" s="4" t="s">
        <v>622</v>
      </c>
      <c r="K442" s="4" t="str">
        <f t="shared" si="24"/>
        <v>Tom</v>
      </c>
      <c r="M442" s="7">
        <f t="shared" si="25"/>
        <v>163.44999999999999</v>
      </c>
      <c r="N442" s="7">
        <f t="shared" si="26"/>
        <v>302.38249999999999</v>
      </c>
      <c r="O442" s="8" t="str">
        <f t="shared" si="27"/>
        <v>Pass</v>
      </c>
    </row>
    <row r="443" spans="1:15" hidden="1" x14ac:dyDescent="0.4">
      <c r="A443" s="4" t="s">
        <v>47</v>
      </c>
      <c r="B443" s="5">
        <v>45655</v>
      </c>
      <c r="C443" s="4" t="s">
        <v>527</v>
      </c>
      <c r="D443" s="4" t="s">
        <v>576</v>
      </c>
      <c r="E443" s="4" t="s">
        <v>613</v>
      </c>
      <c r="F443" s="4" t="s">
        <v>616</v>
      </c>
      <c r="G443" s="4">
        <v>35</v>
      </c>
      <c r="H443" s="7">
        <v>164.44</v>
      </c>
      <c r="I443" s="7">
        <v>5755.4</v>
      </c>
      <c r="J443" s="4" t="s">
        <v>620</v>
      </c>
      <c r="K443" s="4" t="str">
        <f t="shared" si="24"/>
        <v>Alex</v>
      </c>
      <c r="M443" s="7">
        <f t="shared" si="25"/>
        <v>164.44</v>
      </c>
      <c r="N443" s="7">
        <f t="shared" si="26"/>
        <v>287.77</v>
      </c>
      <c r="O443" s="8" t="str">
        <f t="shared" si="27"/>
        <v>Pass</v>
      </c>
    </row>
    <row r="444" spans="1:15" hidden="1" x14ac:dyDescent="0.4">
      <c r="A444" s="4" t="s">
        <v>326</v>
      </c>
      <c r="B444" s="5">
        <v>45574</v>
      </c>
      <c r="C444" s="4" t="s">
        <v>559</v>
      </c>
      <c r="D444" s="4" t="s">
        <v>585</v>
      </c>
      <c r="E444" s="4" t="s">
        <v>613</v>
      </c>
      <c r="F444" s="4" t="s">
        <v>618</v>
      </c>
      <c r="G444" s="4">
        <v>21</v>
      </c>
      <c r="H444" s="7">
        <v>273.13</v>
      </c>
      <c r="I444" s="7">
        <v>5735.73</v>
      </c>
      <c r="J444" s="4" t="s">
        <v>622</v>
      </c>
      <c r="K444" s="4" t="str">
        <f t="shared" si="24"/>
        <v>Tom</v>
      </c>
      <c r="M444" s="7">
        <f t="shared" si="25"/>
        <v>273.13</v>
      </c>
      <c r="N444" s="7">
        <f t="shared" si="26"/>
        <v>286.78649999999999</v>
      </c>
      <c r="O444" s="8" t="str">
        <f t="shared" si="27"/>
        <v>Pass</v>
      </c>
    </row>
    <row r="445" spans="1:15" hidden="1" x14ac:dyDescent="0.4">
      <c r="A445" s="4" t="s">
        <v>268</v>
      </c>
      <c r="B445" s="5">
        <v>45543</v>
      </c>
      <c r="C445" s="4" t="s">
        <v>544</v>
      </c>
      <c r="D445" s="4" t="s">
        <v>591</v>
      </c>
      <c r="E445" s="4" t="s">
        <v>613</v>
      </c>
      <c r="F445" s="4" t="s">
        <v>615</v>
      </c>
      <c r="G445" s="4">
        <v>31</v>
      </c>
      <c r="H445" s="7">
        <v>176.8</v>
      </c>
      <c r="I445" s="7">
        <v>5480.8</v>
      </c>
      <c r="J445" s="4" t="s">
        <v>619</v>
      </c>
      <c r="K445" s="4" t="str">
        <f t="shared" si="24"/>
        <v>John</v>
      </c>
      <c r="M445" s="7">
        <f t="shared" si="25"/>
        <v>176.8</v>
      </c>
      <c r="N445" s="7">
        <f t="shared" si="26"/>
        <v>274.04000000000002</v>
      </c>
      <c r="O445" s="8" t="str">
        <f t="shared" si="27"/>
        <v>Pass</v>
      </c>
    </row>
    <row r="446" spans="1:15" hidden="1" x14ac:dyDescent="0.4">
      <c r="A446" s="4" t="s">
        <v>50</v>
      </c>
      <c r="B446" s="5">
        <v>45611</v>
      </c>
      <c r="C446" s="4" t="s">
        <v>538</v>
      </c>
      <c r="D446" s="4" t="s">
        <v>587</v>
      </c>
      <c r="E446" s="4" t="s">
        <v>613</v>
      </c>
      <c r="F446" s="4" t="s">
        <v>615</v>
      </c>
      <c r="G446" s="4">
        <v>42</v>
      </c>
      <c r="H446" s="7">
        <v>126.02</v>
      </c>
      <c r="I446" s="7">
        <v>5292.84</v>
      </c>
      <c r="J446" s="4" t="s">
        <v>621</v>
      </c>
      <c r="K446" s="4" t="str">
        <f t="shared" si="24"/>
        <v>Sara</v>
      </c>
      <c r="M446" s="7">
        <f t="shared" si="25"/>
        <v>126.02</v>
      </c>
      <c r="N446" s="7">
        <f t="shared" si="26"/>
        <v>264.642</v>
      </c>
      <c r="O446" s="8" t="str">
        <f t="shared" si="27"/>
        <v>Pass</v>
      </c>
    </row>
    <row r="447" spans="1:15" hidden="1" x14ac:dyDescent="0.4">
      <c r="A447" s="4" t="s">
        <v>213</v>
      </c>
      <c r="B447" s="5">
        <v>45372</v>
      </c>
      <c r="C447" s="4" t="s">
        <v>510</v>
      </c>
      <c r="D447" s="4" t="s">
        <v>597</v>
      </c>
      <c r="E447" s="4" t="s">
        <v>613</v>
      </c>
      <c r="F447" s="4" t="s">
        <v>617</v>
      </c>
      <c r="G447" s="4">
        <v>28</v>
      </c>
      <c r="H447" s="7">
        <v>186.59</v>
      </c>
      <c r="I447" s="7">
        <v>5224.5200000000004</v>
      </c>
      <c r="J447" s="4" t="s">
        <v>623</v>
      </c>
      <c r="K447" s="4" t="str">
        <f t="shared" si="24"/>
        <v>Maria</v>
      </c>
      <c r="M447" s="7">
        <f t="shared" si="25"/>
        <v>186.59</v>
      </c>
      <c r="N447" s="7">
        <f t="shared" si="26"/>
        <v>261.22600000000006</v>
      </c>
      <c r="O447" s="8" t="str">
        <f t="shared" si="27"/>
        <v>Pass</v>
      </c>
    </row>
    <row r="448" spans="1:15" hidden="1" x14ac:dyDescent="0.4">
      <c r="A448" s="4" t="s">
        <v>297</v>
      </c>
      <c r="B448" s="5">
        <v>45403</v>
      </c>
      <c r="C448" s="4" t="s">
        <v>546</v>
      </c>
      <c r="D448" s="4" t="s">
        <v>578</v>
      </c>
      <c r="E448" s="4" t="s">
        <v>613</v>
      </c>
      <c r="F448" s="4" t="s">
        <v>617</v>
      </c>
      <c r="G448" s="4">
        <v>11</v>
      </c>
      <c r="H448" s="7">
        <v>474.57</v>
      </c>
      <c r="I448" s="7">
        <v>5220.2700000000004</v>
      </c>
      <c r="J448" s="4" t="s">
        <v>623</v>
      </c>
      <c r="K448" s="4" t="str">
        <f t="shared" si="24"/>
        <v>Maria</v>
      </c>
      <c r="M448" s="7">
        <f t="shared" si="25"/>
        <v>474.57</v>
      </c>
      <c r="N448" s="7">
        <f t="shared" si="26"/>
        <v>261.01350000000002</v>
      </c>
      <c r="O448" s="8" t="str">
        <f t="shared" si="27"/>
        <v>Pass</v>
      </c>
    </row>
    <row r="449" spans="1:15" hidden="1" x14ac:dyDescent="0.4">
      <c r="A449" s="4" t="s">
        <v>90</v>
      </c>
      <c r="B449" s="5">
        <v>45587</v>
      </c>
      <c r="C449" s="4" t="s">
        <v>544</v>
      </c>
      <c r="D449" s="4" t="s">
        <v>581</v>
      </c>
      <c r="E449" s="4" t="s">
        <v>613</v>
      </c>
      <c r="F449" s="4" t="s">
        <v>616</v>
      </c>
      <c r="G449" s="4">
        <v>21</v>
      </c>
      <c r="H449" s="7">
        <v>235.48</v>
      </c>
      <c r="I449" s="7">
        <v>4945.08</v>
      </c>
      <c r="J449" s="4" t="s">
        <v>619</v>
      </c>
      <c r="K449" s="4" t="str">
        <f t="shared" si="24"/>
        <v>John</v>
      </c>
      <c r="M449" s="7">
        <f t="shared" si="25"/>
        <v>235.48</v>
      </c>
      <c r="N449" s="7">
        <f t="shared" si="26"/>
        <v>247.25400000000002</v>
      </c>
      <c r="O449" s="8" t="str">
        <f t="shared" si="27"/>
        <v>Pass</v>
      </c>
    </row>
    <row r="450" spans="1:15" hidden="1" x14ac:dyDescent="0.4">
      <c r="A450" s="4" t="s">
        <v>132</v>
      </c>
      <c r="B450" s="5">
        <v>45505</v>
      </c>
      <c r="C450" s="4" t="s">
        <v>527</v>
      </c>
      <c r="D450" s="4" t="s">
        <v>564</v>
      </c>
      <c r="E450" s="4" t="s">
        <v>613</v>
      </c>
      <c r="F450" s="4" t="s">
        <v>615</v>
      </c>
      <c r="G450" s="4">
        <v>46</v>
      </c>
      <c r="H450" s="7">
        <v>105.96</v>
      </c>
      <c r="I450" s="7">
        <v>4874.16</v>
      </c>
      <c r="J450" s="4" t="s">
        <v>620</v>
      </c>
      <c r="K450" s="4" t="str">
        <f t="shared" ref="K450:K501" si="28">PROPER(TRIM(J450))</f>
        <v>Alex</v>
      </c>
      <c r="M450" s="7">
        <f t="shared" ref="M450:M501" si="29">H450*(1 + $L$2 )</f>
        <v>105.96</v>
      </c>
      <c r="N450" s="7">
        <f t="shared" ref="N450:N501" si="30">I450*0.05</f>
        <v>243.708</v>
      </c>
      <c r="O450" s="8" t="str">
        <f t="shared" ref="O450:O501" si="31">IF(G450 &gt; 10, "Pass", "Fail" )</f>
        <v>Pass</v>
      </c>
    </row>
    <row r="451" spans="1:15" hidden="1" x14ac:dyDescent="0.4">
      <c r="A451" s="4" t="s">
        <v>119</v>
      </c>
      <c r="B451" s="5">
        <v>45319</v>
      </c>
      <c r="C451" s="4" t="s">
        <v>549</v>
      </c>
      <c r="D451" s="4" t="s">
        <v>576</v>
      </c>
      <c r="E451" s="4" t="s">
        <v>613</v>
      </c>
      <c r="F451" s="4" t="s">
        <v>615</v>
      </c>
      <c r="G451" s="4">
        <v>25</v>
      </c>
      <c r="H451" s="7">
        <v>192.25</v>
      </c>
      <c r="I451" s="7">
        <v>4806.25</v>
      </c>
      <c r="J451" s="4" t="s">
        <v>623</v>
      </c>
      <c r="K451" s="4" t="str">
        <f t="shared" si="28"/>
        <v>Maria</v>
      </c>
      <c r="M451" s="7">
        <f t="shared" si="29"/>
        <v>192.25</v>
      </c>
      <c r="N451" s="7">
        <f t="shared" si="30"/>
        <v>240.3125</v>
      </c>
      <c r="O451" s="8" t="str">
        <f t="shared" si="31"/>
        <v>Pass</v>
      </c>
    </row>
    <row r="452" spans="1:15" hidden="1" x14ac:dyDescent="0.4">
      <c r="A452" s="4" t="s">
        <v>97</v>
      </c>
      <c r="B452" s="5">
        <v>45508</v>
      </c>
      <c r="C452" s="4" t="s">
        <v>538</v>
      </c>
      <c r="D452" s="4" t="s">
        <v>575</v>
      </c>
      <c r="E452" s="4" t="s">
        <v>613</v>
      </c>
      <c r="F452" s="4" t="s">
        <v>618</v>
      </c>
      <c r="G452" s="4">
        <v>12</v>
      </c>
      <c r="H452" s="7">
        <v>399.05</v>
      </c>
      <c r="I452" s="7">
        <v>4788.6000000000004</v>
      </c>
      <c r="J452" s="4" t="s">
        <v>621</v>
      </c>
      <c r="K452" s="4" t="str">
        <f t="shared" si="28"/>
        <v>Sara</v>
      </c>
      <c r="M452" s="7">
        <f t="shared" si="29"/>
        <v>399.05</v>
      </c>
      <c r="N452" s="7">
        <f t="shared" si="30"/>
        <v>239.43000000000004</v>
      </c>
      <c r="O452" s="8" t="str">
        <f t="shared" si="31"/>
        <v>Pass</v>
      </c>
    </row>
    <row r="453" spans="1:15" hidden="1" x14ac:dyDescent="0.4">
      <c r="A453" s="4" t="s">
        <v>456</v>
      </c>
      <c r="B453" s="5">
        <v>45413</v>
      </c>
      <c r="C453" s="4" t="s">
        <v>528</v>
      </c>
      <c r="D453" s="4" t="s">
        <v>562</v>
      </c>
      <c r="E453" s="4" t="s">
        <v>613</v>
      </c>
      <c r="F453" s="4" t="s">
        <v>617</v>
      </c>
      <c r="G453" s="4">
        <v>19</v>
      </c>
      <c r="H453" s="7">
        <v>249.05</v>
      </c>
      <c r="I453" s="7">
        <v>4731.95</v>
      </c>
      <c r="J453" s="4" t="s">
        <v>623</v>
      </c>
      <c r="K453" s="4" t="str">
        <f t="shared" si="28"/>
        <v>Maria</v>
      </c>
      <c r="M453" s="7">
        <f t="shared" si="29"/>
        <v>249.05</v>
      </c>
      <c r="N453" s="7">
        <f t="shared" si="30"/>
        <v>236.5975</v>
      </c>
      <c r="O453" s="8" t="str">
        <f t="shared" si="31"/>
        <v>Pass</v>
      </c>
    </row>
    <row r="454" spans="1:15" hidden="1" x14ac:dyDescent="0.4">
      <c r="A454" s="4" t="s">
        <v>345</v>
      </c>
      <c r="B454" s="5">
        <v>45297</v>
      </c>
      <c r="C454" s="4" t="s">
        <v>517</v>
      </c>
      <c r="D454" s="4" t="s">
        <v>609</v>
      </c>
      <c r="E454" s="4" t="s">
        <v>613</v>
      </c>
      <c r="F454" s="4" t="s">
        <v>617</v>
      </c>
      <c r="G454" s="4">
        <v>13</v>
      </c>
      <c r="H454" s="7">
        <v>340.96</v>
      </c>
      <c r="I454" s="7">
        <v>4432.4799999999996</v>
      </c>
      <c r="J454" s="4" t="s">
        <v>619</v>
      </c>
      <c r="K454" s="4" t="str">
        <f t="shared" si="28"/>
        <v>John</v>
      </c>
      <c r="M454" s="7">
        <f t="shared" si="29"/>
        <v>340.96</v>
      </c>
      <c r="N454" s="7">
        <f t="shared" si="30"/>
        <v>221.624</v>
      </c>
      <c r="O454" s="8" t="str">
        <f t="shared" si="31"/>
        <v>Pass</v>
      </c>
    </row>
    <row r="455" spans="1:15" hidden="1" x14ac:dyDescent="0.4">
      <c r="A455" s="4" t="s">
        <v>118</v>
      </c>
      <c r="B455" s="5">
        <v>45332</v>
      </c>
      <c r="C455" s="4" t="s">
        <v>556</v>
      </c>
      <c r="D455" s="4" t="s">
        <v>591</v>
      </c>
      <c r="E455" s="4" t="s">
        <v>613</v>
      </c>
      <c r="F455" s="4" t="s">
        <v>618</v>
      </c>
      <c r="G455" s="4">
        <v>10</v>
      </c>
      <c r="H455" s="7">
        <v>401.19</v>
      </c>
      <c r="I455" s="7">
        <v>4011.9</v>
      </c>
      <c r="J455" s="4" t="s">
        <v>619</v>
      </c>
      <c r="K455" s="4" t="str">
        <f t="shared" si="28"/>
        <v>John</v>
      </c>
      <c r="M455" s="7">
        <f t="shared" si="29"/>
        <v>401.19</v>
      </c>
      <c r="N455" s="7">
        <f t="shared" si="30"/>
        <v>200.59500000000003</v>
      </c>
      <c r="O455" s="8" t="str">
        <f t="shared" si="31"/>
        <v>Fail</v>
      </c>
    </row>
    <row r="456" spans="1:15" hidden="1" x14ac:dyDescent="0.4">
      <c r="A456" s="4" t="s">
        <v>496</v>
      </c>
      <c r="B456" s="5">
        <v>45537</v>
      </c>
      <c r="C456" s="4" t="s">
        <v>542</v>
      </c>
      <c r="D456" s="4" t="s">
        <v>586</v>
      </c>
      <c r="E456" s="4" t="s">
        <v>613</v>
      </c>
      <c r="F456" s="4" t="s">
        <v>616</v>
      </c>
      <c r="G456" s="4">
        <v>10</v>
      </c>
      <c r="H456" s="7">
        <v>398.34</v>
      </c>
      <c r="I456" s="7">
        <v>3983.4</v>
      </c>
      <c r="J456" s="4" t="s">
        <v>620</v>
      </c>
      <c r="K456" s="4" t="str">
        <f t="shared" si="28"/>
        <v>Alex</v>
      </c>
      <c r="M456" s="7">
        <f t="shared" si="29"/>
        <v>398.34</v>
      </c>
      <c r="N456" s="7">
        <f t="shared" si="30"/>
        <v>199.17000000000002</v>
      </c>
      <c r="O456" s="8" t="str">
        <f t="shared" si="31"/>
        <v>Fail</v>
      </c>
    </row>
    <row r="457" spans="1:15" hidden="1" x14ac:dyDescent="0.4">
      <c r="A457" s="4" t="s">
        <v>70</v>
      </c>
      <c r="B457" s="5">
        <v>45372</v>
      </c>
      <c r="C457" s="4" t="s">
        <v>548</v>
      </c>
      <c r="D457" s="4" t="s">
        <v>567</v>
      </c>
      <c r="E457" s="4" t="s">
        <v>613</v>
      </c>
      <c r="F457" s="4" t="s">
        <v>618</v>
      </c>
      <c r="G457" s="4">
        <v>10</v>
      </c>
      <c r="H457" s="7">
        <v>362.8</v>
      </c>
      <c r="I457" s="7">
        <v>3628</v>
      </c>
      <c r="J457" s="4" t="s">
        <v>621</v>
      </c>
      <c r="K457" s="4" t="str">
        <f t="shared" si="28"/>
        <v>Sara</v>
      </c>
      <c r="M457" s="7">
        <f t="shared" si="29"/>
        <v>362.8</v>
      </c>
      <c r="N457" s="7">
        <f t="shared" si="30"/>
        <v>181.4</v>
      </c>
      <c r="O457" s="8" t="str">
        <f t="shared" si="31"/>
        <v>Fail</v>
      </c>
    </row>
    <row r="458" spans="1:15" hidden="1" x14ac:dyDescent="0.4">
      <c r="A458" s="4" t="s">
        <v>373</v>
      </c>
      <c r="B458" s="5">
        <v>45579</v>
      </c>
      <c r="C458" s="4" t="s">
        <v>510</v>
      </c>
      <c r="D458" s="4" t="s">
        <v>585</v>
      </c>
      <c r="E458" s="4" t="s">
        <v>613</v>
      </c>
      <c r="F458" s="4" t="s">
        <v>616</v>
      </c>
      <c r="G458" s="4">
        <v>8</v>
      </c>
      <c r="H458" s="7">
        <v>451.16</v>
      </c>
      <c r="I458" s="7">
        <v>3609.28</v>
      </c>
      <c r="J458" s="4" t="s">
        <v>621</v>
      </c>
      <c r="K458" s="4" t="str">
        <f t="shared" si="28"/>
        <v>Sara</v>
      </c>
      <c r="M458" s="7">
        <f t="shared" si="29"/>
        <v>451.16</v>
      </c>
      <c r="N458" s="7">
        <f t="shared" si="30"/>
        <v>180.46400000000003</v>
      </c>
      <c r="O458" s="8" t="str">
        <f t="shared" si="31"/>
        <v>Fail</v>
      </c>
    </row>
    <row r="459" spans="1:15" hidden="1" x14ac:dyDescent="0.4">
      <c r="A459" s="4" t="s">
        <v>296</v>
      </c>
      <c r="B459" s="5">
        <v>45518</v>
      </c>
      <c r="C459" s="4" t="s">
        <v>553</v>
      </c>
      <c r="D459" s="4" t="s">
        <v>580</v>
      </c>
      <c r="E459" s="4" t="s">
        <v>613</v>
      </c>
      <c r="F459" s="4" t="s">
        <v>617</v>
      </c>
      <c r="G459" s="4">
        <v>34</v>
      </c>
      <c r="H459" s="7">
        <v>93.59</v>
      </c>
      <c r="I459" s="7">
        <v>3182.06</v>
      </c>
      <c r="J459" s="4" t="s">
        <v>621</v>
      </c>
      <c r="K459" s="4" t="str">
        <f t="shared" si="28"/>
        <v>Sara</v>
      </c>
      <c r="M459" s="7">
        <f t="shared" si="29"/>
        <v>93.59</v>
      </c>
      <c r="N459" s="7">
        <f t="shared" si="30"/>
        <v>159.10300000000001</v>
      </c>
      <c r="O459" s="8" t="str">
        <f t="shared" si="31"/>
        <v>Pass</v>
      </c>
    </row>
    <row r="460" spans="1:15" hidden="1" x14ac:dyDescent="0.4">
      <c r="A460" s="4" t="s">
        <v>412</v>
      </c>
      <c r="B460" s="5">
        <v>45605</v>
      </c>
      <c r="C460" s="4" t="s">
        <v>550</v>
      </c>
      <c r="D460" s="4" t="s">
        <v>595</v>
      </c>
      <c r="E460" s="4" t="s">
        <v>613</v>
      </c>
      <c r="F460" s="4" t="s">
        <v>616</v>
      </c>
      <c r="G460" s="4">
        <v>16</v>
      </c>
      <c r="H460" s="7">
        <v>198.28</v>
      </c>
      <c r="I460" s="7">
        <v>3172.48</v>
      </c>
      <c r="J460" s="4" t="s">
        <v>623</v>
      </c>
      <c r="K460" s="4" t="str">
        <f t="shared" si="28"/>
        <v>Maria</v>
      </c>
      <c r="M460" s="7">
        <f t="shared" si="29"/>
        <v>198.28</v>
      </c>
      <c r="N460" s="7">
        <f t="shared" si="30"/>
        <v>158.62400000000002</v>
      </c>
      <c r="O460" s="8" t="str">
        <f t="shared" si="31"/>
        <v>Pass</v>
      </c>
    </row>
    <row r="461" spans="1:15" hidden="1" x14ac:dyDescent="0.4">
      <c r="A461" s="4" t="s">
        <v>14</v>
      </c>
      <c r="B461" s="5">
        <v>45363</v>
      </c>
      <c r="C461" s="4" t="s">
        <v>514</v>
      </c>
      <c r="D461" s="4" t="s">
        <v>564</v>
      </c>
      <c r="E461" s="4" t="s">
        <v>613</v>
      </c>
      <c r="F461" s="4" t="s">
        <v>616</v>
      </c>
      <c r="G461" s="4">
        <v>14</v>
      </c>
      <c r="H461" s="7">
        <v>223.24</v>
      </c>
      <c r="I461" s="7">
        <v>3125.36</v>
      </c>
      <c r="J461" s="4" t="s">
        <v>621</v>
      </c>
      <c r="K461" s="4" t="str">
        <f t="shared" si="28"/>
        <v>Sara</v>
      </c>
      <c r="M461" s="7">
        <f t="shared" si="29"/>
        <v>223.24</v>
      </c>
      <c r="N461" s="7">
        <f t="shared" si="30"/>
        <v>156.26800000000003</v>
      </c>
      <c r="O461" s="8" t="str">
        <f t="shared" si="31"/>
        <v>Pass</v>
      </c>
    </row>
    <row r="462" spans="1:15" hidden="1" x14ac:dyDescent="0.4">
      <c r="A462" s="4" t="s">
        <v>183</v>
      </c>
      <c r="B462" s="5">
        <v>45481</v>
      </c>
      <c r="C462" s="4" t="s">
        <v>530</v>
      </c>
      <c r="D462" s="4" t="s">
        <v>565</v>
      </c>
      <c r="E462" s="4" t="s">
        <v>613</v>
      </c>
      <c r="F462" s="4" t="s">
        <v>615</v>
      </c>
      <c r="G462" s="4">
        <v>11</v>
      </c>
      <c r="H462" s="7">
        <v>267.45999999999998</v>
      </c>
      <c r="I462" s="7">
        <v>2942.06</v>
      </c>
      <c r="J462" s="4" t="s">
        <v>619</v>
      </c>
      <c r="K462" s="4" t="str">
        <f t="shared" si="28"/>
        <v>John</v>
      </c>
      <c r="M462" s="7">
        <f t="shared" si="29"/>
        <v>267.45999999999998</v>
      </c>
      <c r="N462" s="7">
        <f t="shared" si="30"/>
        <v>147.10300000000001</v>
      </c>
      <c r="O462" s="8" t="str">
        <f t="shared" si="31"/>
        <v>Pass</v>
      </c>
    </row>
    <row r="463" spans="1:15" hidden="1" x14ac:dyDescent="0.4">
      <c r="A463" s="4" t="s">
        <v>77</v>
      </c>
      <c r="B463" s="5">
        <v>45601</v>
      </c>
      <c r="C463" s="4" t="s">
        <v>523</v>
      </c>
      <c r="D463" s="4" t="s">
        <v>562</v>
      </c>
      <c r="E463" s="4" t="s">
        <v>613</v>
      </c>
      <c r="F463" s="4" t="s">
        <v>617</v>
      </c>
      <c r="G463" s="4">
        <v>14</v>
      </c>
      <c r="H463" s="7">
        <v>207.95</v>
      </c>
      <c r="I463" s="7">
        <v>2911.3</v>
      </c>
      <c r="J463" s="4" t="s">
        <v>620</v>
      </c>
      <c r="K463" s="4" t="str">
        <f t="shared" si="28"/>
        <v>Alex</v>
      </c>
      <c r="M463" s="7">
        <f t="shared" si="29"/>
        <v>207.95</v>
      </c>
      <c r="N463" s="7">
        <f t="shared" si="30"/>
        <v>145.56500000000003</v>
      </c>
      <c r="O463" s="8" t="str">
        <f t="shared" si="31"/>
        <v>Pass</v>
      </c>
    </row>
    <row r="464" spans="1:15" hidden="1" x14ac:dyDescent="0.4">
      <c r="A464" s="4" t="s">
        <v>56</v>
      </c>
      <c r="B464" s="5">
        <v>45458</v>
      </c>
      <c r="C464" s="4" t="s">
        <v>529</v>
      </c>
      <c r="D464" s="4" t="s">
        <v>583</v>
      </c>
      <c r="E464" s="4" t="s">
        <v>613</v>
      </c>
      <c r="F464" s="4" t="s">
        <v>617</v>
      </c>
      <c r="G464" s="4">
        <v>7</v>
      </c>
      <c r="H464" s="7">
        <v>415.66</v>
      </c>
      <c r="I464" s="7">
        <v>2909.62</v>
      </c>
      <c r="J464" s="4" t="s">
        <v>620</v>
      </c>
      <c r="K464" s="4" t="str">
        <f t="shared" si="28"/>
        <v>Alex</v>
      </c>
      <c r="M464" s="7">
        <f t="shared" si="29"/>
        <v>415.66</v>
      </c>
      <c r="N464" s="7">
        <f t="shared" si="30"/>
        <v>145.48099999999999</v>
      </c>
      <c r="O464" s="8" t="str">
        <f t="shared" si="31"/>
        <v>Fail</v>
      </c>
    </row>
    <row r="465" spans="1:15" hidden="1" x14ac:dyDescent="0.4">
      <c r="A465" s="4" t="s">
        <v>295</v>
      </c>
      <c r="B465" s="5">
        <v>45545</v>
      </c>
      <c r="C465" s="4" t="s">
        <v>545</v>
      </c>
      <c r="D465" s="4" t="s">
        <v>579</v>
      </c>
      <c r="E465" s="4" t="s">
        <v>613</v>
      </c>
      <c r="F465" s="4" t="s">
        <v>615</v>
      </c>
      <c r="G465" s="4">
        <v>32</v>
      </c>
      <c r="H465" s="7">
        <v>90.76</v>
      </c>
      <c r="I465" s="7">
        <v>2904.32</v>
      </c>
      <c r="J465" s="4" t="s">
        <v>621</v>
      </c>
      <c r="K465" s="4" t="str">
        <f t="shared" si="28"/>
        <v>Sara</v>
      </c>
      <c r="M465" s="7">
        <f t="shared" si="29"/>
        <v>90.76</v>
      </c>
      <c r="N465" s="7">
        <f t="shared" si="30"/>
        <v>145.21600000000001</v>
      </c>
      <c r="O465" s="8" t="str">
        <f t="shared" si="31"/>
        <v>Pass</v>
      </c>
    </row>
    <row r="466" spans="1:15" hidden="1" x14ac:dyDescent="0.4">
      <c r="A466" s="4" t="s">
        <v>58</v>
      </c>
      <c r="B466" s="5">
        <v>45380</v>
      </c>
      <c r="C466" s="4" t="s">
        <v>544</v>
      </c>
      <c r="D466" s="4" t="s">
        <v>569</v>
      </c>
      <c r="E466" s="4" t="s">
        <v>613</v>
      </c>
      <c r="F466" s="4" t="s">
        <v>615</v>
      </c>
      <c r="G466" s="4">
        <v>9</v>
      </c>
      <c r="H466" s="7">
        <v>315.97000000000003</v>
      </c>
      <c r="I466" s="7">
        <v>2843.73</v>
      </c>
      <c r="J466" s="4" t="s">
        <v>623</v>
      </c>
      <c r="K466" s="4" t="str">
        <f t="shared" si="28"/>
        <v>Maria</v>
      </c>
      <c r="M466" s="7">
        <f t="shared" si="29"/>
        <v>315.97000000000003</v>
      </c>
      <c r="N466" s="7">
        <f t="shared" si="30"/>
        <v>142.1865</v>
      </c>
      <c r="O466" s="8" t="str">
        <f t="shared" si="31"/>
        <v>Fail</v>
      </c>
    </row>
    <row r="467" spans="1:15" hidden="1" x14ac:dyDescent="0.4">
      <c r="A467" s="4" t="s">
        <v>61</v>
      </c>
      <c r="B467" s="5">
        <v>45533</v>
      </c>
      <c r="C467" s="4" t="s">
        <v>527</v>
      </c>
      <c r="D467" s="4" t="s">
        <v>581</v>
      </c>
      <c r="E467" s="4" t="s">
        <v>613</v>
      </c>
      <c r="F467" s="4" t="s">
        <v>618</v>
      </c>
      <c r="G467" s="4">
        <v>35</v>
      </c>
      <c r="H467" s="7">
        <v>81.03</v>
      </c>
      <c r="I467" s="7">
        <v>2836.05</v>
      </c>
      <c r="J467" s="4" t="s">
        <v>623</v>
      </c>
      <c r="K467" s="4" t="str">
        <f t="shared" si="28"/>
        <v>Maria</v>
      </c>
      <c r="M467" s="7">
        <f t="shared" si="29"/>
        <v>81.03</v>
      </c>
      <c r="N467" s="7">
        <f t="shared" si="30"/>
        <v>141.80250000000001</v>
      </c>
      <c r="O467" s="8" t="str">
        <f t="shared" si="31"/>
        <v>Pass</v>
      </c>
    </row>
    <row r="468" spans="1:15" hidden="1" x14ac:dyDescent="0.4">
      <c r="A468" s="4" t="s">
        <v>202</v>
      </c>
      <c r="B468" s="5">
        <v>45387</v>
      </c>
      <c r="C468" s="4" t="s">
        <v>552</v>
      </c>
      <c r="D468" s="4" t="s">
        <v>582</v>
      </c>
      <c r="E468" s="4" t="s">
        <v>613</v>
      </c>
      <c r="F468" s="4" t="s">
        <v>618</v>
      </c>
      <c r="G468" s="4">
        <v>17</v>
      </c>
      <c r="H468" s="7">
        <v>164.31</v>
      </c>
      <c r="I468" s="7">
        <v>2793.27</v>
      </c>
      <c r="J468" s="4" t="s">
        <v>619</v>
      </c>
      <c r="K468" s="4" t="str">
        <f t="shared" si="28"/>
        <v>John</v>
      </c>
      <c r="M468" s="7">
        <f t="shared" si="29"/>
        <v>164.31</v>
      </c>
      <c r="N468" s="7">
        <f t="shared" si="30"/>
        <v>139.6635</v>
      </c>
      <c r="O468" s="8" t="str">
        <f t="shared" si="31"/>
        <v>Pass</v>
      </c>
    </row>
    <row r="469" spans="1:15" hidden="1" x14ac:dyDescent="0.4">
      <c r="A469" s="4" t="s">
        <v>375</v>
      </c>
      <c r="B469" s="5">
        <v>45442</v>
      </c>
      <c r="C469" s="4" t="s">
        <v>540</v>
      </c>
      <c r="D469" s="4" t="s">
        <v>577</v>
      </c>
      <c r="E469" s="4" t="s">
        <v>613</v>
      </c>
      <c r="F469" s="4" t="s">
        <v>616</v>
      </c>
      <c r="G469" s="4">
        <v>16</v>
      </c>
      <c r="H469" s="7">
        <v>167.33</v>
      </c>
      <c r="I469" s="7">
        <v>2677.28</v>
      </c>
      <c r="J469" s="4" t="s">
        <v>622</v>
      </c>
      <c r="K469" s="4" t="str">
        <f t="shared" si="28"/>
        <v>Tom</v>
      </c>
      <c r="M469" s="7">
        <f t="shared" si="29"/>
        <v>167.33</v>
      </c>
      <c r="N469" s="7">
        <f t="shared" si="30"/>
        <v>133.864</v>
      </c>
      <c r="O469" s="8" t="str">
        <f t="shared" si="31"/>
        <v>Pass</v>
      </c>
    </row>
    <row r="470" spans="1:15" hidden="1" x14ac:dyDescent="0.4">
      <c r="A470" s="4" t="s">
        <v>283</v>
      </c>
      <c r="B470" s="5">
        <v>45595</v>
      </c>
      <c r="C470" s="4" t="s">
        <v>555</v>
      </c>
      <c r="D470" s="4" t="s">
        <v>575</v>
      </c>
      <c r="E470" s="4" t="s">
        <v>613</v>
      </c>
      <c r="F470" s="4" t="s">
        <v>615</v>
      </c>
      <c r="G470" s="4">
        <v>10</v>
      </c>
      <c r="H470" s="7">
        <v>267.37</v>
      </c>
      <c r="I470" s="7">
        <v>2673.7</v>
      </c>
      <c r="J470" s="4" t="s">
        <v>621</v>
      </c>
      <c r="K470" s="4" t="str">
        <f t="shared" si="28"/>
        <v>Sara</v>
      </c>
      <c r="M470" s="7">
        <f t="shared" si="29"/>
        <v>267.37</v>
      </c>
      <c r="N470" s="7">
        <f t="shared" si="30"/>
        <v>133.685</v>
      </c>
      <c r="O470" s="8" t="str">
        <f t="shared" si="31"/>
        <v>Fail</v>
      </c>
    </row>
    <row r="471" spans="1:15" hidden="1" x14ac:dyDescent="0.4">
      <c r="A471" s="4" t="s">
        <v>180</v>
      </c>
      <c r="B471" s="5">
        <v>45419</v>
      </c>
      <c r="C471" s="4" t="s">
        <v>549</v>
      </c>
      <c r="D471" s="4" t="s">
        <v>587</v>
      </c>
      <c r="E471" s="4" t="s">
        <v>613</v>
      </c>
      <c r="F471" s="4" t="s">
        <v>618</v>
      </c>
      <c r="G471" s="4">
        <v>17</v>
      </c>
      <c r="H471" s="7">
        <v>134.62</v>
      </c>
      <c r="I471" s="7">
        <v>2288.54</v>
      </c>
      <c r="J471" s="4" t="s">
        <v>621</v>
      </c>
      <c r="K471" s="4" t="str">
        <f t="shared" si="28"/>
        <v>Sara</v>
      </c>
      <c r="M471" s="7">
        <f t="shared" si="29"/>
        <v>134.62</v>
      </c>
      <c r="N471" s="7">
        <f t="shared" si="30"/>
        <v>114.42700000000001</v>
      </c>
      <c r="O471" s="8" t="str">
        <f t="shared" si="31"/>
        <v>Pass</v>
      </c>
    </row>
    <row r="472" spans="1:15" hidden="1" x14ac:dyDescent="0.4">
      <c r="A472" s="4" t="s">
        <v>121</v>
      </c>
      <c r="B472" s="5">
        <v>45492</v>
      </c>
      <c r="C472" s="4" t="s">
        <v>531</v>
      </c>
      <c r="D472" s="4" t="s">
        <v>569</v>
      </c>
      <c r="E472" s="4" t="s">
        <v>613</v>
      </c>
      <c r="F472" s="4" t="s">
        <v>616</v>
      </c>
      <c r="G472" s="4">
        <v>11</v>
      </c>
      <c r="H472" s="7">
        <v>204.72</v>
      </c>
      <c r="I472" s="7">
        <v>2251.92</v>
      </c>
      <c r="J472" s="4" t="s">
        <v>621</v>
      </c>
      <c r="K472" s="4" t="str">
        <f t="shared" si="28"/>
        <v>Sara</v>
      </c>
      <c r="M472" s="7">
        <f t="shared" si="29"/>
        <v>204.72</v>
      </c>
      <c r="N472" s="7">
        <f t="shared" si="30"/>
        <v>112.596</v>
      </c>
      <c r="O472" s="8" t="str">
        <f t="shared" si="31"/>
        <v>Pass</v>
      </c>
    </row>
    <row r="473" spans="1:15" hidden="1" x14ac:dyDescent="0.4">
      <c r="A473" s="4" t="s">
        <v>421</v>
      </c>
      <c r="B473" s="5">
        <v>45392</v>
      </c>
      <c r="C473" s="4" t="s">
        <v>520</v>
      </c>
      <c r="D473" s="4" t="s">
        <v>598</v>
      </c>
      <c r="E473" s="4" t="s">
        <v>613</v>
      </c>
      <c r="F473" s="4" t="s">
        <v>617</v>
      </c>
      <c r="G473" s="4">
        <v>10</v>
      </c>
      <c r="H473" s="7">
        <v>202.56</v>
      </c>
      <c r="I473" s="7">
        <v>2025.6</v>
      </c>
      <c r="J473" s="4" t="s">
        <v>622</v>
      </c>
      <c r="K473" s="4" t="str">
        <f t="shared" si="28"/>
        <v>Tom</v>
      </c>
      <c r="M473" s="7">
        <f t="shared" si="29"/>
        <v>202.56</v>
      </c>
      <c r="N473" s="7">
        <f t="shared" si="30"/>
        <v>101.28</v>
      </c>
      <c r="O473" s="8" t="str">
        <f t="shared" si="31"/>
        <v>Fail</v>
      </c>
    </row>
    <row r="474" spans="1:15" hidden="1" x14ac:dyDescent="0.4">
      <c r="A474" s="4" t="s">
        <v>243</v>
      </c>
      <c r="B474" s="5">
        <v>45388</v>
      </c>
      <c r="C474" s="4" t="s">
        <v>547</v>
      </c>
      <c r="D474" s="4" t="s">
        <v>569</v>
      </c>
      <c r="E474" s="4" t="s">
        <v>613</v>
      </c>
      <c r="F474" s="4" t="s">
        <v>615</v>
      </c>
      <c r="G474" s="4">
        <v>5</v>
      </c>
      <c r="H474" s="7">
        <v>352.66</v>
      </c>
      <c r="I474" s="7">
        <v>1763.3</v>
      </c>
      <c r="J474" s="4" t="s">
        <v>621</v>
      </c>
      <c r="K474" s="4" t="str">
        <f t="shared" si="28"/>
        <v>Sara</v>
      </c>
      <c r="M474" s="7">
        <f t="shared" si="29"/>
        <v>352.66</v>
      </c>
      <c r="N474" s="7">
        <f t="shared" si="30"/>
        <v>88.165000000000006</v>
      </c>
      <c r="O474" s="8" t="str">
        <f t="shared" si="31"/>
        <v>Fail</v>
      </c>
    </row>
    <row r="475" spans="1:15" hidden="1" x14ac:dyDescent="0.4">
      <c r="A475" s="4" t="s">
        <v>414</v>
      </c>
      <c r="B475" s="5">
        <v>45633</v>
      </c>
      <c r="C475" s="4" t="s">
        <v>547</v>
      </c>
      <c r="D475" s="4" t="s">
        <v>581</v>
      </c>
      <c r="E475" s="4" t="s">
        <v>613</v>
      </c>
      <c r="F475" s="4" t="s">
        <v>615</v>
      </c>
      <c r="G475" s="4">
        <v>6</v>
      </c>
      <c r="H475" s="7">
        <v>293.83999999999997</v>
      </c>
      <c r="I475" s="7">
        <v>1763.04</v>
      </c>
      <c r="J475" s="4" t="s">
        <v>622</v>
      </c>
      <c r="K475" s="4" t="str">
        <f t="shared" si="28"/>
        <v>Tom</v>
      </c>
      <c r="M475" s="7">
        <f t="shared" si="29"/>
        <v>293.83999999999997</v>
      </c>
      <c r="N475" s="7">
        <f t="shared" si="30"/>
        <v>88.152000000000001</v>
      </c>
      <c r="O475" s="8" t="str">
        <f t="shared" si="31"/>
        <v>Fail</v>
      </c>
    </row>
    <row r="476" spans="1:15" hidden="1" x14ac:dyDescent="0.4">
      <c r="A476" s="4" t="s">
        <v>302</v>
      </c>
      <c r="B476" s="5">
        <v>45629</v>
      </c>
      <c r="C476" s="4" t="s">
        <v>540</v>
      </c>
      <c r="D476" s="4" t="s">
        <v>586</v>
      </c>
      <c r="E476" s="4" t="s">
        <v>613</v>
      </c>
      <c r="F476" s="4" t="s">
        <v>615</v>
      </c>
      <c r="G476" s="4">
        <v>18</v>
      </c>
      <c r="H476" s="7">
        <v>74.53</v>
      </c>
      <c r="I476" s="7">
        <v>1341.54</v>
      </c>
      <c r="J476" s="4" t="s">
        <v>622</v>
      </c>
      <c r="K476" s="4" t="str">
        <f t="shared" si="28"/>
        <v>Tom</v>
      </c>
      <c r="M476" s="7">
        <f t="shared" si="29"/>
        <v>74.53</v>
      </c>
      <c r="N476" s="7">
        <f t="shared" si="30"/>
        <v>67.076999999999998</v>
      </c>
      <c r="O476" s="8" t="str">
        <f t="shared" si="31"/>
        <v>Pass</v>
      </c>
    </row>
    <row r="477" spans="1:15" hidden="1" x14ac:dyDescent="0.4">
      <c r="A477" s="4" t="s">
        <v>105</v>
      </c>
      <c r="B477" s="5">
        <v>45636</v>
      </c>
      <c r="C477" s="4" t="s">
        <v>552</v>
      </c>
      <c r="D477" s="4" t="s">
        <v>602</v>
      </c>
      <c r="E477" s="4" t="s">
        <v>613</v>
      </c>
      <c r="F477" s="4" t="s">
        <v>615</v>
      </c>
      <c r="G477" s="4">
        <v>18</v>
      </c>
      <c r="H477" s="7">
        <v>71.86</v>
      </c>
      <c r="I477" s="7">
        <v>1293.48</v>
      </c>
      <c r="J477" s="4" t="s">
        <v>619</v>
      </c>
      <c r="K477" s="4" t="str">
        <f t="shared" si="28"/>
        <v>John</v>
      </c>
      <c r="M477" s="7">
        <f t="shared" si="29"/>
        <v>71.86</v>
      </c>
      <c r="N477" s="7">
        <f t="shared" si="30"/>
        <v>64.674000000000007</v>
      </c>
      <c r="O477" s="8" t="str">
        <f t="shared" si="31"/>
        <v>Pass</v>
      </c>
    </row>
    <row r="478" spans="1:15" hidden="1" x14ac:dyDescent="0.4">
      <c r="A478" s="4" t="s">
        <v>436</v>
      </c>
      <c r="B478" s="5">
        <v>45435</v>
      </c>
      <c r="C478" s="4" t="s">
        <v>524</v>
      </c>
      <c r="D478" s="4" t="s">
        <v>606</v>
      </c>
      <c r="E478" s="4" t="s">
        <v>613</v>
      </c>
      <c r="F478" s="4" t="s">
        <v>616</v>
      </c>
      <c r="G478" s="4">
        <v>20</v>
      </c>
      <c r="H478" s="7">
        <v>59.62</v>
      </c>
      <c r="I478" s="7">
        <v>1192.4000000000001</v>
      </c>
      <c r="J478" s="4" t="s">
        <v>621</v>
      </c>
      <c r="K478" s="4" t="str">
        <f t="shared" si="28"/>
        <v>Sara</v>
      </c>
      <c r="M478" s="7">
        <f t="shared" si="29"/>
        <v>59.62</v>
      </c>
      <c r="N478" s="7">
        <f t="shared" si="30"/>
        <v>59.620000000000005</v>
      </c>
      <c r="O478" s="8" t="str">
        <f t="shared" si="31"/>
        <v>Pass</v>
      </c>
    </row>
    <row r="479" spans="1:15" hidden="1" x14ac:dyDescent="0.4">
      <c r="A479" s="4" t="s">
        <v>24</v>
      </c>
      <c r="B479" s="5">
        <v>45443</v>
      </c>
      <c r="C479" s="4" t="s">
        <v>523</v>
      </c>
      <c r="D479" s="4" t="s">
        <v>572</v>
      </c>
      <c r="E479" s="4" t="s">
        <v>613</v>
      </c>
      <c r="F479" s="4" t="s">
        <v>617</v>
      </c>
      <c r="G479" s="4">
        <v>9</v>
      </c>
      <c r="H479" s="7">
        <v>120.36</v>
      </c>
      <c r="I479" s="7">
        <v>1083.24</v>
      </c>
      <c r="J479" s="4" t="s">
        <v>620</v>
      </c>
      <c r="K479" s="4" t="str">
        <f t="shared" si="28"/>
        <v>Alex</v>
      </c>
      <c r="M479" s="7">
        <f t="shared" si="29"/>
        <v>120.36</v>
      </c>
      <c r="N479" s="7">
        <f t="shared" si="30"/>
        <v>54.162000000000006</v>
      </c>
      <c r="O479" s="8" t="str">
        <f t="shared" si="31"/>
        <v>Fail</v>
      </c>
    </row>
    <row r="480" spans="1:15" hidden="1" x14ac:dyDescent="0.4">
      <c r="A480" s="4" t="s">
        <v>481</v>
      </c>
      <c r="B480" s="5">
        <v>45338</v>
      </c>
      <c r="C480" s="4" t="s">
        <v>523</v>
      </c>
      <c r="D480" s="4" t="s">
        <v>571</v>
      </c>
      <c r="E480" s="4" t="s">
        <v>613</v>
      </c>
      <c r="F480" s="4" t="s">
        <v>616</v>
      </c>
      <c r="G480" s="4">
        <v>4</v>
      </c>
      <c r="H480" s="7">
        <v>258.64999999999998</v>
      </c>
      <c r="I480" s="7">
        <v>1034.5999999999999</v>
      </c>
      <c r="J480" s="4" t="s">
        <v>622</v>
      </c>
      <c r="K480" s="4" t="str">
        <f t="shared" si="28"/>
        <v>Tom</v>
      </c>
      <c r="M480" s="7">
        <f t="shared" si="29"/>
        <v>258.64999999999998</v>
      </c>
      <c r="N480" s="7">
        <f t="shared" si="30"/>
        <v>51.73</v>
      </c>
      <c r="O480" s="8" t="str">
        <f t="shared" si="31"/>
        <v>Fail</v>
      </c>
    </row>
    <row r="481" spans="1:15" hidden="1" x14ac:dyDescent="0.4">
      <c r="A481" s="4" t="s">
        <v>94</v>
      </c>
      <c r="B481" s="5">
        <v>45629</v>
      </c>
      <c r="C481" s="4" t="s">
        <v>512</v>
      </c>
      <c r="D481" s="4" t="s">
        <v>599</v>
      </c>
      <c r="E481" s="4" t="s">
        <v>613</v>
      </c>
      <c r="F481" s="4" t="s">
        <v>616</v>
      </c>
      <c r="G481" s="4">
        <v>15</v>
      </c>
      <c r="H481" s="7">
        <v>64.849999999999994</v>
      </c>
      <c r="I481" s="7">
        <v>972.74999999999989</v>
      </c>
      <c r="J481" s="4" t="s">
        <v>619</v>
      </c>
      <c r="K481" s="4" t="str">
        <f t="shared" si="28"/>
        <v>John</v>
      </c>
      <c r="M481" s="7">
        <f t="shared" si="29"/>
        <v>64.849999999999994</v>
      </c>
      <c r="N481" s="7">
        <f t="shared" si="30"/>
        <v>48.637499999999996</v>
      </c>
      <c r="O481" s="8" t="str">
        <f t="shared" si="31"/>
        <v>Pass</v>
      </c>
    </row>
    <row r="482" spans="1:15" hidden="1" x14ac:dyDescent="0.4">
      <c r="A482" s="4" t="s">
        <v>495</v>
      </c>
      <c r="B482" s="5">
        <v>45301</v>
      </c>
      <c r="C482" s="4" t="s">
        <v>550</v>
      </c>
      <c r="D482" s="4" t="s">
        <v>585</v>
      </c>
      <c r="E482" s="4" t="s">
        <v>613</v>
      </c>
      <c r="F482" s="4" t="s">
        <v>616</v>
      </c>
      <c r="G482" s="4">
        <v>5</v>
      </c>
      <c r="H482" s="7">
        <v>169.65</v>
      </c>
      <c r="I482" s="7">
        <v>848.25</v>
      </c>
      <c r="J482" s="4" t="s">
        <v>623</v>
      </c>
      <c r="K482" s="4" t="str">
        <f t="shared" si="28"/>
        <v>Maria</v>
      </c>
      <c r="M482" s="7">
        <f t="shared" si="29"/>
        <v>169.65</v>
      </c>
      <c r="N482" s="7">
        <f t="shared" si="30"/>
        <v>42.412500000000001</v>
      </c>
      <c r="O482" s="8" t="str">
        <f t="shared" si="31"/>
        <v>Fail</v>
      </c>
    </row>
    <row r="483" spans="1:15" hidden="1" x14ac:dyDescent="0.4">
      <c r="A483" s="4" t="s">
        <v>419</v>
      </c>
      <c r="B483" s="5">
        <v>45562</v>
      </c>
      <c r="C483" s="4" t="s">
        <v>536</v>
      </c>
      <c r="D483" s="4" t="s">
        <v>601</v>
      </c>
      <c r="E483" s="4" t="s">
        <v>613</v>
      </c>
      <c r="F483" s="4" t="s">
        <v>616</v>
      </c>
      <c r="G483" s="4">
        <v>4</v>
      </c>
      <c r="H483" s="7">
        <v>191.33</v>
      </c>
      <c r="I483" s="7">
        <v>765.32</v>
      </c>
      <c r="J483" s="4" t="s">
        <v>623</v>
      </c>
      <c r="K483" s="4" t="str">
        <f t="shared" si="28"/>
        <v>Maria</v>
      </c>
      <c r="M483" s="7">
        <f t="shared" si="29"/>
        <v>191.33</v>
      </c>
      <c r="N483" s="7">
        <f t="shared" si="30"/>
        <v>38.266000000000005</v>
      </c>
      <c r="O483" s="8" t="str">
        <f t="shared" si="31"/>
        <v>Fail</v>
      </c>
    </row>
    <row r="484" spans="1:15" hidden="1" x14ac:dyDescent="0.4">
      <c r="A484" s="4" t="s">
        <v>111</v>
      </c>
      <c r="B484" s="5">
        <v>45354</v>
      </c>
      <c r="C484" s="4" t="s">
        <v>544</v>
      </c>
      <c r="D484" s="4" t="s">
        <v>604</v>
      </c>
      <c r="E484" s="4" t="s">
        <v>613</v>
      </c>
      <c r="F484" s="4" t="s">
        <v>617</v>
      </c>
      <c r="G484" s="4">
        <v>2</v>
      </c>
      <c r="H484" s="7">
        <v>377.86</v>
      </c>
      <c r="I484" s="7">
        <v>755.72</v>
      </c>
      <c r="J484" s="4" t="s">
        <v>621</v>
      </c>
      <c r="K484" s="4" t="str">
        <f t="shared" si="28"/>
        <v>Sara</v>
      </c>
      <c r="M484" s="7">
        <f t="shared" si="29"/>
        <v>377.86</v>
      </c>
      <c r="N484" s="7">
        <f t="shared" si="30"/>
        <v>37.786000000000001</v>
      </c>
      <c r="O484" s="8" t="str">
        <f t="shared" si="31"/>
        <v>Fail</v>
      </c>
    </row>
    <row r="485" spans="1:15" hidden="1" x14ac:dyDescent="0.4">
      <c r="A485" s="4" t="s">
        <v>328</v>
      </c>
      <c r="B485" s="5">
        <v>45517</v>
      </c>
      <c r="C485" s="4" t="s">
        <v>545</v>
      </c>
      <c r="D485" s="4" t="s">
        <v>588</v>
      </c>
      <c r="E485" s="4" t="s">
        <v>613</v>
      </c>
      <c r="F485" s="4" t="s">
        <v>617</v>
      </c>
      <c r="G485" s="4">
        <v>21</v>
      </c>
      <c r="H485" s="7">
        <v>34.25</v>
      </c>
      <c r="I485" s="7">
        <v>719.25</v>
      </c>
      <c r="J485" s="4" t="s">
        <v>622</v>
      </c>
      <c r="K485" s="4" t="str">
        <f t="shared" si="28"/>
        <v>Tom</v>
      </c>
      <c r="M485" s="7">
        <f t="shared" si="29"/>
        <v>34.25</v>
      </c>
      <c r="N485" s="7">
        <f t="shared" si="30"/>
        <v>35.962499999999999</v>
      </c>
      <c r="O485" s="8" t="str">
        <f t="shared" si="31"/>
        <v>Pass</v>
      </c>
    </row>
    <row r="486" spans="1:15" hidden="1" x14ac:dyDescent="0.4">
      <c r="A486" s="4" t="s">
        <v>206</v>
      </c>
      <c r="B486" s="5">
        <v>45609</v>
      </c>
      <c r="C486" s="4" t="s">
        <v>538</v>
      </c>
      <c r="D486" s="4" t="s">
        <v>581</v>
      </c>
      <c r="E486" s="4" t="s">
        <v>613</v>
      </c>
      <c r="F486" s="4" t="s">
        <v>616</v>
      </c>
      <c r="G486" s="4">
        <v>2</v>
      </c>
      <c r="H486" s="7">
        <v>331.09</v>
      </c>
      <c r="I486" s="7">
        <v>662.18</v>
      </c>
      <c r="J486" s="4" t="s">
        <v>620</v>
      </c>
      <c r="K486" s="4" t="str">
        <f t="shared" si="28"/>
        <v>Alex</v>
      </c>
      <c r="M486" s="7">
        <f t="shared" si="29"/>
        <v>331.09</v>
      </c>
      <c r="N486" s="7">
        <f t="shared" si="30"/>
        <v>33.109000000000002</v>
      </c>
      <c r="O486" s="8" t="str">
        <f t="shared" si="31"/>
        <v>Fail</v>
      </c>
    </row>
    <row r="487" spans="1:15" hidden="1" x14ac:dyDescent="0.4">
      <c r="A487" s="4" t="s">
        <v>480</v>
      </c>
      <c r="B487" s="5">
        <v>45360</v>
      </c>
      <c r="C487" s="4" t="s">
        <v>538</v>
      </c>
      <c r="D487" s="4" t="s">
        <v>590</v>
      </c>
      <c r="E487" s="4" t="s">
        <v>613</v>
      </c>
      <c r="F487" s="4" t="s">
        <v>616</v>
      </c>
      <c r="G487" s="4">
        <v>6</v>
      </c>
      <c r="H487" s="7">
        <v>96.81</v>
      </c>
      <c r="I487" s="7">
        <v>580.86</v>
      </c>
      <c r="J487" s="4" t="s">
        <v>619</v>
      </c>
      <c r="K487" s="4" t="str">
        <f t="shared" si="28"/>
        <v>John</v>
      </c>
      <c r="M487" s="7">
        <f t="shared" si="29"/>
        <v>96.81</v>
      </c>
      <c r="N487" s="7">
        <f t="shared" si="30"/>
        <v>29.043000000000003</v>
      </c>
      <c r="O487" s="8" t="str">
        <f t="shared" si="31"/>
        <v>Fail</v>
      </c>
    </row>
    <row r="488" spans="1:15" hidden="1" x14ac:dyDescent="0.4">
      <c r="A488" s="4" t="s">
        <v>31</v>
      </c>
      <c r="B488" s="5">
        <v>45483</v>
      </c>
      <c r="C488" s="4" t="s">
        <v>522</v>
      </c>
      <c r="D488" s="4" t="s">
        <v>560</v>
      </c>
      <c r="E488" s="4" t="s">
        <v>613</v>
      </c>
      <c r="F488" s="4" t="s">
        <v>616</v>
      </c>
      <c r="G488" s="4">
        <v>18</v>
      </c>
      <c r="H488" s="7">
        <v>31.85</v>
      </c>
      <c r="I488" s="7">
        <v>573.30000000000007</v>
      </c>
      <c r="J488" s="4" t="s">
        <v>620</v>
      </c>
      <c r="K488" s="4" t="str">
        <f t="shared" si="28"/>
        <v>Alex</v>
      </c>
      <c r="M488" s="7">
        <f t="shared" si="29"/>
        <v>31.85</v>
      </c>
      <c r="N488" s="7">
        <f t="shared" si="30"/>
        <v>28.665000000000006</v>
      </c>
      <c r="O488" s="8" t="str">
        <f t="shared" si="31"/>
        <v>Pass</v>
      </c>
    </row>
    <row r="489" spans="1:15" hidden="1" x14ac:dyDescent="0.4">
      <c r="A489" s="4" t="s">
        <v>284</v>
      </c>
      <c r="B489" s="5">
        <v>45499</v>
      </c>
      <c r="C489" s="4" t="s">
        <v>531</v>
      </c>
      <c r="D489" s="4" t="s">
        <v>604</v>
      </c>
      <c r="E489" s="4" t="s">
        <v>613</v>
      </c>
      <c r="F489" s="4" t="s">
        <v>615</v>
      </c>
      <c r="G489" s="4">
        <v>21</v>
      </c>
      <c r="H489" s="7">
        <v>26</v>
      </c>
      <c r="I489" s="7">
        <v>546</v>
      </c>
      <c r="J489" s="4" t="s">
        <v>621</v>
      </c>
      <c r="K489" s="4" t="str">
        <f t="shared" si="28"/>
        <v>Sara</v>
      </c>
      <c r="M489" s="7">
        <f t="shared" si="29"/>
        <v>26</v>
      </c>
      <c r="N489" s="7">
        <f t="shared" si="30"/>
        <v>27.3</v>
      </c>
      <c r="O489" s="8" t="str">
        <f t="shared" si="31"/>
        <v>Pass</v>
      </c>
    </row>
    <row r="490" spans="1:15" hidden="1" x14ac:dyDescent="0.4">
      <c r="A490" s="4" t="s">
        <v>107</v>
      </c>
      <c r="B490" s="5">
        <v>45300</v>
      </c>
      <c r="C490" s="4" t="s">
        <v>510</v>
      </c>
      <c r="D490" s="4" t="s">
        <v>570</v>
      </c>
      <c r="E490" s="4" t="s">
        <v>613</v>
      </c>
      <c r="F490" s="4" t="s">
        <v>618</v>
      </c>
      <c r="G490" s="4">
        <v>6</v>
      </c>
      <c r="H490" s="7">
        <v>89.19</v>
      </c>
      <c r="I490" s="7">
        <v>535.14</v>
      </c>
      <c r="J490" s="4" t="s">
        <v>622</v>
      </c>
      <c r="K490" s="4" t="str">
        <f t="shared" si="28"/>
        <v>Tom</v>
      </c>
      <c r="M490" s="7">
        <f t="shared" si="29"/>
        <v>89.19</v>
      </c>
      <c r="N490" s="7">
        <f t="shared" si="30"/>
        <v>26.757000000000001</v>
      </c>
      <c r="O490" s="8" t="str">
        <f t="shared" si="31"/>
        <v>Fail</v>
      </c>
    </row>
    <row r="491" spans="1:15" hidden="1" x14ac:dyDescent="0.4">
      <c r="A491" s="4" t="s">
        <v>420</v>
      </c>
      <c r="B491" s="5">
        <v>45345</v>
      </c>
      <c r="C491" s="4" t="s">
        <v>512</v>
      </c>
      <c r="D491" s="4" t="s">
        <v>582</v>
      </c>
      <c r="E491" s="4" t="s">
        <v>613</v>
      </c>
      <c r="F491" s="4" t="s">
        <v>615</v>
      </c>
      <c r="G491" s="4">
        <v>20</v>
      </c>
      <c r="H491" s="7">
        <v>23.44</v>
      </c>
      <c r="I491" s="7">
        <v>468.8</v>
      </c>
      <c r="J491" s="4" t="s">
        <v>621</v>
      </c>
      <c r="K491" s="4" t="str">
        <f t="shared" si="28"/>
        <v>Sara</v>
      </c>
      <c r="M491" s="7">
        <f t="shared" si="29"/>
        <v>23.44</v>
      </c>
      <c r="N491" s="7">
        <f t="shared" si="30"/>
        <v>23.44</v>
      </c>
      <c r="O491" s="8" t="str">
        <f t="shared" si="31"/>
        <v>Pass</v>
      </c>
    </row>
    <row r="492" spans="1:15" hidden="1" x14ac:dyDescent="0.4">
      <c r="A492" s="4" t="s">
        <v>347</v>
      </c>
      <c r="B492" s="5">
        <v>45524</v>
      </c>
      <c r="C492" s="4" t="s">
        <v>550</v>
      </c>
      <c r="D492" s="4" t="s">
        <v>581</v>
      </c>
      <c r="E492" s="4" t="s">
        <v>613</v>
      </c>
      <c r="F492" s="4" t="s">
        <v>616</v>
      </c>
      <c r="G492" s="4">
        <v>2</v>
      </c>
      <c r="H492" s="7">
        <v>230.79</v>
      </c>
      <c r="I492" s="7">
        <v>461.58</v>
      </c>
      <c r="J492" s="4" t="s">
        <v>621</v>
      </c>
      <c r="K492" s="4" t="str">
        <f t="shared" si="28"/>
        <v>Sara</v>
      </c>
      <c r="M492" s="7">
        <f t="shared" si="29"/>
        <v>230.79</v>
      </c>
      <c r="N492" s="7">
        <f t="shared" si="30"/>
        <v>23.079000000000001</v>
      </c>
      <c r="O492" s="8" t="str">
        <f t="shared" si="31"/>
        <v>Fail</v>
      </c>
    </row>
    <row r="493" spans="1:15" hidden="1" x14ac:dyDescent="0.4">
      <c r="A493" s="4" t="s">
        <v>235</v>
      </c>
      <c r="B493" s="5">
        <v>45546</v>
      </c>
      <c r="C493" s="4" t="s">
        <v>543</v>
      </c>
      <c r="D493" s="4" t="s">
        <v>587</v>
      </c>
      <c r="E493" s="4" t="s">
        <v>613</v>
      </c>
      <c r="F493" s="4" t="s">
        <v>616</v>
      </c>
      <c r="G493" s="4">
        <v>23</v>
      </c>
      <c r="H493" s="7">
        <v>18.82</v>
      </c>
      <c r="I493" s="7">
        <v>432.86</v>
      </c>
      <c r="J493" s="4" t="s">
        <v>620</v>
      </c>
      <c r="K493" s="4" t="str">
        <f t="shared" si="28"/>
        <v>Alex</v>
      </c>
      <c r="M493" s="7">
        <f t="shared" si="29"/>
        <v>18.82</v>
      </c>
      <c r="N493" s="7">
        <f t="shared" si="30"/>
        <v>21.643000000000001</v>
      </c>
      <c r="O493" s="8" t="str">
        <f t="shared" si="31"/>
        <v>Pass</v>
      </c>
    </row>
    <row r="494" spans="1:15" hidden="1" x14ac:dyDescent="0.4">
      <c r="A494" s="4" t="s">
        <v>29</v>
      </c>
      <c r="B494" s="5">
        <v>45635</v>
      </c>
      <c r="C494" s="4" t="s">
        <v>526</v>
      </c>
      <c r="D494" s="4" t="s">
        <v>563</v>
      </c>
      <c r="E494" s="4" t="s">
        <v>613</v>
      </c>
      <c r="F494" s="4" t="s">
        <v>615</v>
      </c>
      <c r="G494" s="4">
        <v>26</v>
      </c>
      <c r="H494" s="7">
        <v>16.57</v>
      </c>
      <c r="I494" s="7">
        <v>430.82</v>
      </c>
      <c r="J494" s="4" t="s">
        <v>620</v>
      </c>
      <c r="K494" s="4" t="str">
        <f t="shared" si="28"/>
        <v>Alex</v>
      </c>
      <c r="M494" s="7">
        <f t="shared" si="29"/>
        <v>16.57</v>
      </c>
      <c r="N494" s="7">
        <f t="shared" si="30"/>
        <v>21.541</v>
      </c>
      <c r="O494" s="8" t="str">
        <f t="shared" si="31"/>
        <v>Pass</v>
      </c>
    </row>
    <row r="495" spans="1:15" hidden="1" x14ac:dyDescent="0.4">
      <c r="A495" s="4" t="s">
        <v>69</v>
      </c>
      <c r="B495" s="5">
        <v>45497</v>
      </c>
      <c r="C495" s="4" t="s">
        <v>543</v>
      </c>
      <c r="D495" s="4" t="s">
        <v>593</v>
      </c>
      <c r="E495" s="4" t="s">
        <v>613</v>
      </c>
      <c r="F495" s="4" t="s">
        <v>617</v>
      </c>
      <c r="G495" s="4">
        <v>18</v>
      </c>
      <c r="H495" s="7">
        <v>20.8</v>
      </c>
      <c r="I495" s="7">
        <v>374.4</v>
      </c>
      <c r="J495" s="4" t="s">
        <v>622</v>
      </c>
      <c r="K495" s="4" t="str">
        <f t="shared" si="28"/>
        <v>Tom</v>
      </c>
      <c r="M495" s="7">
        <f t="shared" si="29"/>
        <v>20.8</v>
      </c>
      <c r="N495" s="7">
        <f t="shared" si="30"/>
        <v>18.72</v>
      </c>
      <c r="O495" s="8" t="str">
        <f t="shared" si="31"/>
        <v>Pass</v>
      </c>
    </row>
    <row r="496" spans="1:15" hidden="1" x14ac:dyDescent="0.4">
      <c r="A496" s="4" t="s">
        <v>260</v>
      </c>
      <c r="B496" s="5">
        <v>45629</v>
      </c>
      <c r="C496" s="4" t="s">
        <v>525</v>
      </c>
      <c r="D496" s="4" t="s">
        <v>584</v>
      </c>
      <c r="E496" s="4" t="s">
        <v>613</v>
      </c>
      <c r="F496" s="4" t="s">
        <v>615</v>
      </c>
      <c r="G496" s="4">
        <v>8</v>
      </c>
      <c r="H496" s="7">
        <v>46.38</v>
      </c>
      <c r="I496" s="7">
        <v>371.04</v>
      </c>
      <c r="J496" s="4" t="s">
        <v>620</v>
      </c>
      <c r="K496" s="4" t="str">
        <f t="shared" si="28"/>
        <v>Alex</v>
      </c>
      <c r="M496" s="7">
        <f t="shared" si="29"/>
        <v>46.38</v>
      </c>
      <c r="N496" s="7">
        <f t="shared" si="30"/>
        <v>18.552000000000003</v>
      </c>
      <c r="O496" s="8" t="str">
        <f t="shared" si="31"/>
        <v>Fail</v>
      </c>
    </row>
    <row r="497" spans="1:15" hidden="1" x14ac:dyDescent="0.4">
      <c r="A497" s="4" t="s">
        <v>78</v>
      </c>
      <c r="B497" s="5">
        <v>45482</v>
      </c>
      <c r="C497" s="4" t="s">
        <v>518</v>
      </c>
      <c r="D497" s="4" t="s">
        <v>590</v>
      </c>
      <c r="E497" s="4" t="s">
        <v>613</v>
      </c>
      <c r="F497" s="4" t="s">
        <v>616</v>
      </c>
      <c r="G497" s="4">
        <v>1</v>
      </c>
      <c r="H497" s="7">
        <v>275.85000000000002</v>
      </c>
      <c r="I497" s="7">
        <v>275.85000000000002</v>
      </c>
      <c r="J497" s="4" t="s">
        <v>623</v>
      </c>
      <c r="K497" s="4" t="str">
        <f t="shared" si="28"/>
        <v>Maria</v>
      </c>
      <c r="M497" s="7">
        <f t="shared" si="29"/>
        <v>275.85000000000002</v>
      </c>
      <c r="N497" s="7">
        <f t="shared" si="30"/>
        <v>13.792500000000002</v>
      </c>
      <c r="O497" s="8" t="str">
        <f t="shared" si="31"/>
        <v>Fail</v>
      </c>
    </row>
    <row r="498" spans="1:15" hidden="1" x14ac:dyDescent="0.4">
      <c r="A498" s="4" t="s">
        <v>186</v>
      </c>
      <c r="B498" s="5">
        <v>45412</v>
      </c>
      <c r="C498" s="4" t="s">
        <v>544</v>
      </c>
      <c r="D498" s="4" t="s">
        <v>578</v>
      </c>
      <c r="E498" s="4" t="s">
        <v>613</v>
      </c>
      <c r="F498" s="4" t="s">
        <v>615</v>
      </c>
      <c r="G498" s="4">
        <v>4</v>
      </c>
      <c r="H498" s="7">
        <v>52.72</v>
      </c>
      <c r="I498" s="7">
        <v>210.88</v>
      </c>
      <c r="J498" s="4" t="s">
        <v>620</v>
      </c>
      <c r="K498" s="4" t="str">
        <f t="shared" si="28"/>
        <v>Alex</v>
      </c>
      <c r="M498" s="7">
        <f t="shared" si="29"/>
        <v>52.72</v>
      </c>
      <c r="N498" s="7">
        <f t="shared" si="30"/>
        <v>10.544</v>
      </c>
      <c r="O498" s="8" t="str">
        <f t="shared" si="31"/>
        <v>Fail</v>
      </c>
    </row>
    <row r="499" spans="1:15" hidden="1" x14ac:dyDescent="0.4">
      <c r="A499" s="4" t="s">
        <v>169</v>
      </c>
      <c r="B499" s="5">
        <v>45461</v>
      </c>
      <c r="C499" s="4" t="s">
        <v>552</v>
      </c>
      <c r="D499" s="4" t="s">
        <v>569</v>
      </c>
      <c r="E499" s="4" t="s">
        <v>613</v>
      </c>
      <c r="F499" s="4" t="s">
        <v>618</v>
      </c>
      <c r="G499" s="4">
        <v>1</v>
      </c>
      <c r="H499" s="7">
        <v>195.72</v>
      </c>
      <c r="I499" s="7">
        <v>195.72</v>
      </c>
      <c r="J499" s="4" t="s">
        <v>621</v>
      </c>
      <c r="K499" s="4" t="str">
        <f t="shared" si="28"/>
        <v>Sara</v>
      </c>
      <c r="M499" s="7">
        <f t="shared" si="29"/>
        <v>195.72</v>
      </c>
      <c r="N499" s="7">
        <f t="shared" si="30"/>
        <v>9.7860000000000014</v>
      </c>
      <c r="O499" s="8" t="str">
        <f t="shared" si="31"/>
        <v>Fail</v>
      </c>
    </row>
    <row r="500" spans="1:15" hidden="1" x14ac:dyDescent="0.4">
      <c r="A500" s="4" t="s">
        <v>225</v>
      </c>
      <c r="B500" s="5">
        <v>45344</v>
      </c>
      <c r="C500" s="4" t="s">
        <v>536</v>
      </c>
      <c r="D500" s="4" t="s">
        <v>607</v>
      </c>
      <c r="E500" s="4" t="s">
        <v>613</v>
      </c>
      <c r="F500" s="4" t="s">
        <v>616</v>
      </c>
      <c r="G500" s="4">
        <v>19</v>
      </c>
      <c r="H500" s="7">
        <v>10.09</v>
      </c>
      <c r="I500" s="7">
        <v>191.71</v>
      </c>
      <c r="J500" s="4" t="s">
        <v>619</v>
      </c>
      <c r="K500" s="4" t="str">
        <f t="shared" si="28"/>
        <v>John</v>
      </c>
      <c r="M500" s="7">
        <f t="shared" si="29"/>
        <v>10.09</v>
      </c>
      <c r="N500" s="7">
        <f t="shared" si="30"/>
        <v>9.5855000000000015</v>
      </c>
      <c r="O500" s="8" t="str">
        <f t="shared" si="31"/>
        <v>Pass</v>
      </c>
    </row>
    <row r="501" spans="1:15" hidden="1" x14ac:dyDescent="0.4">
      <c r="A501" s="4" t="s">
        <v>442</v>
      </c>
      <c r="B501" s="5">
        <v>45436</v>
      </c>
      <c r="C501" s="4" t="s">
        <v>541</v>
      </c>
      <c r="D501" s="4" t="s">
        <v>587</v>
      </c>
      <c r="E501" s="4" t="s">
        <v>613</v>
      </c>
      <c r="F501" s="4" t="s">
        <v>616</v>
      </c>
      <c r="G501" s="4">
        <v>3</v>
      </c>
      <c r="H501" s="7">
        <v>61.58</v>
      </c>
      <c r="I501" s="7">
        <v>184.74</v>
      </c>
      <c r="J501" s="4" t="s">
        <v>623</v>
      </c>
      <c r="K501" s="4" t="str">
        <f t="shared" si="28"/>
        <v>Maria</v>
      </c>
      <c r="M501" s="7">
        <f t="shared" si="29"/>
        <v>61.58</v>
      </c>
      <c r="N501" s="7">
        <f t="shared" si="30"/>
        <v>9.2370000000000001</v>
      </c>
      <c r="O501" s="8" t="str">
        <f t="shared" si="31"/>
        <v>Fail</v>
      </c>
    </row>
    <row r="502" spans="1:15" hidden="1" x14ac:dyDescent="0.4"/>
  </sheetData>
  <autoFilter ref="A1:O502" xr:uid="{6E779E16-0789-42FA-9ADB-E7362B863CE4}">
    <filterColumn colId="5">
      <filters>
        <filter val="North"/>
      </filters>
    </filterColumn>
    <filterColumn colId="8">
      <customFilters>
        <customFilter operator="greaterThan" val="10000"/>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RegionProductPivot</vt:lpstr>
      <vt:lpstr>MonthlySalesTrend</vt:lpstr>
      <vt:lpstr>PivottableQ12</vt:lpstr>
      <vt:lpstr>SalesData</vt:lpstr>
      <vt:lpstr>PivottablesQ11</vt:lpstr>
      <vt:lpstr>Dashboard</vt:lpstr>
      <vt:lpstr>Sheet3</vt:lpstr>
      <vt:lpstr>VLookupPractice</vt:lpstr>
      <vt:lpstr>FilteredSales</vt:lpstr>
      <vt:lpstr>QuarterlyRevenue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Anshuman Gupta</dc:creator>
  <cp:lastModifiedBy>Prajapati Kishan Kanaiyalal</cp:lastModifiedBy>
  <dcterms:created xsi:type="dcterms:W3CDTF">2025-06-29T07:48:17Z</dcterms:created>
  <dcterms:modified xsi:type="dcterms:W3CDTF">2025-07-05T11:53:29Z</dcterms:modified>
</cp:coreProperties>
</file>