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_University_\BSUIR-Labs\6 term\SA\Lab_1\"/>
    </mc:Choice>
  </mc:AlternateContent>
  <bookViews>
    <workbookView xWindow="-108" yWindow="-108" windowWidth="23256" windowHeight="12576" activeTab="1"/>
  </bookViews>
  <sheets>
    <sheet name="Лист1" sheetId="1" r:id="rId1"/>
    <sheet name="задание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0" i="1" l="1"/>
  <c r="I29" i="1"/>
  <c r="O29" i="1" s="1"/>
  <c r="V29" i="1" s="1"/>
  <c r="I28" i="1"/>
  <c r="O28" i="1" s="1"/>
  <c r="V28" i="1" s="1"/>
  <c r="I27" i="1"/>
  <c r="E20" i="1"/>
  <c r="C23" i="1"/>
  <c r="C22" i="1"/>
  <c r="C21" i="1"/>
  <c r="C20" i="1"/>
  <c r="E23" i="1" s="1"/>
  <c r="H20" i="1" s="1"/>
  <c r="L30" i="1" l="1"/>
  <c r="O30" i="1"/>
  <c r="V30" i="1" s="1"/>
  <c r="I31" i="1"/>
  <c r="L27" i="1" s="1"/>
  <c r="O27" i="1"/>
  <c r="L16" i="1"/>
  <c r="L15" i="1"/>
  <c r="L14" i="1"/>
  <c r="K16" i="1"/>
  <c r="K15" i="1"/>
  <c r="K14" i="1"/>
  <c r="J16" i="1"/>
  <c r="J15" i="1"/>
  <c r="J14" i="1"/>
  <c r="O14" i="1" s="1"/>
  <c r="I16" i="1"/>
  <c r="I15" i="1"/>
  <c r="I14" i="1"/>
  <c r="O13" i="1" s="1"/>
  <c r="O6" i="1"/>
  <c r="O5" i="1"/>
  <c r="O4" i="1"/>
  <c r="O3" i="1"/>
  <c r="I6" i="1"/>
  <c r="I5" i="1"/>
  <c r="I4" i="1"/>
  <c r="I3" i="1"/>
  <c r="I7" i="1" l="1"/>
  <c r="L4" i="1" s="1"/>
  <c r="V27" i="1"/>
  <c r="R28" i="1"/>
  <c r="R29" i="1"/>
  <c r="R27" i="1"/>
  <c r="O15" i="1"/>
  <c r="O17" i="1" s="1"/>
  <c r="L29" i="1"/>
  <c r="L28" i="1"/>
  <c r="O16" i="1"/>
  <c r="L5" i="1" l="1"/>
  <c r="L3" i="1"/>
  <c r="R13" i="1"/>
  <c r="R14" i="1"/>
  <c r="R16" i="1"/>
  <c r="L6" i="1"/>
  <c r="R15" i="1"/>
  <c r="Q3" i="1" l="1"/>
  <c r="Q6" i="1" s="1"/>
  <c r="T6" i="1" s="1"/>
</calcChain>
</file>

<file path=xl/sharedStrings.xml><?xml version="1.0" encoding="utf-8"?>
<sst xmlns="http://schemas.openxmlformats.org/spreadsheetml/2006/main" count="93" uniqueCount="58">
  <si>
    <t>А1</t>
  </si>
  <si>
    <t>А2</t>
  </si>
  <si>
    <t>А3</t>
  </si>
  <si>
    <t>А4</t>
  </si>
  <si>
    <t>Цены альтернатив</t>
  </si>
  <si>
    <t>С1</t>
  </si>
  <si>
    <t>С2</t>
  </si>
  <si>
    <t>С3</t>
  </si>
  <si>
    <t>С4</t>
  </si>
  <si>
    <t>Сумма:</t>
  </si>
  <si>
    <t>V1</t>
  </si>
  <si>
    <t>V2</t>
  </si>
  <si>
    <t>V3</t>
  </si>
  <si>
    <t>V4</t>
  </si>
  <si>
    <t>R1</t>
  </si>
  <si>
    <t>R2</t>
  </si>
  <si>
    <t>R3</t>
  </si>
  <si>
    <t>R4</t>
  </si>
  <si>
    <t>СУММ столбцов</t>
  </si>
  <si>
    <t>λ</t>
  </si>
  <si>
    <t>ИС</t>
  </si>
  <si>
    <t>СлС</t>
  </si>
  <si>
    <t>ОС</t>
  </si>
  <si>
    <t>Таким образом, уточнение экспертных оценок в</t>
  </si>
  <si>
    <t>Эксперты</t>
  </si>
  <si>
    <t>A1</t>
  </si>
  <si>
    <t>A2</t>
  </si>
  <si>
    <t>A3</t>
  </si>
  <si>
    <t>A4</t>
  </si>
  <si>
    <t>Альтернативы (факторы)</t>
  </si>
  <si>
    <t>Суммы оценок</t>
  </si>
  <si>
    <t>C1</t>
  </si>
  <si>
    <t>C2</t>
  </si>
  <si>
    <t>C3</t>
  </si>
  <si>
    <t>C4</t>
  </si>
  <si>
    <t>Веса альтернатив</t>
  </si>
  <si>
    <t>S1</t>
  </si>
  <si>
    <t>S2</t>
  </si>
  <si>
    <t>S3</t>
  </si>
  <si>
    <t>S4</t>
  </si>
  <si>
    <t>Величина А</t>
  </si>
  <si>
    <t>Величина S</t>
  </si>
  <si>
    <t>Коэффициент конкордации</t>
  </si>
  <si>
    <t xml:space="preserve">степень согласованности экспертных оценок может считаться достаточной. </t>
  </si>
  <si>
    <t>X1</t>
  </si>
  <si>
    <t>X2</t>
  </si>
  <si>
    <t>X3</t>
  </si>
  <si>
    <t>X4</t>
  </si>
  <si>
    <t>Средние оценки</t>
  </si>
  <si>
    <t>Дисперсии экспертов</t>
  </si>
  <si>
    <t>Дисперсии альтернатив</t>
  </si>
  <si>
    <t>Dэ1</t>
  </si>
  <si>
    <t>Dэ3</t>
  </si>
  <si>
    <t>Dэ2</t>
  </si>
  <si>
    <t>Dа2</t>
  </si>
  <si>
    <t>Dа3</t>
  </si>
  <si>
    <t>Dа4</t>
  </si>
  <si>
    <t>данном случае не требуется. (ОС &lt;= 0,2)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</si>
</sst>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2" fontId="0" fillId="0" borderId="1" xfId="0" applyNumberFormat="1" applyBorder="1" applyAlignment="1">
      <alignment horizontal="center" vertical="center"/>
    </xf>
    <xf numFmtId="12" fontId="0" fillId="0" borderId="1" xfId="0" applyNumberFormat="1" applyBorder="1" applyAlignment="1">
      <alignment vertic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Font="1"/>
    <xf numFmtId="0" fontId="0" fillId="4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0" xfId="0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4</xdr:row>
      <xdr:rowOff>114300</xdr:rowOff>
    </xdr:from>
    <xdr:to>
      <xdr:col>11</xdr:col>
      <xdr:colOff>234380</xdr:colOff>
      <xdr:row>24</xdr:row>
      <xdr:rowOff>83820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A099032-D91D-45A2-BACB-30377939BA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040" y="845820"/>
          <a:ext cx="6238940" cy="3627120"/>
        </a:xfrm>
        <a:prstGeom prst="rect">
          <a:avLst/>
        </a:prstGeom>
      </xdr:spPr>
    </xdr:pic>
    <xdr:clientData/>
  </xdr:twoCellAnchor>
  <xdr:twoCellAnchor editAs="oneCell">
    <xdr:from>
      <xdr:col>11</xdr:col>
      <xdr:colOff>441870</xdr:colOff>
      <xdr:row>4</xdr:row>
      <xdr:rowOff>77286</xdr:rowOff>
    </xdr:from>
    <xdr:to>
      <xdr:col>21</xdr:col>
      <xdr:colOff>167641</xdr:colOff>
      <xdr:row>24</xdr:row>
      <xdr:rowOff>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47470" y="808806"/>
          <a:ext cx="5821771" cy="35803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31"/>
  <sheetViews>
    <sheetView zoomScale="83" workbookViewId="0">
      <selection activeCell="M19" sqref="M19"/>
    </sheetView>
  </sheetViews>
  <sheetFormatPr defaultRowHeight="14.4" x14ac:dyDescent="0.3"/>
  <cols>
    <col min="15" max="15" width="9.44140625" bestFit="1" customWidth="1"/>
  </cols>
  <sheetData>
    <row r="2" spans="2:21" x14ac:dyDescent="0.3">
      <c r="B2" s="2"/>
      <c r="C2" s="4" t="s">
        <v>0</v>
      </c>
      <c r="D2" s="4" t="s">
        <v>1</v>
      </c>
      <c r="E2" s="4" t="s">
        <v>2</v>
      </c>
      <c r="F2" s="4" t="s">
        <v>3</v>
      </c>
      <c r="H2" s="22" t="s">
        <v>4</v>
      </c>
      <c r="I2" s="22"/>
      <c r="K2" s="22" t="s">
        <v>35</v>
      </c>
      <c r="L2" s="22"/>
      <c r="N2" s="22" t="s">
        <v>18</v>
      </c>
      <c r="O2" s="22"/>
      <c r="Q2" s="25" t="s">
        <v>19</v>
      </c>
      <c r="R2" s="22"/>
      <c r="T2" s="22" t="s">
        <v>21</v>
      </c>
      <c r="U2" s="23"/>
    </row>
    <row r="3" spans="2:21" x14ac:dyDescent="0.3">
      <c r="B3" s="4" t="s">
        <v>0</v>
      </c>
      <c r="C3" s="6">
        <v>1</v>
      </c>
      <c r="D3" s="5">
        <v>0.2</v>
      </c>
      <c r="E3" s="6">
        <v>3</v>
      </c>
      <c r="F3" s="6">
        <v>5</v>
      </c>
      <c r="H3" s="2" t="s">
        <v>5</v>
      </c>
      <c r="I3" s="1">
        <f>GEOMEAN(C3:F3)</f>
        <v>1.3160740129524926</v>
      </c>
      <c r="K3" s="2" t="s">
        <v>10</v>
      </c>
      <c r="L3" s="2">
        <f>I3/I7</f>
        <v>0.20445142746882439</v>
      </c>
      <c r="N3" s="2" t="s">
        <v>14</v>
      </c>
      <c r="O3" s="7">
        <f>SUM(C3:C6)</f>
        <v>6.5333333333333332</v>
      </c>
      <c r="Q3" s="18">
        <f>O3*L3+O4*L4+O5*L5+O6*L6</f>
        <v>4.1900853764624735</v>
      </c>
      <c r="R3" s="18"/>
      <c r="T3" s="24">
        <v>0.9</v>
      </c>
      <c r="U3" s="24"/>
    </row>
    <row r="4" spans="2:21" x14ac:dyDescent="0.3">
      <c r="B4" s="4" t="s">
        <v>1</v>
      </c>
      <c r="C4" s="6">
        <v>5</v>
      </c>
      <c r="D4" s="6">
        <v>1</v>
      </c>
      <c r="E4" s="6">
        <v>7</v>
      </c>
      <c r="F4" s="6">
        <v>9</v>
      </c>
      <c r="H4" s="2" t="s">
        <v>6</v>
      </c>
      <c r="I4" s="1">
        <f>GEOMEAN(C4:F4)</f>
        <v>4.2128659306105209</v>
      </c>
      <c r="K4" s="2" t="s">
        <v>11</v>
      </c>
      <c r="L4" s="2">
        <f>I4/I7</f>
        <v>0.65446657617362314</v>
      </c>
      <c r="N4" s="2" t="s">
        <v>15</v>
      </c>
      <c r="O4" s="7">
        <f>SUM(D3:D6)</f>
        <v>1.4539682539682539</v>
      </c>
    </row>
    <row r="5" spans="2:21" x14ac:dyDescent="0.3">
      <c r="B5" s="4" t="s">
        <v>2</v>
      </c>
      <c r="C5" s="5">
        <v>0.33333333333333331</v>
      </c>
      <c r="D5" s="5">
        <v>0.14285714285714285</v>
      </c>
      <c r="E5" s="6">
        <v>1</v>
      </c>
      <c r="F5" s="6">
        <v>3</v>
      </c>
      <c r="H5" s="2" t="s">
        <v>7</v>
      </c>
      <c r="I5" s="1">
        <f>GEOMEAN(C5:F5)</f>
        <v>0.61478815295126432</v>
      </c>
      <c r="K5" s="2" t="s">
        <v>12</v>
      </c>
      <c r="L5" s="2">
        <f>I5/I7</f>
        <v>9.5507026371430395E-2</v>
      </c>
      <c r="N5" s="2" t="s">
        <v>16</v>
      </c>
      <c r="O5" s="7">
        <f>SUM(E3:E6)</f>
        <v>11.333333333333334</v>
      </c>
      <c r="Q5" s="22" t="s">
        <v>20</v>
      </c>
      <c r="R5" s="22"/>
      <c r="T5" s="22" t="s">
        <v>22</v>
      </c>
      <c r="U5" s="22"/>
    </row>
    <row r="6" spans="2:21" x14ac:dyDescent="0.3">
      <c r="B6" s="4" t="s">
        <v>3</v>
      </c>
      <c r="C6" s="5">
        <v>0.2</v>
      </c>
      <c r="D6" s="5">
        <v>0.1111111111111111</v>
      </c>
      <c r="E6" s="5">
        <v>0.33333333333333331</v>
      </c>
      <c r="F6" s="6">
        <v>1</v>
      </c>
      <c r="H6" s="2" t="s">
        <v>8</v>
      </c>
      <c r="I6" s="1">
        <f>GEOMEAN(C6:F6)</f>
        <v>0.29337057893113117</v>
      </c>
      <c r="K6" s="2" t="s">
        <v>13</v>
      </c>
      <c r="L6" s="2">
        <f>I6/I7</f>
        <v>4.5574969986122156E-2</v>
      </c>
      <c r="N6" s="2" t="s">
        <v>17</v>
      </c>
      <c r="O6" s="7">
        <f>SUM(F3:F6)</f>
        <v>18</v>
      </c>
      <c r="Q6" s="18">
        <f>(Q3-4)/3</f>
        <v>6.3361792154157826E-2</v>
      </c>
      <c r="R6" s="18"/>
      <c r="T6" s="18">
        <f>Q6/T3</f>
        <v>7.0401991282397589E-2</v>
      </c>
      <c r="U6" s="18"/>
    </row>
    <row r="7" spans="2:21" x14ac:dyDescent="0.3">
      <c r="H7" s="3" t="s">
        <v>9</v>
      </c>
      <c r="I7" s="1">
        <f>SUM(I3:I6)</f>
        <v>6.4370986754454087</v>
      </c>
    </row>
    <row r="8" spans="2:21" x14ac:dyDescent="0.3">
      <c r="Q8" s="19" t="s">
        <v>23</v>
      </c>
      <c r="R8" s="19"/>
      <c r="S8" s="19"/>
      <c r="T8" s="19"/>
      <c r="U8" s="19"/>
    </row>
    <row r="9" spans="2:21" x14ac:dyDescent="0.3">
      <c r="Q9" s="19" t="s">
        <v>57</v>
      </c>
      <c r="R9" s="19"/>
      <c r="S9" s="19"/>
      <c r="T9" s="19"/>
      <c r="U9" s="19"/>
    </row>
    <row r="12" spans="2:21" x14ac:dyDescent="0.3">
      <c r="B12" s="16" t="s">
        <v>24</v>
      </c>
      <c r="C12" s="17" t="s">
        <v>29</v>
      </c>
      <c r="D12" s="17"/>
      <c r="E12" s="17"/>
      <c r="F12" s="17"/>
      <c r="H12" s="16" t="s">
        <v>24</v>
      </c>
      <c r="I12" s="17" t="s">
        <v>29</v>
      </c>
      <c r="J12" s="17"/>
      <c r="K12" s="17"/>
      <c r="L12" s="17"/>
      <c r="N12" s="20" t="s">
        <v>30</v>
      </c>
      <c r="O12" s="21"/>
      <c r="Q12" s="17" t="s">
        <v>35</v>
      </c>
      <c r="R12" s="17"/>
    </row>
    <row r="13" spans="2:21" x14ac:dyDescent="0.3">
      <c r="B13" s="16"/>
      <c r="C13" s="10" t="s">
        <v>25</v>
      </c>
      <c r="D13" s="10" t="s">
        <v>26</v>
      </c>
      <c r="E13" s="10" t="s">
        <v>27</v>
      </c>
      <c r="F13" s="10" t="s">
        <v>28</v>
      </c>
      <c r="H13" s="16"/>
      <c r="I13" s="10" t="s">
        <v>25</v>
      </c>
      <c r="J13" s="10" t="s">
        <v>26</v>
      </c>
      <c r="K13" s="10" t="s">
        <v>27</v>
      </c>
      <c r="L13" s="10" t="s">
        <v>28</v>
      </c>
      <c r="N13" s="8" t="s">
        <v>31</v>
      </c>
      <c r="O13" s="8">
        <f>SUM(I14:I16)</f>
        <v>6</v>
      </c>
      <c r="Q13" s="8" t="s">
        <v>10</v>
      </c>
      <c r="R13" s="8">
        <f>O13/O17</f>
        <v>0.33333333333333331</v>
      </c>
    </row>
    <row r="14" spans="2:21" x14ac:dyDescent="0.3">
      <c r="B14" s="10">
        <v>1</v>
      </c>
      <c r="C14" s="2">
        <v>2</v>
      </c>
      <c r="D14" s="2">
        <v>1</v>
      </c>
      <c r="E14" s="2">
        <v>3</v>
      </c>
      <c r="F14" s="2">
        <v>4</v>
      </c>
      <c r="H14" s="10">
        <v>1</v>
      </c>
      <c r="I14" s="2">
        <f t="shared" ref="I14:L16" si="0">4-C14</f>
        <v>2</v>
      </c>
      <c r="J14" s="2">
        <f t="shared" si="0"/>
        <v>3</v>
      </c>
      <c r="K14" s="2">
        <f t="shared" si="0"/>
        <v>1</v>
      </c>
      <c r="L14" s="2">
        <f t="shared" si="0"/>
        <v>0</v>
      </c>
      <c r="N14" s="8" t="s">
        <v>32</v>
      </c>
      <c r="O14" s="8">
        <f>SUM(J14:J16)</f>
        <v>7</v>
      </c>
      <c r="Q14" s="8" t="s">
        <v>11</v>
      </c>
      <c r="R14" s="8">
        <f>O14/O17</f>
        <v>0.3888888888888889</v>
      </c>
    </row>
    <row r="15" spans="2:21" x14ac:dyDescent="0.3">
      <c r="B15" s="10">
        <v>2</v>
      </c>
      <c r="C15" s="2">
        <v>1</v>
      </c>
      <c r="D15" s="2">
        <v>3</v>
      </c>
      <c r="E15" s="2">
        <v>2</v>
      </c>
      <c r="F15" s="2">
        <v>4</v>
      </c>
      <c r="H15" s="10">
        <v>2</v>
      </c>
      <c r="I15" s="2">
        <f t="shared" si="0"/>
        <v>3</v>
      </c>
      <c r="J15" s="2">
        <f t="shared" si="0"/>
        <v>1</v>
      </c>
      <c r="K15" s="2">
        <f t="shared" si="0"/>
        <v>2</v>
      </c>
      <c r="L15" s="2">
        <f t="shared" si="0"/>
        <v>0</v>
      </c>
      <c r="N15" s="8" t="s">
        <v>33</v>
      </c>
      <c r="O15" s="8">
        <f>SUM(K14:K16)</f>
        <v>5</v>
      </c>
      <c r="Q15" s="8" t="s">
        <v>12</v>
      </c>
      <c r="R15" s="8">
        <f>O15/O17</f>
        <v>0.27777777777777779</v>
      </c>
    </row>
    <row r="16" spans="2:21" x14ac:dyDescent="0.3">
      <c r="B16" s="10">
        <v>3</v>
      </c>
      <c r="C16" s="2">
        <v>3</v>
      </c>
      <c r="D16" s="2">
        <v>1</v>
      </c>
      <c r="E16" s="2">
        <v>2</v>
      </c>
      <c r="F16" s="2">
        <v>4</v>
      </c>
      <c r="H16" s="10">
        <v>3</v>
      </c>
      <c r="I16" s="2">
        <f t="shared" si="0"/>
        <v>1</v>
      </c>
      <c r="J16" s="2">
        <f t="shared" si="0"/>
        <v>3</v>
      </c>
      <c r="K16" s="2">
        <f t="shared" si="0"/>
        <v>2</v>
      </c>
      <c r="L16" s="2">
        <f t="shared" si="0"/>
        <v>0</v>
      </c>
      <c r="N16" s="8" t="s">
        <v>34</v>
      </c>
      <c r="O16" s="8">
        <f>SUM(L14:L16)</f>
        <v>0</v>
      </c>
      <c r="Q16" s="8" t="s">
        <v>13</v>
      </c>
      <c r="R16" s="8">
        <f>O16/O17</f>
        <v>0</v>
      </c>
    </row>
    <row r="17" spans="2:23" x14ac:dyDescent="0.3">
      <c r="N17" s="11" t="s">
        <v>9</v>
      </c>
      <c r="O17" s="8">
        <f>SUM(O13:O16)</f>
        <v>18</v>
      </c>
    </row>
    <row r="19" spans="2:23" x14ac:dyDescent="0.3">
      <c r="B19" s="17" t="s">
        <v>30</v>
      </c>
      <c r="C19" s="17"/>
      <c r="E19" s="17" t="s">
        <v>40</v>
      </c>
      <c r="F19" s="17"/>
      <c r="H19" s="17" t="s">
        <v>42</v>
      </c>
      <c r="I19" s="17"/>
      <c r="J19" s="17"/>
    </row>
    <row r="20" spans="2:23" x14ac:dyDescent="0.3">
      <c r="B20" s="12" t="s">
        <v>36</v>
      </c>
      <c r="C20" s="12">
        <f>SUM(C14:C16)</f>
        <v>6</v>
      </c>
      <c r="E20" s="18">
        <f>3*(4+1)/2</f>
        <v>7.5</v>
      </c>
      <c r="F20" s="18"/>
      <c r="H20" s="18">
        <f>(12*E23)/(3^2*4*(4^2-1))</f>
        <v>0.64444444444444449</v>
      </c>
      <c r="I20" s="18"/>
      <c r="J20" s="18"/>
    </row>
    <row r="21" spans="2:23" x14ac:dyDescent="0.3">
      <c r="B21" s="12" t="s">
        <v>37</v>
      </c>
      <c r="C21" s="12">
        <f>SUM(D14:D16)</f>
        <v>5</v>
      </c>
    </row>
    <row r="22" spans="2:23" x14ac:dyDescent="0.3">
      <c r="B22" s="12" t="s">
        <v>38</v>
      </c>
      <c r="C22" s="12">
        <f>SUM(E14:E16)</f>
        <v>7</v>
      </c>
      <c r="E22" s="20" t="s">
        <v>41</v>
      </c>
      <c r="F22" s="30"/>
      <c r="H22" s="13" t="s">
        <v>43</v>
      </c>
      <c r="I22" s="13"/>
      <c r="J22" s="13"/>
      <c r="K22" s="13"/>
      <c r="L22" s="13"/>
      <c r="M22" s="13"/>
      <c r="N22" s="13"/>
      <c r="O22" s="13"/>
      <c r="P22" s="13"/>
    </row>
    <row r="23" spans="2:23" x14ac:dyDescent="0.3">
      <c r="B23" s="12" t="s">
        <v>39</v>
      </c>
      <c r="C23" s="12">
        <f>SUM(F14:F16)</f>
        <v>12</v>
      </c>
      <c r="E23" s="31">
        <f>(C20-E20)^2+(C21-E20)^2+(C22-E20)^2+(C23-E20)^2</f>
        <v>29</v>
      </c>
      <c r="F23" s="32"/>
    </row>
    <row r="26" spans="2:23" x14ac:dyDescent="0.3">
      <c r="B26" s="26" t="s">
        <v>24</v>
      </c>
      <c r="C26" s="27" t="s">
        <v>29</v>
      </c>
      <c r="D26" s="27"/>
      <c r="E26" s="27"/>
      <c r="F26" s="27"/>
      <c r="H26" s="28" t="s">
        <v>30</v>
      </c>
      <c r="I26" s="29"/>
      <c r="K26" s="27" t="s">
        <v>35</v>
      </c>
      <c r="L26" s="27"/>
      <c r="N26" s="27" t="s">
        <v>48</v>
      </c>
      <c r="O26" s="27"/>
      <c r="Q26" s="27" t="s">
        <v>49</v>
      </c>
      <c r="R26" s="27"/>
      <c r="S26" s="27"/>
      <c r="U26" s="27" t="s">
        <v>50</v>
      </c>
      <c r="V26" s="27"/>
      <c r="W26" s="27"/>
    </row>
    <row r="27" spans="2:23" x14ac:dyDescent="0.3">
      <c r="B27" s="26"/>
      <c r="C27" s="10" t="s">
        <v>25</v>
      </c>
      <c r="D27" s="10" t="s">
        <v>26</v>
      </c>
      <c r="E27" s="10" t="s">
        <v>27</v>
      </c>
      <c r="F27" s="10" t="s">
        <v>28</v>
      </c>
      <c r="H27" s="8" t="s">
        <v>31</v>
      </c>
      <c r="I27" s="8">
        <f>SUM(C28:C30)</f>
        <v>24</v>
      </c>
      <c r="K27" s="8" t="s">
        <v>10</v>
      </c>
      <c r="L27" s="8">
        <f>I27/I31</f>
        <v>0.2857142857142857</v>
      </c>
      <c r="N27" s="8" t="s">
        <v>44</v>
      </c>
      <c r="O27" s="9">
        <f>I27/3</f>
        <v>8</v>
      </c>
      <c r="Q27" s="8" t="s">
        <v>51</v>
      </c>
      <c r="R27" s="24">
        <f>(1/3)*((C28-O27)^2+(D28-O28)^2+(E28-O29)^2+(F28-O30)^2)</f>
        <v>4.1851851851851851</v>
      </c>
      <c r="S27" s="24"/>
      <c r="U27" s="8" t="s">
        <v>51</v>
      </c>
      <c r="V27" s="24">
        <f>(1/2)*((C28-O27)^2+(C29-O27)^2+(C30-O27)^2)</f>
        <v>4</v>
      </c>
      <c r="W27" s="24"/>
    </row>
    <row r="28" spans="2:23" x14ac:dyDescent="0.3">
      <c r="B28" s="10">
        <v>1</v>
      </c>
      <c r="C28" s="8">
        <v>6</v>
      </c>
      <c r="D28" s="8">
        <v>10</v>
      </c>
      <c r="E28" s="8">
        <v>5</v>
      </c>
      <c r="F28" s="8">
        <v>2</v>
      </c>
      <c r="H28" s="8" t="s">
        <v>32</v>
      </c>
      <c r="I28" s="8">
        <f>SUM(D28:D30)</f>
        <v>28</v>
      </c>
      <c r="K28" s="8" t="s">
        <v>11</v>
      </c>
      <c r="L28" s="8">
        <f>I28/I31</f>
        <v>0.33333333333333331</v>
      </c>
      <c r="N28" s="8" t="s">
        <v>45</v>
      </c>
      <c r="O28" s="9">
        <f>I28/3</f>
        <v>9.3333333333333339</v>
      </c>
      <c r="Q28" s="8" t="s">
        <v>53</v>
      </c>
      <c r="R28" s="24">
        <f>(1/3)*((C29-O27)^2+(D29-O28)^2+(E29-O29)^2+(F29-O30)^2)</f>
        <v>2.5185185185185186</v>
      </c>
      <c r="S28" s="24"/>
      <c r="U28" s="8" t="s">
        <v>54</v>
      </c>
      <c r="V28" s="24">
        <f>(1/2)*((D28-O28)^2+(D29-O28)^2+(D30-O28)^2)</f>
        <v>1.3333333333333335</v>
      </c>
      <c r="W28" s="24"/>
    </row>
    <row r="29" spans="2:23" x14ac:dyDescent="0.3">
      <c r="B29" s="10">
        <v>2</v>
      </c>
      <c r="C29" s="8">
        <v>10</v>
      </c>
      <c r="D29" s="8">
        <v>8</v>
      </c>
      <c r="E29" s="8">
        <v>9</v>
      </c>
      <c r="F29" s="8">
        <v>3</v>
      </c>
      <c r="H29" s="8" t="s">
        <v>33</v>
      </c>
      <c r="I29" s="8">
        <f>SUM(E28:E30)</f>
        <v>23</v>
      </c>
      <c r="K29" s="8" t="s">
        <v>12</v>
      </c>
      <c r="L29" s="8">
        <f>I29/I31</f>
        <v>0.27380952380952384</v>
      </c>
      <c r="N29" s="8" t="s">
        <v>46</v>
      </c>
      <c r="O29" s="9">
        <f>I29/3</f>
        <v>7.666666666666667</v>
      </c>
      <c r="Q29" s="8" t="s">
        <v>52</v>
      </c>
      <c r="R29" s="24">
        <f>(1/3)*((C30-O27)^2+(D30-O28)^2+(E30-O29)^2+(F30-O30)^2)</f>
        <v>1.0740740740740735</v>
      </c>
      <c r="S29" s="24"/>
      <c r="U29" s="8" t="s">
        <v>55</v>
      </c>
      <c r="V29" s="24">
        <f>(1/2)*((E28-O29)^2+(E29-O29)^2+(E30-O29)^2)</f>
        <v>5.333333333333333</v>
      </c>
      <c r="W29" s="24"/>
    </row>
    <row r="30" spans="2:23" x14ac:dyDescent="0.3">
      <c r="B30" s="10">
        <v>3</v>
      </c>
      <c r="C30" s="8">
        <v>8</v>
      </c>
      <c r="D30" s="8">
        <v>10</v>
      </c>
      <c r="E30" s="8">
        <v>9</v>
      </c>
      <c r="F30" s="8">
        <v>4</v>
      </c>
      <c r="H30" s="8" t="s">
        <v>34</v>
      </c>
      <c r="I30" s="8">
        <f>SUM(F28:F30)</f>
        <v>9</v>
      </c>
      <c r="K30" s="8" t="s">
        <v>13</v>
      </c>
      <c r="L30" s="8">
        <f>I30/I31</f>
        <v>0.10714285714285714</v>
      </c>
      <c r="N30" s="8" t="s">
        <v>47</v>
      </c>
      <c r="O30" s="9">
        <f>I30/3</f>
        <v>3</v>
      </c>
      <c r="Q30" s="15"/>
      <c r="R30" s="33"/>
      <c r="S30" s="33"/>
      <c r="U30" s="8" t="s">
        <v>56</v>
      </c>
      <c r="V30" s="24">
        <f>(1/2)*((F28-O30)^2+(F29-O30)^2+(F30-O30)^2)</f>
        <v>1</v>
      </c>
      <c r="W30" s="24"/>
    </row>
    <row r="31" spans="2:23" x14ac:dyDescent="0.3">
      <c r="H31" s="14" t="s">
        <v>9</v>
      </c>
      <c r="I31" s="8">
        <f>SUM(I27:I30)</f>
        <v>84</v>
      </c>
    </row>
  </sheetData>
  <mergeCells count="41">
    <mergeCell ref="R30:S30"/>
    <mergeCell ref="R29:S29"/>
    <mergeCell ref="R28:S28"/>
    <mergeCell ref="R27:S27"/>
    <mergeCell ref="U26:W26"/>
    <mergeCell ref="V27:W27"/>
    <mergeCell ref="V28:W28"/>
    <mergeCell ref="V29:W29"/>
    <mergeCell ref="V30:W30"/>
    <mergeCell ref="K26:L26"/>
    <mergeCell ref="N26:O26"/>
    <mergeCell ref="Q26:S26"/>
    <mergeCell ref="H19:J19"/>
    <mergeCell ref="H20:J20"/>
    <mergeCell ref="B26:B27"/>
    <mergeCell ref="C26:F26"/>
    <mergeCell ref="H26:I26"/>
    <mergeCell ref="B19:C19"/>
    <mergeCell ref="E19:F19"/>
    <mergeCell ref="E20:F20"/>
    <mergeCell ref="E22:F22"/>
    <mergeCell ref="E23:F23"/>
    <mergeCell ref="H2:I2"/>
    <mergeCell ref="K2:L2"/>
    <mergeCell ref="N2:O2"/>
    <mergeCell ref="Q2:R2"/>
    <mergeCell ref="Q3:R3"/>
    <mergeCell ref="T2:U2"/>
    <mergeCell ref="T3:U3"/>
    <mergeCell ref="T5:U5"/>
    <mergeCell ref="T6:U6"/>
    <mergeCell ref="Q8:U8"/>
    <mergeCell ref="Q5:R5"/>
    <mergeCell ref="B12:B13"/>
    <mergeCell ref="C12:F12"/>
    <mergeCell ref="H12:H13"/>
    <mergeCell ref="I12:L12"/>
    <mergeCell ref="Q6:R6"/>
    <mergeCell ref="Q9:U9"/>
    <mergeCell ref="N12:O12"/>
    <mergeCell ref="Q12:R1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4" workbookViewId="0">
      <selection activeCell="M15" sqref="M15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задание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Анжелика Деркач</dc:creator>
  <cp:lastModifiedBy>Анжелика Деркач</cp:lastModifiedBy>
  <dcterms:created xsi:type="dcterms:W3CDTF">2022-01-29T07:43:32Z</dcterms:created>
  <dcterms:modified xsi:type="dcterms:W3CDTF">2022-02-12T16:04:06Z</dcterms:modified>
</cp:coreProperties>
</file>