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krieg\Documents\shitty ass lab\EPC611 LIDAR revision\"/>
    </mc:Choice>
  </mc:AlternateContent>
  <xr:revisionPtr revIDLastSave="0" documentId="13_ncr:1_{D97209B0-810E-497D-8DD6-D700BD779A85}" xr6:coauthVersionLast="47" xr6:coauthVersionMax="47" xr10:uidLastSave="{00000000-0000-0000-0000-000000000000}"/>
  <bookViews>
    <workbookView xWindow="-120" yWindow="-120" windowWidth="29040" windowHeight="15840" xr2:uid="{DA2EAEEB-FC19-4FE8-9F02-71BBCE191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L16" i="1"/>
  <c r="K17" i="1"/>
  <c r="L17" i="1"/>
  <c r="K18" i="1"/>
  <c r="L18" i="1"/>
  <c r="K19" i="1"/>
  <c r="L1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32" i="1"/>
  <c r="L33" i="1"/>
  <c r="L34" i="1"/>
  <c r="L35" i="1"/>
  <c r="L36" i="1"/>
  <c r="L37" i="1"/>
  <c r="L20" i="1"/>
  <c r="L21" i="1"/>
  <c r="L22" i="1"/>
  <c r="L23" i="1"/>
  <c r="L24" i="1"/>
  <c r="L25" i="1"/>
  <c r="L26" i="1"/>
  <c r="L27" i="1"/>
  <c r="L28" i="1"/>
  <c r="L29" i="1"/>
  <c r="L30" i="1"/>
  <c r="L31" i="1"/>
  <c r="L38" i="1"/>
  <c r="L3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32" i="1"/>
  <c r="K33" i="1"/>
  <c r="K34" i="1"/>
  <c r="K35" i="1"/>
  <c r="K36" i="1"/>
  <c r="K37" i="1"/>
  <c r="K20" i="1"/>
  <c r="K21" i="1"/>
  <c r="K22" i="1"/>
  <c r="K23" i="1"/>
  <c r="K24" i="1"/>
  <c r="K25" i="1"/>
  <c r="K26" i="1"/>
  <c r="K27" i="1"/>
  <c r="K28" i="1"/>
  <c r="K29" i="1"/>
  <c r="K30" i="1"/>
  <c r="K31" i="1"/>
  <c r="K38" i="1"/>
  <c r="K39" i="1"/>
  <c r="L2" i="1"/>
  <c r="K2" i="1"/>
  <c r="K40" i="1" l="1"/>
  <c r="L40" i="1"/>
</calcChain>
</file>

<file path=xl/sharedStrings.xml><?xml version="1.0" encoding="utf-8"?>
<sst xmlns="http://schemas.openxmlformats.org/spreadsheetml/2006/main" count="215" uniqueCount="131">
  <si>
    <t>Part</t>
  </si>
  <si>
    <t>Cost x1</t>
  </si>
  <si>
    <t>Cost x10</t>
  </si>
  <si>
    <t>Number Used</t>
  </si>
  <si>
    <t>Cost per board for 1 board</t>
  </si>
  <si>
    <t>Cost per board for 10 boards</t>
  </si>
  <si>
    <t>References</t>
  </si>
  <si>
    <t>Component Type</t>
  </si>
  <si>
    <t>Capacitor</t>
  </si>
  <si>
    <t>1u Cap</t>
  </si>
  <si>
    <t>Manufacturer PN</t>
  </si>
  <si>
    <t>4.7u Cap</t>
  </si>
  <si>
    <t>10u Cap</t>
  </si>
  <si>
    <t>100n Cap</t>
  </si>
  <si>
    <t>166p Cap</t>
  </si>
  <si>
    <t>C15</t>
  </si>
  <si>
    <t>22u Cap</t>
  </si>
  <si>
    <t>Diode</t>
  </si>
  <si>
    <t>Schottky</t>
  </si>
  <si>
    <t>LED</t>
  </si>
  <si>
    <t>D1,D2,D3</t>
  </si>
  <si>
    <t>Inductor</t>
  </si>
  <si>
    <t>33u Ind</t>
  </si>
  <si>
    <t>1u Ind</t>
  </si>
  <si>
    <t>L1</t>
  </si>
  <si>
    <t>L2</t>
  </si>
  <si>
    <t>Integrated Circuit</t>
  </si>
  <si>
    <t>Regulator</t>
  </si>
  <si>
    <t>LIDAR</t>
  </si>
  <si>
    <t>Oscillator</t>
  </si>
  <si>
    <t>U1</t>
  </si>
  <si>
    <t>U2</t>
  </si>
  <si>
    <t>U3</t>
  </si>
  <si>
    <t>U4</t>
  </si>
  <si>
    <t>U5</t>
  </si>
  <si>
    <t>EPC611</t>
  </si>
  <si>
    <t>R1283K001C</t>
  </si>
  <si>
    <t>Resistor</t>
  </si>
  <si>
    <t>R1</t>
  </si>
  <si>
    <t>3.3k Res</t>
  </si>
  <si>
    <t>R2</t>
  </si>
  <si>
    <t>1k Res</t>
  </si>
  <si>
    <t>75k Res</t>
  </si>
  <si>
    <t>R7</t>
  </si>
  <si>
    <t>83k Res</t>
  </si>
  <si>
    <t>R9</t>
  </si>
  <si>
    <t>1.2k Res</t>
  </si>
  <si>
    <t>R11</t>
  </si>
  <si>
    <t>Transistor</t>
  </si>
  <si>
    <t>NMOSFET</t>
  </si>
  <si>
    <t>Q1</t>
  </si>
  <si>
    <t>2N7002P,215</t>
  </si>
  <si>
    <t>BAS40-TP</t>
  </si>
  <si>
    <t>C13</t>
  </si>
  <si>
    <t>26p Cap</t>
  </si>
  <si>
    <t>CB2518T330K</t>
  </si>
  <si>
    <t>MLZ1608A1R0WT000</t>
  </si>
  <si>
    <t>Total</t>
  </si>
  <si>
    <t>Generic OK?</t>
  </si>
  <si>
    <t>Yes</t>
  </si>
  <si>
    <t>10k Res</t>
  </si>
  <si>
    <t>U6</t>
  </si>
  <si>
    <t>IMU</t>
  </si>
  <si>
    <t>RP2040</t>
  </si>
  <si>
    <t>Flash</t>
  </si>
  <si>
    <t>W25Q32JVZPIQ</t>
  </si>
  <si>
    <t>SC0908(7)</t>
  </si>
  <si>
    <t>DSS14UTR</t>
  </si>
  <si>
    <t>D4,D5</t>
  </si>
  <si>
    <t>D6</t>
  </si>
  <si>
    <t>TPSM828214SILR</t>
  </si>
  <si>
    <t>LSM303AGRTR</t>
  </si>
  <si>
    <t>4MHz</t>
  </si>
  <si>
    <t>12MHz</t>
  </si>
  <si>
    <t>ECS-2333-040-BN-TR</t>
  </si>
  <si>
    <t>Y1</t>
  </si>
  <si>
    <t>ECS-120-8-36B-CWY-TR</t>
  </si>
  <si>
    <t>Y2</t>
  </si>
  <si>
    <t>SFH 4718A</t>
  </si>
  <si>
    <t>C1,C7,C11,C17,C25</t>
  </si>
  <si>
    <t>C4,C33</t>
  </si>
  <si>
    <t>C2,C3,C9,C10,C12,C14</t>
  </si>
  <si>
    <t>C5,C6,C8,C18,C19,C20,C21,C22,C23,C24,C26,C27,C30,C31,C32,C35</t>
  </si>
  <si>
    <t>C16</t>
  </si>
  <si>
    <t>220n Cap</t>
  </si>
  <si>
    <t>C34</t>
  </si>
  <si>
    <t>6p Cap</t>
  </si>
  <si>
    <t>C28,C29</t>
  </si>
  <si>
    <t>1 Res</t>
  </si>
  <si>
    <t>R3,R6,R8,R10,R18,R19</t>
  </si>
  <si>
    <t>R4,R5,R15,R22</t>
  </si>
  <si>
    <t>49.9 Res</t>
  </si>
  <si>
    <t>R12,R13,R14</t>
  </si>
  <si>
    <t>27.4 Res</t>
  </si>
  <si>
    <t>R16, R17</t>
  </si>
  <si>
    <t>Jumper</t>
  </si>
  <si>
    <t>100k Res</t>
  </si>
  <si>
    <t>R20</t>
  </si>
  <si>
    <t>R21</t>
  </si>
  <si>
    <t>Footprint</t>
  </si>
  <si>
    <t>Connector</t>
  </si>
  <si>
    <t>J1,J2</t>
  </si>
  <si>
    <t>J3</t>
  </si>
  <si>
    <t>J5</t>
  </si>
  <si>
    <t>J6</t>
  </si>
  <si>
    <t>4 pin Molex</t>
  </si>
  <si>
    <t>Micro B USB</t>
  </si>
  <si>
    <t>8 pin Molex</t>
  </si>
  <si>
    <t>2 pin header</t>
  </si>
  <si>
    <t>0603</t>
  </si>
  <si>
    <t>0805</t>
  </si>
  <si>
    <t>0402</t>
  </si>
  <si>
    <t>SOT-23</t>
  </si>
  <si>
    <t>SOD-123F</t>
  </si>
  <si>
    <t>1008</t>
  </si>
  <si>
    <t>53261-0471</t>
  </si>
  <si>
    <t>105017-0001</t>
  </si>
  <si>
    <t>53261-0871</t>
  </si>
  <si>
    <t>0201</t>
  </si>
  <si>
    <t>Wattage</t>
  </si>
  <si>
    <t>Voltage Rating</t>
  </si>
  <si>
    <t>16V</t>
  </si>
  <si>
    <t>1/4 W</t>
  </si>
  <si>
    <t>1/10 W</t>
  </si>
  <si>
    <t>1/20 W</t>
  </si>
  <si>
    <t>Generic OK: For Generic Components, the Footprint and Value must match. The Wattage or Voltage rating must match or be better than specified.</t>
  </si>
  <si>
    <t>The cost calculation is only meant to be an estimate based on prices I found on Digikey.</t>
  </si>
  <si>
    <t>BC020-02-A-0200-0300-L-G</t>
  </si>
  <si>
    <t>250V</t>
  </si>
  <si>
    <t>30V</t>
  </si>
  <si>
    <t>1/16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</si>
</sst>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8EFF-4B29-4A56-8CC8-E164FA3E892F}">
  <dimension ref="A1:M42"/>
  <sheetViews>
    <sheetView tabSelected="1" workbookViewId="0">
      <selection activeCell="K33" sqref="K33"/>
    </sheetView>
  </sheetViews>
  <sheetFormatPr defaultRowHeight="15" x14ac:dyDescent="0.25"/>
  <cols>
    <col min="1" max="1" width="17.140625" customWidth="1"/>
    <col min="2" max="2" width="13" customWidth="1"/>
    <col min="3" max="3" width="21.28515625" customWidth="1"/>
    <col min="4" max="4" width="20.28515625" customWidth="1"/>
    <col min="5" max="7" width="20.28515625" style="1" customWidth="1"/>
    <col min="10" max="10" width="13.42578125" customWidth="1"/>
    <col min="11" max="11" width="24.140625" customWidth="1"/>
    <col min="12" max="13" width="25.42578125" customWidth="1"/>
  </cols>
  <sheetData>
    <row r="1" spans="1:13" x14ac:dyDescent="0.25">
      <c r="A1" t="s">
        <v>7</v>
      </c>
      <c r="B1" t="s">
        <v>0</v>
      </c>
      <c r="C1" t="s">
        <v>10</v>
      </c>
      <c r="D1" t="s">
        <v>6</v>
      </c>
      <c r="E1" s="1" t="s">
        <v>99</v>
      </c>
      <c r="F1" s="1" t="s">
        <v>119</v>
      </c>
      <c r="G1" s="1" t="s">
        <v>120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58</v>
      </c>
    </row>
    <row r="2" spans="1:13" x14ac:dyDescent="0.25">
      <c r="A2" t="s">
        <v>8</v>
      </c>
      <c r="B2" t="s">
        <v>9</v>
      </c>
      <c r="D2" t="s">
        <v>79</v>
      </c>
      <c r="E2" s="1" t="s">
        <v>109</v>
      </c>
      <c r="G2" s="1" t="s">
        <v>121</v>
      </c>
      <c r="H2">
        <v>0.1</v>
      </c>
      <c r="I2">
        <v>3.5000000000000003E-2</v>
      </c>
      <c r="J2">
        <v>5</v>
      </c>
      <c r="K2">
        <f t="shared" ref="K2:K39" si="0" xml:space="preserve"> H2 * J2</f>
        <v>0.5</v>
      </c>
      <c r="L2">
        <f t="shared" ref="L2:L39" si="1">I2*J2</f>
        <v>0.17500000000000002</v>
      </c>
      <c r="M2" t="s">
        <v>59</v>
      </c>
    </row>
    <row r="3" spans="1:13" x14ac:dyDescent="0.25">
      <c r="A3" t="s">
        <v>8</v>
      </c>
      <c r="B3" t="s">
        <v>11</v>
      </c>
      <c r="D3" t="s">
        <v>81</v>
      </c>
      <c r="E3" s="1" t="s">
        <v>109</v>
      </c>
      <c r="G3" s="1" t="s">
        <v>121</v>
      </c>
      <c r="H3">
        <v>0.11</v>
      </c>
      <c r="I3">
        <v>8.1000000000000003E-2</v>
      </c>
      <c r="J3">
        <v>6</v>
      </c>
      <c r="K3">
        <f t="shared" si="0"/>
        <v>0.66</v>
      </c>
      <c r="L3">
        <f t="shared" si="1"/>
        <v>0.48599999999999999</v>
      </c>
      <c r="M3" t="s">
        <v>59</v>
      </c>
    </row>
    <row r="4" spans="1:13" x14ac:dyDescent="0.25">
      <c r="A4" t="s">
        <v>8</v>
      </c>
      <c r="B4" t="s">
        <v>12</v>
      </c>
      <c r="D4" t="s">
        <v>80</v>
      </c>
      <c r="E4" s="1" t="s">
        <v>110</v>
      </c>
      <c r="G4" s="1" t="s">
        <v>121</v>
      </c>
      <c r="H4">
        <v>0.11</v>
      </c>
      <c r="I4">
        <v>8.3000000000000004E-2</v>
      </c>
      <c r="J4">
        <v>2</v>
      </c>
      <c r="K4">
        <f t="shared" si="0"/>
        <v>0.22</v>
      </c>
      <c r="L4">
        <f t="shared" si="1"/>
        <v>0.16600000000000001</v>
      </c>
      <c r="M4" t="s">
        <v>59</v>
      </c>
    </row>
    <row r="5" spans="1:13" x14ac:dyDescent="0.25">
      <c r="A5" t="s">
        <v>8</v>
      </c>
      <c r="B5" t="s">
        <v>13</v>
      </c>
      <c r="D5" t="s">
        <v>82</v>
      </c>
      <c r="E5" s="1" t="s">
        <v>111</v>
      </c>
      <c r="G5" s="1" t="s">
        <v>121</v>
      </c>
      <c r="H5">
        <v>0.1</v>
      </c>
      <c r="I5">
        <v>1.9E-2</v>
      </c>
      <c r="J5">
        <v>16</v>
      </c>
      <c r="K5">
        <f t="shared" si="0"/>
        <v>1.6</v>
      </c>
      <c r="L5">
        <f t="shared" si="1"/>
        <v>0.30399999999999999</v>
      </c>
      <c r="M5" t="s">
        <v>59</v>
      </c>
    </row>
    <row r="6" spans="1:13" x14ac:dyDescent="0.25">
      <c r="A6" t="s">
        <v>8</v>
      </c>
      <c r="B6" t="s">
        <v>14</v>
      </c>
      <c r="D6" t="s">
        <v>53</v>
      </c>
      <c r="E6" s="1" t="s">
        <v>111</v>
      </c>
      <c r="G6" s="1" t="s">
        <v>121</v>
      </c>
      <c r="H6">
        <v>0.1</v>
      </c>
      <c r="I6">
        <v>4.3999999999999997E-2</v>
      </c>
      <c r="J6">
        <v>1</v>
      </c>
      <c r="K6">
        <f t="shared" si="0"/>
        <v>0.1</v>
      </c>
      <c r="L6">
        <f t="shared" si="1"/>
        <v>4.3999999999999997E-2</v>
      </c>
      <c r="M6" t="s">
        <v>59</v>
      </c>
    </row>
    <row r="7" spans="1:13" x14ac:dyDescent="0.25">
      <c r="A7" t="s">
        <v>8</v>
      </c>
      <c r="B7" t="s">
        <v>54</v>
      </c>
      <c r="D7" t="s">
        <v>15</v>
      </c>
      <c r="E7" s="1" t="s">
        <v>111</v>
      </c>
      <c r="G7" s="1" t="s">
        <v>121</v>
      </c>
      <c r="H7">
        <v>0.1</v>
      </c>
      <c r="I7">
        <v>3.5000000000000003E-2</v>
      </c>
      <c r="J7">
        <v>1</v>
      </c>
      <c r="K7">
        <f t="shared" si="0"/>
        <v>0.1</v>
      </c>
      <c r="L7">
        <f t="shared" si="1"/>
        <v>3.5000000000000003E-2</v>
      </c>
      <c r="M7" t="s">
        <v>59</v>
      </c>
    </row>
    <row r="8" spans="1:13" x14ac:dyDescent="0.25">
      <c r="A8" t="s">
        <v>8</v>
      </c>
      <c r="B8" t="s">
        <v>16</v>
      </c>
      <c r="D8" t="s">
        <v>83</v>
      </c>
      <c r="E8" s="1" t="s">
        <v>110</v>
      </c>
      <c r="G8" s="1" t="s">
        <v>121</v>
      </c>
      <c r="H8">
        <v>0.34</v>
      </c>
      <c r="I8">
        <v>0.23499999999999999</v>
      </c>
      <c r="J8">
        <v>1</v>
      </c>
      <c r="K8">
        <f t="shared" si="0"/>
        <v>0.34</v>
      </c>
      <c r="L8">
        <f t="shared" si="1"/>
        <v>0.23499999999999999</v>
      </c>
      <c r="M8" t="s">
        <v>59</v>
      </c>
    </row>
    <row r="9" spans="1:13" x14ac:dyDescent="0.25">
      <c r="A9" t="s">
        <v>8</v>
      </c>
      <c r="B9" t="s">
        <v>86</v>
      </c>
      <c r="D9" t="s">
        <v>87</v>
      </c>
      <c r="E9" s="1" t="s">
        <v>111</v>
      </c>
      <c r="G9" s="1" t="s">
        <v>121</v>
      </c>
      <c r="H9">
        <v>0.1</v>
      </c>
      <c r="I9">
        <v>3.7999999999999999E-2</v>
      </c>
      <c r="J9">
        <v>2</v>
      </c>
      <c r="K9">
        <f t="shared" si="0"/>
        <v>0.2</v>
      </c>
      <c r="L9">
        <f t="shared" si="1"/>
        <v>7.5999999999999998E-2</v>
      </c>
      <c r="M9" t="s">
        <v>59</v>
      </c>
    </row>
    <row r="10" spans="1:13" x14ac:dyDescent="0.25">
      <c r="A10" t="s">
        <v>8</v>
      </c>
      <c r="B10" t="s">
        <v>84</v>
      </c>
      <c r="D10" t="s">
        <v>85</v>
      </c>
      <c r="E10" s="1" t="s">
        <v>111</v>
      </c>
      <c r="G10" s="1" t="s">
        <v>121</v>
      </c>
      <c r="H10">
        <v>0.14000000000000001</v>
      </c>
      <c r="I10">
        <v>0.10100000000000001</v>
      </c>
      <c r="J10">
        <v>1</v>
      </c>
      <c r="K10">
        <f t="shared" si="0"/>
        <v>0.14000000000000001</v>
      </c>
      <c r="L10">
        <f t="shared" si="1"/>
        <v>0.10100000000000001</v>
      </c>
      <c r="M10" t="s">
        <v>59</v>
      </c>
    </row>
    <row r="11" spans="1:13" x14ac:dyDescent="0.25">
      <c r="A11" t="s">
        <v>17</v>
      </c>
      <c r="B11" t="s">
        <v>18</v>
      </c>
      <c r="C11" t="s">
        <v>52</v>
      </c>
      <c r="D11" t="s">
        <v>20</v>
      </c>
      <c r="E11" s="1" t="s">
        <v>112</v>
      </c>
      <c r="H11">
        <v>0.24</v>
      </c>
      <c r="I11">
        <v>0.16200000000000001</v>
      </c>
      <c r="J11">
        <v>3</v>
      </c>
      <c r="K11">
        <f t="shared" si="0"/>
        <v>0.72</v>
      </c>
      <c r="L11">
        <f t="shared" si="1"/>
        <v>0.48599999999999999</v>
      </c>
    </row>
    <row r="12" spans="1:13" x14ac:dyDescent="0.25">
      <c r="A12" t="s">
        <v>17</v>
      </c>
      <c r="B12" t="s">
        <v>19</v>
      </c>
      <c r="C12" t="s">
        <v>78</v>
      </c>
      <c r="D12" t="s">
        <v>68</v>
      </c>
      <c r="H12">
        <v>2.23</v>
      </c>
      <c r="I12">
        <v>1.4870000000000001</v>
      </c>
      <c r="J12">
        <v>2</v>
      </c>
      <c r="K12">
        <f t="shared" si="0"/>
        <v>4.46</v>
      </c>
      <c r="L12">
        <f t="shared" si="1"/>
        <v>2.9740000000000002</v>
      </c>
    </row>
    <row r="13" spans="1:13" x14ac:dyDescent="0.25">
      <c r="A13" t="s">
        <v>17</v>
      </c>
      <c r="B13" t="s">
        <v>18</v>
      </c>
      <c r="C13" t="s">
        <v>67</v>
      </c>
      <c r="D13" t="s">
        <v>69</v>
      </c>
      <c r="E13" s="1" t="s">
        <v>113</v>
      </c>
      <c r="H13">
        <v>0.23</v>
      </c>
      <c r="I13">
        <v>0.189</v>
      </c>
      <c r="J13">
        <v>1</v>
      </c>
      <c r="K13">
        <f t="shared" si="0"/>
        <v>0.23</v>
      </c>
      <c r="L13">
        <f t="shared" si="1"/>
        <v>0.189</v>
      </c>
    </row>
    <row r="14" spans="1:13" x14ac:dyDescent="0.25">
      <c r="A14" t="s">
        <v>21</v>
      </c>
      <c r="B14" t="s">
        <v>22</v>
      </c>
      <c r="C14" t="s">
        <v>55</v>
      </c>
      <c r="D14" t="s">
        <v>24</v>
      </c>
      <c r="E14" s="1" t="s">
        <v>114</v>
      </c>
      <c r="H14">
        <v>0.17</v>
      </c>
      <c r="I14">
        <v>0.152</v>
      </c>
      <c r="J14">
        <v>1</v>
      </c>
      <c r="K14">
        <f t="shared" si="0"/>
        <v>0.17</v>
      </c>
      <c r="L14">
        <f t="shared" si="1"/>
        <v>0.152</v>
      </c>
    </row>
    <row r="15" spans="1:13" x14ac:dyDescent="0.25">
      <c r="A15" t="s">
        <v>21</v>
      </c>
      <c r="B15" t="s">
        <v>23</v>
      </c>
      <c r="C15" t="s">
        <v>56</v>
      </c>
      <c r="D15" t="s">
        <v>25</v>
      </c>
      <c r="E15" s="1" t="s">
        <v>109</v>
      </c>
      <c r="H15">
        <v>0.15</v>
      </c>
      <c r="I15">
        <v>0.13500000000000001</v>
      </c>
      <c r="J15">
        <v>1</v>
      </c>
      <c r="K15">
        <f t="shared" si="0"/>
        <v>0.15</v>
      </c>
      <c r="L15">
        <f t="shared" si="1"/>
        <v>0.13500000000000001</v>
      </c>
    </row>
    <row r="16" spans="1:13" x14ac:dyDescent="0.25">
      <c r="A16" t="s">
        <v>100</v>
      </c>
      <c r="B16" t="s">
        <v>105</v>
      </c>
      <c r="C16" t="s">
        <v>115</v>
      </c>
      <c r="D16" t="s">
        <v>101</v>
      </c>
      <c r="H16">
        <v>0.59</v>
      </c>
      <c r="I16">
        <v>0.499</v>
      </c>
      <c r="J16">
        <v>2</v>
      </c>
      <c r="K16">
        <f t="shared" si="0"/>
        <v>1.18</v>
      </c>
      <c r="L16">
        <f t="shared" si="1"/>
        <v>0.998</v>
      </c>
    </row>
    <row r="17" spans="1:13" x14ac:dyDescent="0.25">
      <c r="A17" t="s">
        <v>100</v>
      </c>
      <c r="B17" t="s">
        <v>106</v>
      </c>
      <c r="C17" t="s">
        <v>116</v>
      </c>
      <c r="D17" t="s">
        <v>102</v>
      </c>
      <c r="G17" s="1" t="s">
        <v>129</v>
      </c>
      <c r="H17">
        <v>0.96</v>
      </c>
      <c r="I17">
        <v>0.79400000000000004</v>
      </c>
      <c r="J17">
        <v>1</v>
      </c>
      <c r="K17">
        <f t="shared" si="0"/>
        <v>0.96</v>
      </c>
      <c r="L17">
        <f t="shared" si="1"/>
        <v>0.79400000000000004</v>
      </c>
    </row>
    <row r="18" spans="1:13" x14ac:dyDescent="0.25">
      <c r="A18" t="s">
        <v>100</v>
      </c>
      <c r="B18" t="s">
        <v>107</v>
      </c>
      <c r="C18" t="s">
        <v>117</v>
      </c>
      <c r="D18" t="s">
        <v>103</v>
      </c>
      <c r="H18">
        <v>0.76</v>
      </c>
      <c r="I18">
        <v>0.63100000000000001</v>
      </c>
      <c r="J18">
        <v>1</v>
      </c>
      <c r="K18">
        <f t="shared" si="0"/>
        <v>0.76</v>
      </c>
      <c r="L18">
        <f t="shared" si="1"/>
        <v>0.63100000000000001</v>
      </c>
    </row>
    <row r="19" spans="1:13" x14ac:dyDescent="0.25">
      <c r="A19" t="s">
        <v>100</v>
      </c>
      <c r="B19" t="s">
        <v>108</v>
      </c>
      <c r="C19" t="s">
        <v>127</v>
      </c>
      <c r="D19" t="s">
        <v>104</v>
      </c>
      <c r="G19" s="1" t="s">
        <v>128</v>
      </c>
      <c r="H19">
        <v>0.5</v>
      </c>
      <c r="I19">
        <v>0.42699999999999999</v>
      </c>
      <c r="J19">
        <v>1</v>
      </c>
      <c r="K19">
        <f t="shared" si="0"/>
        <v>0.5</v>
      </c>
      <c r="L19">
        <f t="shared" si="1"/>
        <v>0.42699999999999999</v>
      </c>
    </row>
    <row r="20" spans="1:13" x14ac:dyDescent="0.25">
      <c r="A20" t="s">
        <v>48</v>
      </c>
      <c r="B20" t="s">
        <v>49</v>
      </c>
      <c r="C20" t="s">
        <v>51</v>
      </c>
      <c r="D20" t="s">
        <v>50</v>
      </c>
      <c r="E20" s="1" t="s">
        <v>112</v>
      </c>
      <c r="H20">
        <v>0.17</v>
      </c>
      <c r="I20">
        <v>0.11700000000000001</v>
      </c>
      <c r="J20">
        <v>1</v>
      </c>
      <c r="K20">
        <f t="shared" si="0"/>
        <v>0.17</v>
      </c>
      <c r="L20">
        <f t="shared" si="1"/>
        <v>0.11700000000000001</v>
      </c>
    </row>
    <row r="21" spans="1:13" x14ac:dyDescent="0.25">
      <c r="A21" t="s">
        <v>37</v>
      </c>
      <c r="B21" t="s">
        <v>88</v>
      </c>
      <c r="D21" t="s">
        <v>38</v>
      </c>
      <c r="E21" s="1" t="s">
        <v>110</v>
      </c>
      <c r="F21" s="1" t="s">
        <v>122</v>
      </c>
      <c r="H21">
        <v>0.1</v>
      </c>
      <c r="I21">
        <v>7.2999999999999995E-2</v>
      </c>
      <c r="J21">
        <v>1</v>
      </c>
      <c r="K21">
        <f t="shared" si="0"/>
        <v>0.1</v>
      </c>
      <c r="L21">
        <f t="shared" si="1"/>
        <v>7.2999999999999995E-2</v>
      </c>
      <c r="M21" t="s">
        <v>59</v>
      </c>
    </row>
    <row r="22" spans="1:13" x14ac:dyDescent="0.25">
      <c r="A22" t="s">
        <v>37</v>
      </c>
      <c r="B22" t="s">
        <v>39</v>
      </c>
      <c r="D22" t="s">
        <v>40</v>
      </c>
      <c r="E22" s="1" t="s">
        <v>111</v>
      </c>
      <c r="F22" s="1" t="s">
        <v>123</v>
      </c>
      <c r="H22">
        <v>0.1</v>
      </c>
      <c r="I22">
        <v>2.1000000000000001E-2</v>
      </c>
      <c r="J22">
        <v>1</v>
      </c>
      <c r="K22">
        <f t="shared" si="0"/>
        <v>0.1</v>
      </c>
      <c r="L22">
        <f t="shared" si="1"/>
        <v>2.1000000000000001E-2</v>
      </c>
      <c r="M22" t="s">
        <v>59</v>
      </c>
    </row>
    <row r="23" spans="1:13" x14ac:dyDescent="0.25">
      <c r="A23" t="s">
        <v>37</v>
      </c>
      <c r="B23" t="s">
        <v>41</v>
      </c>
      <c r="D23" t="s">
        <v>89</v>
      </c>
      <c r="E23" s="1" t="s">
        <v>111</v>
      </c>
      <c r="F23" s="1" t="s">
        <v>123</v>
      </c>
      <c r="H23">
        <v>0.1</v>
      </c>
      <c r="I23">
        <v>7.1999999999999995E-2</v>
      </c>
      <c r="J23">
        <v>6</v>
      </c>
      <c r="K23">
        <f t="shared" si="0"/>
        <v>0.60000000000000009</v>
      </c>
      <c r="L23">
        <f t="shared" si="1"/>
        <v>0.43199999999999994</v>
      </c>
      <c r="M23" t="s">
        <v>59</v>
      </c>
    </row>
    <row r="24" spans="1:13" x14ac:dyDescent="0.25">
      <c r="A24" t="s">
        <v>37</v>
      </c>
      <c r="B24" t="s">
        <v>60</v>
      </c>
      <c r="D24" t="s">
        <v>90</v>
      </c>
      <c r="E24" s="1" t="s">
        <v>111</v>
      </c>
      <c r="F24" s="1" t="s">
        <v>124</v>
      </c>
      <c r="H24">
        <v>0.1</v>
      </c>
      <c r="I24">
        <v>0.01</v>
      </c>
      <c r="J24">
        <v>4</v>
      </c>
      <c r="K24">
        <f t="shared" si="0"/>
        <v>0.4</v>
      </c>
      <c r="L24">
        <f t="shared" si="1"/>
        <v>0.04</v>
      </c>
      <c r="M24" t="s">
        <v>59</v>
      </c>
    </row>
    <row r="25" spans="1:13" x14ac:dyDescent="0.25">
      <c r="A25" t="s">
        <v>37</v>
      </c>
      <c r="B25" t="s">
        <v>42</v>
      </c>
      <c r="D25" t="s">
        <v>43</v>
      </c>
      <c r="E25" s="1" t="s">
        <v>111</v>
      </c>
      <c r="F25" s="1" t="s">
        <v>124</v>
      </c>
      <c r="H25">
        <v>0.1</v>
      </c>
      <c r="I25">
        <v>1.4E-2</v>
      </c>
      <c r="J25">
        <v>1</v>
      </c>
      <c r="K25">
        <f t="shared" si="0"/>
        <v>0.1</v>
      </c>
      <c r="L25">
        <f t="shared" si="1"/>
        <v>1.4E-2</v>
      </c>
      <c r="M25" t="s">
        <v>59</v>
      </c>
    </row>
    <row r="26" spans="1:13" x14ac:dyDescent="0.25">
      <c r="A26" t="s">
        <v>37</v>
      </c>
      <c r="B26" t="s">
        <v>44</v>
      </c>
      <c r="D26" t="s">
        <v>45</v>
      </c>
      <c r="E26" s="1" t="s">
        <v>111</v>
      </c>
      <c r="F26" s="1" t="s">
        <v>124</v>
      </c>
      <c r="H26">
        <v>0.1</v>
      </c>
      <c r="I26">
        <v>1.4E-2</v>
      </c>
      <c r="J26">
        <v>1</v>
      </c>
      <c r="K26">
        <f t="shared" si="0"/>
        <v>0.1</v>
      </c>
      <c r="L26">
        <f t="shared" si="1"/>
        <v>1.4E-2</v>
      </c>
      <c r="M26" t="s">
        <v>59</v>
      </c>
    </row>
    <row r="27" spans="1:13" x14ac:dyDescent="0.25">
      <c r="A27" t="s">
        <v>37</v>
      </c>
      <c r="B27" t="s">
        <v>46</v>
      </c>
      <c r="D27" t="s">
        <v>47</v>
      </c>
      <c r="E27" s="1" t="s">
        <v>111</v>
      </c>
      <c r="F27" s="1" t="s">
        <v>123</v>
      </c>
      <c r="H27">
        <v>0.14000000000000001</v>
      </c>
      <c r="I27">
        <v>0.114</v>
      </c>
      <c r="J27">
        <v>1</v>
      </c>
      <c r="K27">
        <f t="shared" si="0"/>
        <v>0.14000000000000001</v>
      </c>
      <c r="L27">
        <f t="shared" si="1"/>
        <v>0.114</v>
      </c>
      <c r="M27" t="s">
        <v>59</v>
      </c>
    </row>
    <row r="28" spans="1:13" x14ac:dyDescent="0.25">
      <c r="A28" t="s">
        <v>37</v>
      </c>
      <c r="B28" t="s">
        <v>91</v>
      </c>
      <c r="D28" t="s">
        <v>92</v>
      </c>
      <c r="E28" s="1" t="s">
        <v>111</v>
      </c>
      <c r="F28" s="1" t="s">
        <v>130</v>
      </c>
      <c r="H28">
        <v>0.1</v>
      </c>
      <c r="I28">
        <v>1.4999999999999999E-2</v>
      </c>
      <c r="J28">
        <v>3</v>
      </c>
      <c r="K28">
        <f t="shared" si="0"/>
        <v>0.30000000000000004</v>
      </c>
      <c r="L28">
        <f t="shared" si="1"/>
        <v>4.4999999999999998E-2</v>
      </c>
      <c r="M28" t="s">
        <v>59</v>
      </c>
    </row>
    <row r="29" spans="1:13" x14ac:dyDescent="0.25">
      <c r="A29" t="s">
        <v>37</v>
      </c>
      <c r="B29" t="s">
        <v>93</v>
      </c>
      <c r="D29" t="s">
        <v>94</v>
      </c>
      <c r="E29" s="1" t="s">
        <v>111</v>
      </c>
      <c r="F29" s="1" t="s">
        <v>130</v>
      </c>
      <c r="H29">
        <v>0.1</v>
      </c>
      <c r="I29">
        <v>1.4999999999999999E-2</v>
      </c>
      <c r="J29">
        <v>2</v>
      </c>
      <c r="K29">
        <f t="shared" si="0"/>
        <v>0.2</v>
      </c>
      <c r="L29">
        <f t="shared" si="1"/>
        <v>0.03</v>
      </c>
      <c r="M29" t="s">
        <v>59</v>
      </c>
    </row>
    <row r="30" spans="1:13" x14ac:dyDescent="0.25">
      <c r="A30" t="s">
        <v>37</v>
      </c>
      <c r="B30" t="s">
        <v>95</v>
      </c>
      <c r="D30" t="s">
        <v>97</v>
      </c>
      <c r="E30" s="1" t="s">
        <v>110</v>
      </c>
      <c r="F30" s="1" t="s">
        <v>122</v>
      </c>
      <c r="H30">
        <v>0.14000000000000001</v>
      </c>
      <c r="I30">
        <v>0.124</v>
      </c>
      <c r="J30">
        <v>1</v>
      </c>
      <c r="K30">
        <f t="shared" si="0"/>
        <v>0.14000000000000001</v>
      </c>
      <c r="L30">
        <f t="shared" si="1"/>
        <v>0.124</v>
      </c>
      <c r="M30" t="s">
        <v>59</v>
      </c>
    </row>
    <row r="31" spans="1:13" x14ac:dyDescent="0.25">
      <c r="A31" t="s">
        <v>37</v>
      </c>
      <c r="B31" t="s">
        <v>96</v>
      </c>
      <c r="D31" t="s">
        <v>98</v>
      </c>
      <c r="E31" s="1" t="s">
        <v>118</v>
      </c>
      <c r="F31" s="1" t="s">
        <v>124</v>
      </c>
      <c r="H31">
        <v>0.1</v>
      </c>
      <c r="I31">
        <v>2.9000000000000001E-2</v>
      </c>
      <c r="J31">
        <v>1</v>
      </c>
      <c r="K31">
        <f t="shared" si="0"/>
        <v>0.1</v>
      </c>
      <c r="L31">
        <f t="shared" si="1"/>
        <v>2.9000000000000001E-2</v>
      </c>
      <c r="M31" t="s">
        <v>59</v>
      </c>
    </row>
    <row r="32" spans="1:13" x14ac:dyDescent="0.25">
      <c r="A32" t="s">
        <v>26</v>
      </c>
      <c r="B32" t="s">
        <v>27</v>
      </c>
      <c r="C32" t="s">
        <v>36</v>
      </c>
      <c r="D32" t="s">
        <v>30</v>
      </c>
      <c r="H32">
        <v>2.12</v>
      </c>
      <c r="I32">
        <v>1.9079999999999999</v>
      </c>
      <c r="J32">
        <v>1</v>
      </c>
      <c r="K32">
        <f t="shared" si="0"/>
        <v>2.12</v>
      </c>
      <c r="L32">
        <f t="shared" si="1"/>
        <v>1.9079999999999999</v>
      </c>
    </row>
    <row r="33" spans="1:12" x14ac:dyDescent="0.25">
      <c r="A33" t="s">
        <v>26</v>
      </c>
      <c r="B33" t="s">
        <v>28</v>
      </c>
      <c r="C33" t="s">
        <v>35</v>
      </c>
      <c r="D33" t="s">
        <v>31</v>
      </c>
      <c r="H33">
        <v>11.4</v>
      </c>
      <c r="I33">
        <v>9</v>
      </c>
      <c r="J33">
        <v>1</v>
      </c>
      <c r="K33">
        <f t="shared" si="0"/>
        <v>11.4</v>
      </c>
      <c r="L33">
        <f t="shared" si="1"/>
        <v>9</v>
      </c>
    </row>
    <row r="34" spans="1:12" x14ac:dyDescent="0.25">
      <c r="A34" t="s">
        <v>26</v>
      </c>
      <c r="B34" t="s">
        <v>63</v>
      </c>
      <c r="C34" t="s">
        <v>66</v>
      </c>
      <c r="D34" t="s">
        <v>32</v>
      </c>
      <c r="H34">
        <v>1</v>
      </c>
      <c r="I34">
        <v>1</v>
      </c>
      <c r="J34">
        <v>1</v>
      </c>
      <c r="K34">
        <f t="shared" si="0"/>
        <v>1</v>
      </c>
      <c r="L34">
        <f t="shared" si="1"/>
        <v>1</v>
      </c>
    </row>
    <row r="35" spans="1:12" x14ac:dyDescent="0.25">
      <c r="A35" t="s">
        <v>26</v>
      </c>
      <c r="B35" t="s">
        <v>64</v>
      </c>
      <c r="C35" t="s">
        <v>65</v>
      </c>
      <c r="D35" t="s">
        <v>33</v>
      </c>
      <c r="H35">
        <v>1.01</v>
      </c>
      <c r="I35">
        <v>0.92100000000000004</v>
      </c>
      <c r="J35">
        <v>1</v>
      </c>
      <c r="K35">
        <f t="shared" si="0"/>
        <v>1.01</v>
      </c>
      <c r="L35">
        <f t="shared" si="1"/>
        <v>0.92100000000000004</v>
      </c>
    </row>
    <row r="36" spans="1:12" x14ac:dyDescent="0.25">
      <c r="A36" t="s">
        <v>26</v>
      </c>
      <c r="B36" t="s">
        <v>27</v>
      </c>
      <c r="C36" t="s">
        <v>70</v>
      </c>
      <c r="D36" t="s">
        <v>34</v>
      </c>
      <c r="H36">
        <v>2.96</v>
      </c>
      <c r="I36">
        <v>2.6549999999999998</v>
      </c>
      <c r="J36">
        <v>1</v>
      </c>
      <c r="K36">
        <f t="shared" si="0"/>
        <v>2.96</v>
      </c>
      <c r="L36">
        <f t="shared" si="1"/>
        <v>2.6549999999999998</v>
      </c>
    </row>
    <row r="37" spans="1:12" x14ac:dyDescent="0.25">
      <c r="A37" t="s">
        <v>26</v>
      </c>
      <c r="B37" t="s">
        <v>62</v>
      </c>
      <c r="C37" t="s">
        <v>71</v>
      </c>
      <c r="D37" t="s">
        <v>61</v>
      </c>
      <c r="H37">
        <v>5.56</v>
      </c>
      <c r="I37">
        <v>4.9980000000000002</v>
      </c>
      <c r="J37">
        <v>1</v>
      </c>
      <c r="K37">
        <f t="shared" si="0"/>
        <v>5.56</v>
      </c>
      <c r="L37">
        <f t="shared" si="1"/>
        <v>4.9980000000000002</v>
      </c>
    </row>
    <row r="38" spans="1:12" x14ac:dyDescent="0.25">
      <c r="A38" t="s">
        <v>29</v>
      </c>
      <c r="B38" t="s">
        <v>72</v>
      </c>
      <c r="C38" t="s">
        <v>74</v>
      </c>
      <c r="D38" t="s">
        <v>75</v>
      </c>
      <c r="H38">
        <v>1.24</v>
      </c>
      <c r="I38">
        <v>1.1819999999999999</v>
      </c>
      <c r="J38">
        <v>1</v>
      </c>
      <c r="K38">
        <f t="shared" si="0"/>
        <v>1.24</v>
      </c>
      <c r="L38">
        <f t="shared" si="1"/>
        <v>1.1819999999999999</v>
      </c>
    </row>
    <row r="39" spans="1:12" x14ac:dyDescent="0.25">
      <c r="A39" t="s">
        <v>29</v>
      </c>
      <c r="B39" t="s">
        <v>73</v>
      </c>
      <c r="C39" t="s">
        <v>76</v>
      </c>
      <c r="D39" t="s">
        <v>77</v>
      </c>
      <c r="H39">
        <v>0.51</v>
      </c>
      <c r="I39">
        <v>0.42499999999999999</v>
      </c>
      <c r="J39">
        <v>1</v>
      </c>
      <c r="K39">
        <f t="shared" si="0"/>
        <v>0.51</v>
      </c>
      <c r="L39">
        <f t="shared" si="1"/>
        <v>0.42499999999999999</v>
      </c>
    </row>
    <row r="40" spans="1:12" x14ac:dyDescent="0.25">
      <c r="J40" t="s">
        <v>57</v>
      </c>
      <c r="K40">
        <f xml:space="preserve"> SUM(K2:K39)</f>
        <v>41.24</v>
      </c>
      <c r="L40">
        <f xml:space="preserve"> SUM(L2:L39)</f>
        <v>31.55</v>
      </c>
    </row>
    <row r="41" spans="1:12" x14ac:dyDescent="0.25">
      <c r="A41" t="s">
        <v>125</v>
      </c>
    </row>
    <row r="42" spans="1:12" x14ac:dyDescent="0.25">
      <c r="A42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blitzkrieg</dc:creator>
  <cp:lastModifiedBy>blitzkrieg</cp:lastModifiedBy>
  <dcterms:created xsi:type="dcterms:W3CDTF">2020-12-25T14:16:04Z</dcterms:created>
  <dcterms:modified xsi:type="dcterms:W3CDTF">2021-09-05T21:46:43Z</dcterms:modified>
</cp:coreProperties>
</file>