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xr:revisionPtr revIDLastSave="0" documentId="13_ncr:1_{E6673A84-CD39-40F4-BEA6-18B2C9E01EC0}" xr6:coauthVersionLast="47" xr6:coauthVersionMax="47" xr10:uidLastSave="{00000000-0000-0000-0000-000000000000}"/>
  <bookViews>
    <workbookView xWindow="-120" yWindow="-120" windowWidth="29040" windowHeight="15720" xr2:uid="{00000000-000D-0000-FFFF-FFFF00000000}"/>
  </bookViews>
  <sheets>
    <sheet name="Project_Schedule" sheetId="11" r:id="rId1"/>
  </sheets>
  <definedNames>
    <definedName name="Display_Week">Project_Schedule!$D$4</definedName>
    <definedName name="_xlnm.Print_Titles" localSheetId="0">Project_Schedule!$4:$6</definedName>
    <definedName name="Project_Start">Project_Schedule!$D$3</definedName>
    <definedName name="task_end" localSheetId="0">Project_Schedule!$E1</definedName>
    <definedName name="task_progress" localSheetId="0">Project_Schedule!$C1</definedName>
    <definedName name="task_start" localSheetId="0">Project_Schedule!$D1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1" l="1"/>
  <c r="E17" i="11"/>
  <c r="E19" i="11"/>
  <c r="E15" i="11"/>
  <c r="D10" i="11"/>
  <c r="E10" i="11" s="1"/>
  <c r="G7" i="11"/>
  <c r="D9" i="11" l="1"/>
  <c r="H5" i="11" l="1"/>
  <c r="H4" i="11" s="1"/>
  <c r="G22" i="11"/>
  <c r="G20" i="11"/>
  <c r="G19" i="11"/>
  <c r="G18" i="11"/>
  <c r="G14" i="11"/>
  <c r="G8" i="11"/>
  <c r="G9" i="11" l="1"/>
  <c r="H6" i="11"/>
  <c r="G21" i="11" l="1"/>
  <c r="G10" i="11"/>
  <c r="D12" i="11"/>
  <c r="D13" i="11" s="1"/>
  <c r="I5" i="11"/>
  <c r="J5" i="11" s="1"/>
  <c r="K5" i="11" s="1"/>
  <c r="L5" i="11" s="1"/>
  <c r="M5" i="11" s="1"/>
  <c r="N5" i="11" s="1"/>
  <c r="O5" i="11" s="1"/>
  <c r="G13" i="11" l="1"/>
  <c r="G11" i="11"/>
  <c r="E12" i="11"/>
  <c r="G12" i="11" s="1"/>
  <c r="O4" i="11"/>
  <c r="P5" i="11"/>
  <c r="Q5" i="11" s="1"/>
  <c r="R5" i="11" s="1"/>
  <c r="S5" i="11" s="1"/>
  <c r="T5" i="11" s="1"/>
  <c r="U5" i="11" s="1"/>
  <c r="V5" i="11" s="1"/>
  <c r="I6" i="11"/>
  <c r="D16" i="11" l="1"/>
  <c r="E16" i="11" s="1"/>
  <c r="G15" i="11"/>
  <c r="V4" i="11"/>
  <c r="W5" i="11"/>
  <c r="X5" i="11" s="1"/>
  <c r="Y5" i="11" s="1"/>
  <c r="Z5" i="11" s="1"/>
  <c r="AA5" i="11" s="1"/>
  <c r="AB5" i="11" s="1"/>
  <c r="AC5" i="11" s="1"/>
  <c r="J6" i="11"/>
  <c r="D17" i="11" l="1"/>
  <c r="G17" i="11" s="1"/>
  <c r="G16" i="11"/>
  <c r="AD5" i="1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L6" i="11" l="1"/>
  <c r="BL4" i="11"/>
  <c r="BM5" i="11"/>
  <c r="BK6" i="11"/>
  <c r="AF6" i="11"/>
  <c r="BM6" i="11" l="1"/>
  <c r="BN5" i="11"/>
  <c r="AG6" i="11"/>
  <c r="BO5" i="11" l="1"/>
  <c r="BN6" i="11"/>
  <c r="AH6" i="11"/>
  <c r="BP5" i="11" l="1"/>
  <c r="BO6" i="11"/>
  <c r="AI6" i="11"/>
  <c r="BQ5" i="11" l="1"/>
  <c r="BP6" i="11"/>
  <c r="AJ6" i="11"/>
  <c r="BQ6" i="11" l="1"/>
  <c r="BR5" i="11"/>
  <c r="AK6" i="11"/>
  <c r="BR6" i="11" l="1"/>
  <c r="BS5" i="11"/>
  <c r="AL6" i="11"/>
  <c r="BS6" i="11" l="1"/>
  <c r="BS4" i="11"/>
  <c r="BT5" i="11"/>
  <c r="AM6" i="11"/>
  <c r="BT6" i="11" l="1"/>
  <c r="BU5" i="11"/>
  <c r="AN6" i="11"/>
  <c r="BU6" i="11" l="1"/>
  <c r="BV5" i="11"/>
  <c r="AO6" i="11"/>
  <c r="BV6" i="11" l="1"/>
  <c r="BW5" i="11"/>
  <c r="AP6" i="11"/>
  <c r="BW6" i="11" l="1"/>
  <c r="BX5" i="11"/>
  <c r="AQ6" i="11"/>
  <c r="BX6" i="11" l="1"/>
  <c r="BY5" i="11"/>
  <c r="BY6" i="11" l="1"/>
  <c r="BZ5" i="11"/>
  <c r="BZ6" i="11" l="1"/>
  <c r="CA5" i="11"/>
  <c r="BZ4" i="11"/>
  <c r="CA6" i="11" l="1"/>
  <c r="CB5" i="11"/>
  <c r="CC5" i="11" l="1"/>
  <c r="CB6" i="11"/>
  <c r="CC6" i="11" l="1"/>
  <c r="CD5" i="11"/>
  <c r="CD6" i="11" l="1"/>
  <c r="CE5" i="11"/>
  <c r="CF5" i="11" l="1"/>
  <c r="CE6" i="11"/>
  <c r="CF6" i="11" l="1"/>
  <c r="CG5" i="11"/>
  <c r="CG6" i="11" l="1"/>
  <c r="CG4" i="11"/>
  <c r="CH5" i="11"/>
  <c r="CH6" i="11" l="1"/>
  <c r="CI5" i="11"/>
  <c r="CJ5" i="11" l="1"/>
  <c r="CI6" i="11"/>
  <c r="CK5" i="11" l="1"/>
  <c r="CJ6" i="11"/>
  <c r="CL5" i="11" l="1"/>
  <c r="CK6" i="11"/>
  <c r="CL6" i="11" l="1"/>
  <c r="CM5" i="11"/>
  <c r="CM6" i="11" s="1"/>
</calcChain>
</file>

<file path=xl/sharedStrings.xml><?xml version="1.0" encoding="utf-8"?>
<sst xmlns="http://schemas.openxmlformats.org/spreadsheetml/2006/main" count="36" uniqueCount="35">
  <si>
    <t>PROGRESS</t>
  </si>
  <si>
    <t>START</t>
  </si>
  <si>
    <t>END</t>
  </si>
  <si>
    <t>DAYS</t>
  </si>
  <si>
    <t>TASK</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</si>
  <si>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</si>
  <si>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</si>
  <si>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</si>
  <si>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</si>
  <si>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</si>
  <si>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</si>
  <si>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</si>
  <si>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</si>
  <si>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</si>
  <si>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</si>
  <si>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</si>
  <si>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</si>
  <si>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Planning</t>
  </si>
  <si>
    <t>Requirements Specification</t>
  </si>
  <si>
    <t>Initial Class Diagram</t>
  </si>
  <si>
    <t>Overview of Site Main Functions</t>
  </si>
  <si>
    <t>Assessment 2</t>
  </si>
  <si>
    <t>HND Software Dev 2A</t>
  </si>
  <si>
    <t>Kieran Burns</t>
  </si>
  <si>
    <t>Project Schedule</t>
  </si>
  <si>
    <t>Test Plan</t>
  </si>
  <si>
    <t>Detailed Class Diagram</t>
  </si>
  <si>
    <t>Screen Layouts</t>
  </si>
  <si>
    <t>Site Map</t>
  </si>
  <si>
    <t>Phase 2: Design</t>
  </si>
  <si>
    <t>Phase 3: Development</t>
  </si>
  <si>
    <t>Completed MVC Application</t>
  </si>
  <si>
    <t>Phase 4: Testing</t>
  </si>
  <si>
    <t>Completed Testing Documents</t>
  </si>
  <si>
    <t>Updated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</si>
</sst>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m/yy;@"/>
  </numFmts>
  <fonts count="1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3" fillId="0" borderId="0"/>
    <xf numFmtId="164"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59">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12" borderId="1" xfId="0" applyFont="1" applyFill="1" applyBorder="1" applyAlignment="1">
      <alignment horizontal="left" vertical="center" indent="1"/>
    </xf>
    <xf numFmtId="0" fontId="5" fillId="12" borderId="1" xfId="0" applyFont="1" applyFill="1" applyBorder="1" applyAlignment="1">
      <alignment horizontal="center" vertical="center" wrapText="1"/>
    </xf>
    <xf numFmtId="168" fontId="8" fillId="6" borderId="0" xfId="0" applyNumberFormat="1" applyFont="1" applyFill="1" applyAlignment="1">
      <alignment horizontal="center" vertical="center"/>
    </xf>
    <xf numFmtId="168" fontId="8" fillId="6" borderId="6" xfId="0" applyNumberFormat="1" applyFont="1" applyFill="1" applyBorder="1" applyAlignment="1">
      <alignment horizontal="center" vertical="center"/>
    </xf>
    <xf numFmtId="168" fontId="8" fillId="6" borderId="7" xfId="0" applyNumberFormat="1" applyFont="1" applyFill="1" applyBorder="1" applyAlignment="1">
      <alignment horizontal="center" vertical="center"/>
    </xf>
    <xf numFmtId="0" fontId="9" fillId="11" borderId="8" xfId="0" applyFont="1" applyFill="1" applyBorder="1" applyAlignment="1">
      <alignment horizontal="center" vertical="center" shrinkToFit="1"/>
    </xf>
    <xf numFmtId="0" fontId="11" fillId="0" borderId="0" xfId="0" applyFont="1"/>
    <xf numFmtId="0" fontId="3" fillId="0" borderId="2" xfId="0" applyFont="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3" fillId="7" borderId="2" xfId="0" applyNumberFormat="1" applyFont="1" applyFill="1" applyBorder="1" applyAlignment="1">
      <alignment horizontal="center" vertical="center"/>
    </xf>
    <xf numFmtId="9" fontId="3" fillId="2" borderId="2" xfId="2" applyFont="1" applyFill="1" applyBorder="1" applyAlignment="1">
      <alignment horizontal="center" vertical="center"/>
    </xf>
    <xf numFmtId="0" fontId="4" fillId="8" borderId="2" xfId="0" applyFont="1" applyFill="1" applyBorder="1" applyAlignment="1">
      <alignment horizontal="left" vertical="center" indent="1"/>
    </xf>
    <xf numFmtId="9" fontId="3"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3" fillId="8" borderId="2" xfId="0" applyNumberFormat="1" applyFont="1" applyFill="1" applyBorder="1" applyAlignment="1">
      <alignment horizontal="center" vertical="center"/>
    </xf>
    <xf numFmtId="9" fontId="3" fillId="3" borderId="2" xfId="2" applyFont="1" applyFill="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3" fillId="5" borderId="2" xfId="0" applyNumberFormat="1" applyFont="1" applyFill="1" applyBorder="1" applyAlignment="1">
      <alignment horizontal="center" vertical="center"/>
    </xf>
    <xf numFmtId="9" fontId="3" fillId="10" borderId="2" xfId="2" applyFont="1" applyFill="1" applyBorder="1" applyAlignment="1">
      <alignment horizontal="center" vertical="center"/>
    </xf>
    <xf numFmtId="0" fontId="4" fillId="4" borderId="2" xfId="0" applyFont="1" applyFill="1" applyBorder="1" applyAlignment="1">
      <alignment horizontal="left" vertical="center" indent="1"/>
    </xf>
    <xf numFmtId="9" fontId="3"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3" fillId="4" borderId="2" xfId="0" applyNumberFormat="1" applyFont="1" applyFill="1" applyBorder="1" applyAlignment="1">
      <alignment horizontal="center" vertical="center"/>
    </xf>
    <xf numFmtId="9" fontId="3"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12" fillId="0" borderId="0" xfId="1" applyFont="1" applyProtection="1">
      <alignment vertical="top"/>
    </xf>
    <xf numFmtId="0" fontId="10" fillId="0" borderId="0" xfId="5" applyAlignment="1">
      <alignment horizontal="left"/>
    </xf>
    <xf numFmtId="0" fontId="7" fillId="0" borderId="0" xfId="6"/>
    <xf numFmtId="0" fontId="7" fillId="0" borderId="0" xfId="7">
      <alignment vertical="top"/>
    </xf>
    <xf numFmtId="0" fontId="6" fillId="2" borderId="2" xfId="12" applyFill="1">
      <alignment horizontal="left" vertical="center" indent="2"/>
    </xf>
    <xf numFmtId="0" fontId="6" fillId="3" borderId="2" xfId="12" applyFill="1">
      <alignment horizontal="left" vertical="center" indent="2"/>
    </xf>
    <xf numFmtId="0" fontId="6" fillId="10" borderId="2" xfId="12" applyFill="1">
      <alignment horizontal="left" vertical="center" indent="2"/>
    </xf>
    <xf numFmtId="0" fontId="6" fillId="9" borderId="2" xfId="12" applyFill="1">
      <alignment horizontal="left" vertical="center" indent="2"/>
    </xf>
    <xf numFmtId="0" fontId="6" fillId="0" borderId="7" xfId="8" applyBorder="1">
      <alignment horizontal="right" indent="1"/>
    </xf>
    <xf numFmtId="169" fontId="6" fillId="2" borderId="2" xfId="10" applyNumberFormat="1" applyFill="1">
      <alignment horizontal="center" vertical="center"/>
    </xf>
    <xf numFmtId="169" fontId="6" fillId="3" borderId="2" xfId="10" applyNumberFormat="1" applyFill="1">
      <alignment horizontal="center" vertical="center"/>
    </xf>
    <xf numFmtId="169" fontId="6" fillId="10" borderId="2" xfId="10" applyNumberFormat="1" applyFill="1">
      <alignment horizontal="center" vertical="center"/>
    </xf>
    <xf numFmtId="169" fontId="6" fillId="9" borderId="2" xfId="10" applyNumberFormat="1" applyFill="1">
      <alignment horizontal="center" vertical="center"/>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0" fontId="0" fillId="0" borderId="10" xfId="0" applyBorder="1"/>
    <xf numFmtId="167" fontId="6" fillId="0" borderId="3" xfId="9" applyNumberFormat="1">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M24"/>
  <sheetViews>
    <sheetView showGridLines="0" tabSelected="1" showRuler="0" zoomScaleNormal="100" zoomScalePageLayoutView="70" workbookViewId="0">
      <pane ySplit="6" topLeftCell="A8" activePane="bottomLeft" state="frozen"/>
      <selection pane="bottomLeft" activeCell="E13" sqref="E13"/>
    </sheetView>
  </sheetViews>
  <sheetFormatPr defaultRowHeight="30" customHeight="1" x14ac:dyDescent="0.25"/>
  <cols>
    <col min="1" max="1" width="2.7109375" style="38" customWidth="1"/>
    <col min="2" max="2" width="34.7109375" customWidth="1"/>
    <col min="3" max="3" width="10.7109375" customWidth="1"/>
    <col min="4" max="4" width="10.42578125" style="4" customWidth="1"/>
    <col min="5" max="5" width="10.42578125" customWidth="1"/>
    <col min="6" max="6" width="2.7109375" customWidth="1"/>
    <col min="7" max="7" width="6.140625" hidden="1" customWidth="1"/>
    <col min="8" max="91" width="2.5703125" customWidth="1"/>
  </cols>
  <sheetData>
    <row r="1" spans="1:91" ht="30" customHeight="1" x14ac:dyDescent="0.45">
      <c r="A1" s="39" t="s">
        <v>8</v>
      </c>
      <c r="B1" s="42" t="s">
        <v>21</v>
      </c>
      <c r="C1" s="1"/>
      <c r="D1" s="3"/>
      <c r="E1" s="37"/>
      <c r="G1" s="1"/>
      <c r="H1" s="13"/>
    </row>
    <row r="2" spans="1:91" ht="30" customHeight="1" x14ac:dyDescent="0.3">
      <c r="A2" s="38" t="s">
        <v>5</v>
      </c>
      <c r="B2" s="43" t="s">
        <v>22</v>
      </c>
      <c r="H2" s="41"/>
    </row>
    <row r="3" spans="1:91" ht="30" customHeight="1" x14ac:dyDescent="0.25">
      <c r="A3" s="38" t="s">
        <v>9</v>
      </c>
      <c r="B3" s="44" t="s">
        <v>23</v>
      </c>
      <c r="C3" s="49"/>
      <c r="D3" s="58">
        <v>45231</v>
      </c>
      <c r="E3" s="58"/>
    </row>
    <row r="4" spans="1:91" ht="30" customHeight="1" x14ac:dyDescent="0.25">
      <c r="A4" s="39" t="s">
        <v>10</v>
      </c>
      <c r="C4" s="49"/>
      <c r="D4" s="6">
        <v>1</v>
      </c>
      <c r="H4" s="54">
        <f>H5</f>
        <v>45229</v>
      </c>
      <c r="I4" s="55"/>
      <c r="J4" s="55"/>
      <c r="K4" s="55"/>
      <c r="L4" s="55"/>
      <c r="M4" s="55"/>
      <c r="N4" s="56"/>
      <c r="O4" s="54">
        <f>O5</f>
        <v>45236</v>
      </c>
      <c r="P4" s="55"/>
      <c r="Q4" s="55"/>
      <c r="R4" s="55"/>
      <c r="S4" s="55"/>
      <c r="T4" s="55"/>
      <c r="U4" s="56"/>
      <c r="V4" s="54">
        <f>V5</f>
        <v>45243</v>
      </c>
      <c r="W4" s="55"/>
      <c r="X4" s="55"/>
      <c r="Y4" s="55"/>
      <c r="Z4" s="55"/>
      <c r="AA4" s="55"/>
      <c r="AB4" s="56"/>
      <c r="AC4" s="54">
        <f>AC5</f>
        <v>45250</v>
      </c>
      <c r="AD4" s="55"/>
      <c r="AE4" s="55"/>
      <c r="AF4" s="55"/>
      <c r="AG4" s="55"/>
      <c r="AH4" s="55"/>
      <c r="AI4" s="56"/>
      <c r="AJ4" s="54">
        <f>AJ5</f>
        <v>45257</v>
      </c>
      <c r="AK4" s="55"/>
      <c r="AL4" s="55"/>
      <c r="AM4" s="55"/>
      <c r="AN4" s="55"/>
      <c r="AO4" s="55"/>
      <c r="AP4" s="56"/>
      <c r="AQ4" s="54">
        <f>AQ5</f>
        <v>45264</v>
      </c>
      <c r="AR4" s="55"/>
      <c r="AS4" s="55"/>
      <c r="AT4" s="55"/>
      <c r="AU4" s="55"/>
      <c r="AV4" s="55"/>
      <c r="AW4" s="56"/>
      <c r="AX4" s="54">
        <f>AX5</f>
        <v>45271</v>
      </c>
      <c r="AY4" s="55"/>
      <c r="AZ4" s="55"/>
      <c r="BA4" s="55"/>
      <c r="BB4" s="55"/>
      <c r="BC4" s="55"/>
      <c r="BD4" s="56"/>
      <c r="BE4" s="54">
        <f>BE5</f>
        <v>45278</v>
      </c>
      <c r="BF4" s="55"/>
      <c r="BG4" s="55"/>
      <c r="BH4" s="55"/>
      <c r="BI4" s="55"/>
      <c r="BJ4" s="55"/>
      <c r="BK4" s="56"/>
      <c r="BL4" s="54">
        <f>BL5</f>
        <v>45285</v>
      </c>
      <c r="BM4" s="55"/>
      <c r="BN4" s="55"/>
      <c r="BO4" s="55"/>
      <c r="BP4" s="55"/>
      <c r="BQ4" s="55"/>
      <c r="BR4" s="56"/>
      <c r="BS4" s="54">
        <f>BS5</f>
        <v>45292</v>
      </c>
      <c r="BT4" s="55"/>
      <c r="BU4" s="55"/>
      <c r="BV4" s="55"/>
      <c r="BW4" s="55"/>
      <c r="BX4" s="55"/>
      <c r="BY4" s="56"/>
      <c r="BZ4" s="54">
        <f>BZ5</f>
        <v>45299</v>
      </c>
      <c r="CA4" s="55"/>
      <c r="CB4" s="55"/>
      <c r="CC4" s="55"/>
      <c r="CD4" s="55"/>
      <c r="CE4" s="55"/>
      <c r="CF4" s="56"/>
      <c r="CG4" s="54">
        <f>CG5</f>
        <v>45306</v>
      </c>
      <c r="CH4" s="55"/>
      <c r="CI4" s="55"/>
      <c r="CJ4" s="55"/>
      <c r="CK4" s="55"/>
      <c r="CL4" s="55"/>
      <c r="CM4" s="56"/>
    </row>
    <row r="5" spans="1:91" ht="15" customHeight="1" x14ac:dyDescent="0.25">
      <c r="A5" s="39" t="s">
        <v>11</v>
      </c>
      <c r="B5" s="57"/>
      <c r="C5" s="57"/>
      <c r="D5" s="57"/>
      <c r="E5" s="57"/>
      <c r="F5" s="57"/>
      <c r="H5" s="10">
        <f>Project_Start-WEEKDAY(Project_Start,1)+2+7*(Display_Week-1)</f>
        <v>45229</v>
      </c>
      <c r="I5" s="9">
        <f>H5+1</f>
        <v>45230</v>
      </c>
      <c r="J5" s="9">
        <f t="shared" ref="J5:AW5" si="0">I5+1</f>
        <v>45231</v>
      </c>
      <c r="K5" s="9">
        <f t="shared" si="0"/>
        <v>45232</v>
      </c>
      <c r="L5" s="9">
        <f t="shared" si="0"/>
        <v>45233</v>
      </c>
      <c r="M5" s="9">
        <f t="shared" si="0"/>
        <v>45234</v>
      </c>
      <c r="N5" s="11">
        <f t="shared" si="0"/>
        <v>45235</v>
      </c>
      <c r="O5" s="10">
        <f>N5+1</f>
        <v>45236</v>
      </c>
      <c r="P5" s="9">
        <f>O5+1</f>
        <v>45237</v>
      </c>
      <c r="Q5" s="9">
        <f t="shared" si="0"/>
        <v>45238</v>
      </c>
      <c r="R5" s="9">
        <f t="shared" si="0"/>
        <v>45239</v>
      </c>
      <c r="S5" s="9">
        <f t="shared" si="0"/>
        <v>45240</v>
      </c>
      <c r="T5" s="9">
        <f t="shared" si="0"/>
        <v>45241</v>
      </c>
      <c r="U5" s="11">
        <f t="shared" si="0"/>
        <v>45242</v>
      </c>
      <c r="V5" s="10">
        <f>U5+1</f>
        <v>45243</v>
      </c>
      <c r="W5" s="9">
        <f>V5+1</f>
        <v>45244</v>
      </c>
      <c r="X5" s="9">
        <f t="shared" si="0"/>
        <v>45245</v>
      </c>
      <c r="Y5" s="9">
        <f t="shared" si="0"/>
        <v>45246</v>
      </c>
      <c r="Z5" s="9">
        <f t="shared" si="0"/>
        <v>45247</v>
      </c>
      <c r="AA5" s="9">
        <f t="shared" si="0"/>
        <v>45248</v>
      </c>
      <c r="AB5" s="11">
        <f t="shared" si="0"/>
        <v>45249</v>
      </c>
      <c r="AC5" s="10">
        <f>AB5+1</f>
        <v>45250</v>
      </c>
      <c r="AD5" s="9">
        <f>AC5+1</f>
        <v>45251</v>
      </c>
      <c r="AE5" s="9">
        <f t="shared" si="0"/>
        <v>45252</v>
      </c>
      <c r="AF5" s="9">
        <f t="shared" si="0"/>
        <v>45253</v>
      </c>
      <c r="AG5" s="9">
        <f t="shared" si="0"/>
        <v>45254</v>
      </c>
      <c r="AH5" s="9">
        <f t="shared" si="0"/>
        <v>45255</v>
      </c>
      <c r="AI5" s="11">
        <f t="shared" si="0"/>
        <v>45256</v>
      </c>
      <c r="AJ5" s="10">
        <f>AI5+1</f>
        <v>45257</v>
      </c>
      <c r="AK5" s="9">
        <f>AJ5+1</f>
        <v>45258</v>
      </c>
      <c r="AL5" s="9">
        <f t="shared" si="0"/>
        <v>45259</v>
      </c>
      <c r="AM5" s="9">
        <f t="shared" si="0"/>
        <v>45260</v>
      </c>
      <c r="AN5" s="9">
        <f t="shared" si="0"/>
        <v>45261</v>
      </c>
      <c r="AO5" s="9">
        <f t="shared" si="0"/>
        <v>45262</v>
      </c>
      <c r="AP5" s="11">
        <f t="shared" si="0"/>
        <v>45263</v>
      </c>
      <c r="AQ5" s="10">
        <f>AP5+1</f>
        <v>45264</v>
      </c>
      <c r="AR5" s="9">
        <f>AQ5+1</f>
        <v>45265</v>
      </c>
      <c r="AS5" s="9">
        <f t="shared" si="0"/>
        <v>45266</v>
      </c>
      <c r="AT5" s="9">
        <f t="shared" si="0"/>
        <v>45267</v>
      </c>
      <c r="AU5" s="9">
        <f t="shared" si="0"/>
        <v>45268</v>
      </c>
      <c r="AV5" s="9">
        <f t="shared" si="0"/>
        <v>45269</v>
      </c>
      <c r="AW5" s="11">
        <f t="shared" si="0"/>
        <v>45270</v>
      </c>
      <c r="AX5" s="10">
        <f>AW5+1</f>
        <v>45271</v>
      </c>
      <c r="AY5" s="9">
        <f>AX5+1</f>
        <v>45272</v>
      </c>
      <c r="AZ5" s="9">
        <f t="shared" ref="AZ5:BD5" si="1">AY5+1</f>
        <v>45273</v>
      </c>
      <c r="BA5" s="9">
        <f t="shared" si="1"/>
        <v>45274</v>
      </c>
      <c r="BB5" s="9">
        <f t="shared" si="1"/>
        <v>45275</v>
      </c>
      <c r="BC5" s="9">
        <f t="shared" si="1"/>
        <v>45276</v>
      </c>
      <c r="BD5" s="11">
        <f t="shared" si="1"/>
        <v>45277</v>
      </c>
      <c r="BE5" s="10">
        <f>BD5+1</f>
        <v>45278</v>
      </c>
      <c r="BF5" s="9">
        <f>BE5+1</f>
        <v>45279</v>
      </c>
      <c r="BG5" s="9">
        <f t="shared" ref="BG5:BK5" si="2">BF5+1</f>
        <v>45280</v>
      </c>
      <c r="BH5" s="9">
        <f t="shared" si="2"/>
        <v>45281</v>
      </c>
      <c r="BI5" s="9">
        <f t="shared" si="2"/>
        <v>45282</v>
      </c>
      <c r="BJ5" s="9">
        <f t="shared" si="2"/>
        <v>45283</v>
      </c>
      <c r="BK5" s="11">
        <f t="shared" si="2"/>
        <v>45284</v>
      </c>
      <c r="BL5" s="10">
        <f>BK5+1</f>
        <v>45285</v>
      </c>
      <c r="BM5" s="9">
        <f>BL5+1</f>
        <v>45286</v>
      </c>
      <c r="BN5" s="9">
        <f t="shared" ref="BN5" si="3">BM5+1</f>
        <v>45287</v>
      </c>
      <c r="BO5" s="9">
        <f t="shared" ref="BO5" si="4">BN5+1</f>
        <v>45288</v>
      </c>
      <c r="BP5" s="9">
        <f t="shared" ref="BP5" si="5">BO5+1</f>
        <v>45289</v>
      </c>
      <c r="BQ5" s="9">
        <f t="shared" ref="BQ5" si="6">BP5+1</f>
        <v>45290</v>
      </c>
      <c r="BR5" s="11">
        <f t="shared" ref="BR5" si="7">BQ5+1</f>
        <v>45291</v>
      </c>
      <c r="BS5" s="10">
        <f>BR5+1</f>
        <v>45292</v>
      </c>
      <c r="BT5" s="9">
        <f>BS5+1</f>
        <v>45293</v>
      </c>
      <c r="BU5" s="9">
        <f t="shared" ref="BU5" si="8">BT5+1</f>
        <v>45294</v>
      </c>
      <c r="BV5" s="9">
        <f t="shared" ref="BV5" si="9">BU5+1</f>
        <v>45295</v>
      </c>
      <c r="BW5" s="9">
        <f t="shared" ref="BW5" si="10">BV5+1</f>
        <v>45296</v>
      </c>
      <c r="BX5" s="9">
        <f t="shared" ref="BX5" si="11">BW5+1</f>
        <v>45297</v>
      </c>
      <c r="BY5" s="11">
        <f t="shared" ref="BY5" si="12">BX5+1</f>
        <v>45298</v>
      </c>
      <c r="BZ5" s="10">
        <f>BY5+1</f>
        <v>45299</v>
      </c>
      <c r="CA5" s="9">
        <f>BZ5+1</f>
        <v>45300</v>
      </c>
      <c r="CB5" s="9">
        <f t="shared" ref="CB5" si="13">CA5+1</f>
        <v>45301</v>
      </c>
      <c r="CC5" s="9">
        <f t="shared" ref="CC5" si="14">CB5+1</f>
        <v>45302</v>
      </c>
      <c r="CD5" s="9">
        <f t="shared" ref="CD5" si="15">CC5+1</f>
        <v>45303</v>
      </c>
      <c r="CE5" s="9">
        <f t="shared" ref="CE5" si="16">CD5+1</f>
        <v>45304</v>
      </c>
      <c r="CF5" s="11">
        <f t="shared" ref="CF5" si="17">CE5+1</f>
        <v>45305</v>
      </c>
      <c r="CG5" s="10">
        <f>CF5+1</f>
        <v>45306</v>
      </c>
      <c r="CH5" s="9">
        <f>CG5+1</f>
        <v>45307</v>
      </c>
      <c r="CI5" s="9">
        <f t="shared" ref="CI5" si="18">CH5+1</f>
        <v>45308</v>
      </c>
      <c r="CJ5" s="9">
        <f t="shared" ref="CJ5" si="19">CI5+1</f>
        <v>45309</v>
      </c>
      <c r="CK5" s="9">
        <f t="shared" ref="CK5" si="20">CJ5+1</f>
        <v>45310</v>
      </c>
      <c r="CL5" s="9">
        <f t="shared" ref="CL5" si="21">CK5+1</f>
        <v>45311</v>
      </c>
      <c r="CM5" s="11">
        <f t="shared" ref="CM5" si="22">CL5+1</f>
        <v>45312</v>
      </c>
    </row>
    <row r="6" spans="1:91" ht="30" customHeight="1" thickBot="1" x14ac:dyDescent="0.3">
      <c r="A6" s="39" t="s">
        <v>12</v>
      </c>
      <c r="B6" s="7" t="s">
        <v>4</v>
      </c>
      <c r="C6" s="8" t="s">
        <v>0</v>
      </c>
      <c r="D6" s="8" t="s">
        <v>1</v>
      </c>
      <c r="E6" s="8" t="s">
        <v>2</v>
      </c>
      <c r="F6" s="8"/>
      <c r="G6" s="8" t="s">
        <v>3</v>
      </c>
      <c r="H6" s="12" t="str">
        <f t="shared" ref="H6" si="23">LEFT(TEXT(H5,"ddd"),1)</f>
        <v>M</v>
      </c>
      <c r="I6" s="12" t="str">
        <f t="shared" ref="I6:AQ6" si="24">LEFT(TEXT(I5,"ddd"),1)</f>
        <v>T</v>
      </c>
      <c r="J6" s="12" t="str">
        <f t="shared" si="24"/>
        <v>W</v>
      </c>
      <c r="K6" s="12" t="str">
        <f t="shared" si="24"/>
        <v>T</v>
      </c>
      <c r="L6" s="12" t="str">
        <f t="shared" si="24"/>
        <v>F</v>
      </c>
      <c r="M6" s="12" t="str">
        <f t="shared" si="24"/>
        <v>S</v>
      </c>
      <c r="N6" s="12" t="str">
        <f t="shared" si="24"/>
        <v>S</v>
      </c>
      <c r="O6" s="12" t="str">
        <f t="shared" si="24"/>
        <v>M</v>
      </c>
      <c r="P6" s="12" t="str">
        <f t="shared" si="24"/>
        <v>T</v>
      </c>
      <c r="Q6" s="12" t="str">
        <f t="shared" si="24"/>
        <v>W</v>
      </c>
      <c r="R6" s="12" t="str">
        <f t="shared" si="24"/>
        <v>T</v>
      </c>
      <c r="S6" s="12" t="str">
        <f t="shared" si="24"/>
        <v>F</v>
      </c>
      <c r="T6" s="12" t="str">
        <f t="shared" si="24"/>
        <v>S</v>
      </c>
      <c r="U6" s="12" t="str">
        <f t="shared" si="24"/>
        <v>S</v>
      </c>
      <c r="V6" s="12" t="str">
        <f t="shared" si="24"/>
        <v>M</v>
      </c>
      <c r="W6" s="12" t="str">
        <f t="shared" si="24"/>
        <v>T</v>
      </c>
      <c r="X6" s="12" t="str">
        <f t="shared" si="24"/>
        <v>W</v>
      </c>
      <c r="Y6" s="12" t="str">
        <f t="shared" si="24"/>
        <v>T</v>
      </c>
      <c r="Z6" s="12" t="str">
        <f t="shared" si="24"/>
        <v>F</v>
      </c>
      <c r="AA6" s="12" t="str">
        <f t="shared" si="24"/>
        <v>S</v>
      </c>
      <c r="AB6" s="12" t="str">
        <f t="shared" si="24"/>
        <v>S</v>
      </c>
      <c r="AC6" s="12" t="str">
        <f t="shared" si="24"/>
        <v>M</v>
      </c>
      <c r="AD6" s="12" t="str">
        <f t="shared" si="24"/>
        <v>T</v>
      </c>
      <c r="AE6" s="12" t="str">
        <f t="shared" si="24"/>
        <v>W</v>
      </c>
      <c r="AF6" s="12" t="str">
        <f t="shared" si="24"/>
        <v>T</v>
      </c>
      <c r="AG6" s="12" t="str">
        <f t="shared" si="24"/>
        <v>F</v>
      </c>
      <c r="AH6" s="12" t="str">
        <f t="shared" si="24"/>
        <v>S</v>
      </c>
      <c r="AI6" s="12" t="str">
        <f t="shared" si="24"/>
        <v>S</v>
      </c>
      <c r="AJ6" s="12" t="str">
        <f t="shared" si="24"/>
        <v>M</v>
      </c>
      <c r="AK6" s="12" t="str">
        <f t="shared" si="24"/>
        <v>T</v>
      </c>
      <c r="AL6" s="12" t="str">
        <f t="shared" si="24"/>
        <v>W</v>
      </c>
      <c r="AM6" s="12" t="str">
        <f t="shared" si="24"/>
        <v>T</v>
      </c>
      <c r="AN6" s="12" t="str">
        <f t="shared" si="24"/>
        <v>F</v>
      </c>
      <c r="AO6" s="12" t="str">
        <f t="shared" si="24"/>
        <v>S</v>
      </c>
      <c r="AP6" s="12" t="str">
        <f t="shared" si="24"/>
        <v>S</v>
      </c>
      <c r="AQ6" s="12" t="str">
        <f t="shared" si="24"/>
        <v>M</v>
      </c>
      <c r="AR6" s="12" t="str">
        <f t="shared" ref="AR6:BK6" si="25">LEFT(TEXT(AR5,"ddd"),1)</f>
        <v>T</v>
      </c>
      <c r="AS6" s="12" t="str">
        <f t="shared" si="25"/>
        <v>W</v>
      </c>
      <c r="AT6" s="12" t="str">
        <f t="shared" si="25"/>
        <v>T</v>
      </c>
      <c r="AU6" s="12" t="str">
        <f t="shared" si="25"/>
        <v>F</v>
      </c>
      <c r="AV6" s="12" t="str">
        <f t="shared" si="25"/>
        <v>S</v>
      </c>
      <c r="AW6" s="12" t="str">
        <f t="shared" si="25"/>
        <v>S</v>
      </c>
      <c r="AX6" s="12" t="str">
        <f t="shared" si="25"/>
        <v>M</v>
      </c>
      <c r="AY6" s="12" t="str">
        <f t="shared" si="25"/>
        <v>T</v>
      </c>
      <c r="AZ6" s="12" t="str">
        <f t="shared" si="25"/>
        <v>W</v>
      </c>
      <c r="BA6" s="12" t="str">
        <f t="shared" si="25"/>
        <v>T</v>
      </c>
      <c r="BB6" s="12" t="str">
        <f t="shared" si="25"/>
        <v>F</v>
      </c>
      <c r="BC6" s="12" t="str">
        <f t="shared" si="25"/>
        <v>S</v>
      </c>
      <c r="BD6" s="12" t="str">
        <f t="shared" si="25"/>
        <v>S</v>
      </c>
      <c r="BE6" s="12" t="str">
        <f t="shared" si="25"/>
        <v>M</v>
      </c>
      <c r="BF6" s="12" t="str">
        <f t="shared" si="25"/>
        <v>T</v>
      </c>
      <c r="BG6" s="12" t="str">
        <f t="shared" si="25"/>
        <v>W</v>
      </c>
      <c r="BH6" s="12" t="str">
        <f t="shared" si="25"/>
        <v>T</v>
      </c>
      <c r="BI6" s="12" t="str">
        <f t="shared" si="25"/>
        <v>F</v>
      </c>
      <c r="BJ6" s="12" t="str">
        <f t="shared" si="25"/>
        <v>S</v>
      </c>
      <c r="BK6" s="12" t="str">
        <f t="shared" si="25"/>
        <v>S</v>
      </c>
      <c r="BL6" s="12" t="str">
        <f t="shared" ref="BL6:CM6" si="26">LEFT(TEXT(BL5,"ddd"),1)</f>
        <v>M</v>
      </c>
      <c r="BM6" s="12" t="str">
        <f t="shared" si="26"/>
        <v>T</v>
      </c>
      <c r="BN6" s="12" t="str">
        <f t="shared" si="26"/>
        <v>W</v>
      </c>
      <c r="BO6" s="12" t="str">
        <f t="shared" si="26"/>
        <v>T</v>
      </c>
      <c r="BP6" s="12" t="str">
        <f t="shared" si="26"/>
        <v>F</v>
      </c>
      <c r="BQ6" s="12" t="str">
        <f t="shared" si="26"/>
        <v>S</v>
      </c>
      <c r="BR6" s="12" t="str">
        <f t="shared" si="26"/>
        <v>S</v>
      </c>
      <c r="BS6" s="12" t="str">
        <f t="shared" si="26"/>
        <v>M</v>
      </c>
      <c r="BT6" s="12" t="str">
        <f t="shared" si="26"/>
        <v>T</v>
      </c>
      <c r="BU6" s="12" t="str">
        <f t="shared" si="26"/>
        <v>W</v>
      </c>
      <c r="BV6" s="12" t="str">
        <f t="shared" si="26"/>
        <v>T</v>
      </c>
      <c r="BW6" s="12" t="str">
        <f t="shared" si="26"/>
        <v>F</v>
      </c>
      <c r="BX6" s="12" t="str">
        <f t="shared" si="26"/>
        <v>S</v>
      </c>
      <c r="BY6" s="12" t="str">
        <f t="shared" si="26"/>
        <v>S</v>
      </c>
      <c r="BZ6" s="12" t="str">
        <f t="shared" si="26"/>
        <v>M</v>
      </c>
      <c r="CA6" s="12" t="str">
        <f t="shared" si="26"/>
        <v>T</v>
      </c>
      <c r="CB6" s="12" t="str">
        <f t="shared" si="26"/>
        <v>W</v>
      </c>
      <c r="CC6" s="12" t="str">
        <f t="shared" si="26"/>
        <v>T</v>
      </c>
      <c r="CD6" s="12" t="str">
        <f t="shared" si="26"/>
        <v>F</v>
      </c>
      <c r="CE6" s="12" t="str">
        <f t="shared" si="26"/>
        <v>S</v>
      </c>
      <c r="CF6" s="12" t="str">
        <f t="shared" si="26"/>
        <v>S</v>
      </c>
      <c r="CG6" s="12" t="str">
        <f t="shared" si="26"/>
        <v>M</v>
      </c>
      <c r="CH6" s="12" t="str">
        <f t="shared" si="26"/>
        <v>T</v>
      </c>
      <c r="CI6" s="12" t="str">
        <f t="shared" si="26"/>
        <v>W</v>
      </c>
      <c r="CJ6" s="12" t="str">
        <f t="shared" si="26"/>
        <v>T</v>
      </c>
      <c r="CK6" s="12" t="str">
        <f t="shared" si="26"/>
        <v>F</v>
      </c>
      <c r="CL6" s="12" t="str">
        <f t="shared" si="26"/>
        <v>S</v>
      </c>
      <c r="CM6" s="12" t="str">
        <f t="shared" si="26"/>
        <v>S</v>
      </c>
    </row>
    <row r="7" spans="1:91" ht="30" hidden="1" customHeight="1" thickBot="1" x14ac:dyDescent="0.3">
      <c r="A7" s="38" t="s">
        <v>7</v>
      </c>
      <c r="D7"/>
      <c r="G7" t="str">
        <f>IF(OR(ISBLANK(task_start),ISBLANK(task_end)),"",task_end-task_start+1)</f>
        <v/>
      </c>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row>
    <row r="8" spans="1:91" s="2" customFormat="1" ht="30" customHeight="1" thickBot="1" x14ac:dyDescent="0.3">
      <c r="A8" s="39" t="s">
        <v>13</v>
      </c>
      <c r="B8" s="15" t="s">
        <v>17</v>
      </c>
      <c r="C8" s="16"/>
      <c r="D8" s="17"/>
      <c r="E8" s="18"/>
      <c r="F8" s="14"/>
      <c r="G8" s="14" t="str">
        <f t="shared" ref="G8:G22" si="27">IF(OR(ISBLANK(task_start),ISBLANK(task_end)),"",task_end-task_start+1)</f>
        <v/>
      </c>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row>
    <row r="9" spans="1:91" s="2" customFormat="1" ht="30" customHeight="1" thickBot="1" x14ac:dyDescent="0.3">
      <c r="A9" s="39" t="s">
        <v>14</v>
      </c>
      <c r="B9" s="45" t="s">
        <v>18</v>
      </c>
      <c r="C9" s="19">
        <v>1</v>
      </c>
      <c r="D9" s="50">
        <f>Project_Start</f>
        <v>45231</v>
      </c>
      <c r="E9" s="50">
        <v>45231</v>
      </c>
      <c r="F9" s="14"/>
      <c r="G9" s="14">
        <f t="shared" si="27"/>
        <v>1</v>
      </c>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row>
    <row r="10" spans="1:91" s="2" customFormat="1" ht="30" customHeight="1" thickBot="1" x14ac:dyDescent="0.3">
      <c r="A10" s="39" t="s">
        <v>15</v>
      </c>
      <c r="B10" s="45" t="s">
        <v>19</v>
      </c>
      <c r="C10" s="19">
        <v>1</v>
      </c>
      <c r="D10" s="50">
        <f>E9</f>
        <v>45231</v>
      </c>
      <c r="E10" s="50">
        <f>D10+C121</f>
        <v>45231</v>
      </c>
      <c r="F10" s="14"/>
      <c r="G10" s="14">
        <f t="shared" si="27"/>
        <v>1</v>
      </c>
      <c r="H10" s="35"/>
      <c r="I10" s="35"/>
      <c r="J10" s="35"/>
      <c r="K10" s="35"/>
      <c r="L10" s="35"/>
      <c r="M10" s="35"/>
      <c r="N10" s="35"/>
      <c r="O10" s="35"/>
      <c r="P10" s="35"/>
      <c r="Q10" s="35"/>
      <c r="R10" s="35"/>
      <c r="S10" s="35"/>
      <c r="T10" s="36"/>
      <c r="U10" s="36"/>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row>
    <row r="11" spans="1:91" s="2" customFormat="1" ht="30" customHeight="1" thickBot="1" x14ac:dyDescent="0.3">
      <c r="A11" s="38"/>
      <c r="B11" s="45" t="s">
        <v>20</v>
      </c>
      <c r="C11" s="19">
        <v>1</v>
      </c>
      <c r="D11" s="50">
        <v>45231</v>
      </c>
      <c r="E11" s="50">
        <v>45233</v>
      </c>
      <c r="F11" s="14"/>
      <c r="G11" s="14">
        <f t="shared" si="27"/>
        <v>3</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row>
    <row r="12" spans="1:91" s="2" customFormat="1" ht="30" customHeight="1" thickBot="1" x14ac:dyDescent="0.3">
      <c r="A12" s="38"/>
      <c r="B12" s="45" t="s">
        <v>24</v>
      </c>
      <c r="C12" s="19">
        <v>1</v>
      </c>
      <c r="D12" s="50">
        <f>E11</f>
        <v>45233</v>
      </c>
      <c r="E12" s="50">
        <f>D12+5</f>
        <v>45238</v>
      </c>
      <c r="F12" s="14"/>
      <c r="G12" s="14">
        <f t="shared" si="27"/>
        <v>6</v>
      </c>
      <c r="H12" s="35"/>
      <c r="I12" s="35"/>
      <c r="J12" s="35"/>
      <c r="K12" s="35"/>
      <c r="L12" s="35"/>
      <c r="M12" s="35"/>
      <c r="N12" s="35"/>
      <c r="O12" s="35"/>
      <c r="P12" s="35"/>
      <c r="Q12" s="35"/>
      <c r="R12" s="35"/>
      <c r="S12" s="35"/>
      <c r="T12" s="35"/>
      <c r="U12" s="35"/>
      <c r="V12" s="35"/>
      <c r="W12" s="35"/>
      <c r="X12" s="36"/>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row>
    <row r="13" spans="1:91" s="2" customFormat="1" ht="30" customHeight="1" thickBot="1" x14ac:dyDescent="0.3">
      <c r="A13" s="38"/>
      <c r="B13" s="45" t="s">
        <v>25</v>
      </c>
      <c r="C13" s="19">
        <v>1</v>
      </c>
      <c r="D13" s="50">
        <f>D12+4</f>
        <v>45237</v>
      </c>
      <c r="E13" s="50">
        <f>D13+8</f>
        <v>45245</v>
      </c>
      <c r="F13" s="14"/>
      <c r="G13" s="14">
        <f t="shared" si="27"/>
        <v>9</v>
      </c>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row>
    <row r="14" spans="1:91" s="2" customFormat="1" ht="30" customHeight="1" thickBot="1" x14ac:dyDescent="0.3">
      <c r="A14" s="39" t="s">
        <v>16</v>
      </c>
      <c r="B14" s="20" t="s">
        <v>29</v>
      </c>
      <c r="C14" s="21"/>
      <c r="D14" s="22"/>
      <c r="E14" s="23"/>
      <c r="F14" s="14"/>
      <c r="G14" s="14" t="str">
        <f t="shared" si="27"/>
        <v/>
      </c>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row>
    <row r="15" spans="1:91" s="2" customFormat="1" ht="30" customHeight="1" thickBot="1" x14ac:dyDescent="0.3">
      <c r="A15" s="39"/>
      <c r="B15" s="46" t="s">
        <v>26</v>
      </c>
      <c r="C15" s="24">
        <v>0</v>
      </c>
      <c r="D15" s="51">
        <v>45251</v>
      </c>
      <c r="E15" s="51">
        <f>D15+2</f>
        <v>45253</v>
      </c>
      <c r="F15" s="14"/>
      <c r="G15" s="14">
        <f t="shared" si="27"/>
        <v>3</v>
      </c>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row>
    <row r="16" spans="1:91" s="2" customFormat="1" ht="30" customHeight="1" thickBot="1" x14ac:dyDescent="0.3">
      <c r="A16" s="38"/>
      <c r="B16" s="46" t="s">
        <v>27</v>
      </c>
      <c r="C16" s="24">
        <v>0</v>
      </c>
      <c r="D16" s="51">
        <f>D15+2</f>
        <v>45253</v>
      </c>
      <c r="E16" s="51">
        <f>D16+2</f>
        <v>45255</v>
      </c>
      <c r="F16" s="14"/>
      <c r="G16" s="14">
        <f t="shared" si="27"/>
        <v>3</v>
      </c>
      <c r="H16" s="35"/>
      <c r="I16" s="35"/>
      <c r="J16" s="35"/>
      <c r="K16" s="35"/>
      <c r="L16" s="35"/>
      <c r="M16" s="35"/>
      <c r="N16" s="35"/>
      <c r="O16" s="35"/>
      <c r="P16" s="35"/>
      <c r="Q16" s="35"/>
      <c r="R16" s="35"/>
      <c r="S16" s="35"/>
      <c r="T16" s="36"/>
      <c r="U16" s="36"/>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row>
    <row r="17" spans="1:91" s="2" customFormat="1" ht="30" customHeight="1" thickBot="1" x14ac:dyDescent="0.3">
      <c r="A17" s="38"/>
      <c r="B17" s="46" t="s">
        <v>28</v>
      </c>
      <c r="C17" s="24">
        <v>0</v>
      </c>
      <c r="D17" s="51">
        <f>E16</f>
        <v>45255</v>
      </c>
      <c r="E17" s="51">
        <f>D17+3</f>
        <v>45258</v>
      </c>
      <c r="F17" s="14"/>
      <c r="G17" s="14">
        <f t="shared" si="27"/>
        <v>4</v>
      </c>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row>
    <row r="18" spans="1:91" s="2" customFormat="1" ht="30" customHeight="1" thickBot="1" x14ac:dyDescent="0.3">
      <c r="A18" s="38" t="s">
        <v>6</v>
      </c>
      <c r="B18" s="25" t="s">
        <v>30</v>
      </c>
      <c r="C18" s="26"/>
      <c r="D18" s="27"/>
      <c r="E18" s="28"/>
      <c r="F18" s="14"/>
      <c r="G18" s="14" t="str">
        <f t="shared" si="27"/>
        <v/>
      </c>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row>
    <row r="19" spans="1:91" s="2" customFormat="1" ht="30" customHeight="1" thickBot="1" x14ac:dyDescent="0.3">
      <c r="A19" s="38"/>
      <c r="B19" s="47" t="s">
        <v>31</v>
      </c>
      <c r="C19" s="29">
        <v>0</v>
      </c>
      <c r="D19" s="52">
        <v>45261</v>
      </c>
      <c r="E19" s="52">
        <f>D19+35</f>
        <v>45296</v>
      </c>
      <c r="F19" s="14"/>
      <c r="G19" s="14">
        <f t="shared" si="27"/>
        <v>36</v>
      </c>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row>
    <row r="20" spans="1:91" s="2" customFormat="1" ht="30" customHeight="1" thickBot="1" x14ac:dyDescent="0.3">
      <c r="A20" s="38" t="s">
        <v>6</v>
      </c>
      <c r="B20" s="30" t="s">
        <v>32</v>
      </c>
      <c r="C20" s="31"/>
      <c r="D20" s="32"/>
      <c r="E20" s="33"/>
      <c r="F20" s="14"/>
      <c r="G20" s="14" t="str">
        <f t="shared" si="27"/>
        <v/>
      </c>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row>
    <row r="21" spans="1:91" s="2" customFormat="1" ht="30" customHeight="1" thickBot="1" x14ac:dyDescent="0.3">
      <c r="A21" s="38"/>
      <c r="B21" s="48" t="s">
        <v>33</v>
      </c>
      <c r="C21" s="34">
        <v>0</v>
      </c>
      <c r="D21" s="53">
        <v>45303</v>
      </c>
      <c r="E21" s="53">
        <v>45305</v>
      </c>
      <c r="F21" s="14"/>
      <c r="G21" s="14">
        <f t="shared" si="27"/>
        <v>3</v>
      </c>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row>
    <row r="22" spans="1:91" s="2" customFormat="1" ht="30" customHeight="1" thickBot="1" x14ac:dyDescent="0.3">
      <c r="A22" s="38"/>
      <c r="B22" s="48" t="s">
        <v>34</v>
      </c>
      <c r="C22" s="34">
        <v>0</v>
      </c>
      <c r="D22" s="53">
        <v>45307</v>
      </c>
      <c r="E22" s="53">
        <v>45309</v>
      </c>
      <c r="F22" s="14"/>
      <c r="G22" s="14">
        <f t="shared" si="27"/>
        <v>3</v>
      </c>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row>
    <row r="23" spans="1:91" ht="30" customHeight="1" x14ac:dyDescent="0.25">
      <c r="F23" s="5"/>
    </row>
    <row r="24" spans="1:91" ht="30" customHeight="1" x14ac:dyDescent="0.25">
      <c r="E24" s="40"/>
    </row>
  </sheetData>
  <mergeCells count="14">
    <mergeCell ref="D3:E3"/>
    <mergeCell ref="H4:N4"/>
    <mergeCell ref="O4:U4"/>
    <mergeCell ref="V4:AB4"/>
    <mergeCell ref="AC4:AI4"/>
    <mergeCell ref="BL4:BR4"/>
    <mergeCell ref="BS4:BY4"/>
    <mergeCell ref="BZ4:CF4"/>
    <mergeCell ref="CG4:CM4"/>
    <mergeCell ref="B5:F5"/>
    <mergeCell ref="AJ4:AP4"/>
    <mergeCell ref="AQ4:AW4"/>
    <mergeCell ref="AX4:BD4"/>
    <mergeCell ref="BE4:BK4"/>
  </mergeCells>
  <conditionalFormatting sqref="C7:C22">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22">
    <cfRule type="expression" dxfId="14" priority="45">
      <formula>AND(TODAY()&gt;=H$5,TODAY()&lt;I$5)</formula>
    </cfRule>
  </conditionalFormatting>
  <conditionalFormatting sqref="H7:BK22">
    <cfRule type="expression" dxfId="13" priority="39">
      <formula>AND(task_start&lt;=H$5,ROUNDDOWN((task_end-task_start+1)*task_progress,0)+task_start-1&gt;=H$5)</formula>
    </cfRule>
    <cfRule type="expression" dxfId="12" priority="40" stopIfTrue="1">
      <formula>AND(task_end&gt;=H$5,task_start&lt;I$5)</formula>
    </cfRule>
  </conditionalFormatting>
  <conditionalFormatting sqref="BL5:BR22">
    <cfRule type="expression" dxfId="11" priority="12">
      <formula>AND(TODAY()&gt;=BL$5,TODAY()&lt;BM$5)</formula>
    </cfRule>
  </conditionalFormatting>
  <conditionalFormatting sqref="BL7:BR22">
    <cfRule type="expression" dxfId="10" priority="10">
      <formula>AND(task_start&lt;=BL$5,ROUNDDOWN((task_end-task_start+1)*task_progress,0)+task_start-1&gt;=BL$5)</formula>
    </cfRule>
    <cfRule type="expression" dxfId="9" priority="11" stopIfTrue="1">
      <formula>AND(task_end&gt;=BL$5,task_start&lt;BM$5)</formula>
    </cfRule>
  </conditionalFormatting>
  <conditionalFormatting sqref="BS5:BY22">
    <cfRule type="expression" dxfId="8" priority="9">
      <formula>AND(TODAY()&gt;=BS$5,TODAY()&lt;BT$5)</formula>
    </cfRule>
  </conditionalFormatting>
  <conditionalFormatting sqref="BS7:BY22">
    <cfRule type="expression" dxfId="7" priority="7">
      <formula>AND(task_start&lt;=BS$5,ROUNDDOWN((task_end-task_start+1)*task_progress,0)+task_start-1&gt;=BS$5)</formula>
    </cfRule>
    <cfRule type="expression" dxfId="6" priority="8" stopIfTrue="1">
      <formula>AND(task_end&gt;=BS$5,task_start&lt;BT$5)</formula>
    </cfRule>
  </conditionalFormatting>
  <conditionalFormatting sqref="BZ5:CF22">
    <cfRule type="expression" dxfId="5" priority="6">
      <formula>AND(TODAY()&gt;=BZ$5,TODAY()&lt;CA$5)</formula>
    </cfRule>
  </conditionalFormatting>
  <conditionalFormatting sqref="BZ7:CF22">
    <cfRule type="expression" dxfId="4" priority="4">
      <formula>AND(task_start&lt;=BZ$5,ROUNDDOWN((task_end-task_start+1)*task_progress,0)+task_start-1&gt;=BZ$5)</formula>
    </cfRule>
    <cfRule type="expression" dxfId="3" priority="5" stopIfTrue="1">
      <formula>AND(task_end&gt;=BZ$5,task_start&lt;CA$5)</formula>
    </cfRule>
  </conditionalFormatting>
  <conditionalFormatting sqref="CG5:CM22">
    <cfRule type="expression" dxfId="2" priority="3">
      <formula>AND(TODAY()&gt;=CG$5,TODAY()&lt;CH$5)</formula>
    </cfRule>
  </conditionalFormatting>
  <conditionalFormatting sqref="CG7:CM22">
    <cfRule type="expression" dxfId="1" priority="1">
      <formula>AND(task_start&lt;=CG$5,ROUNDDOWN((task_end-task_start+1)*task_progress,0)+task_start-1&gt;=CG$5)</formula>
    </cfRule>
    <cfRule type="expression" dxfId="0" priority="2" stopIfTrue="1">
      <formula>AND(task_end&gt;=CG$5,task_start&lt;CH$5)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Project_Schedule</vt:lpstr>
      <vt:lpstr>Display_Week</vt:lpstr>
      <vt:lpstr>Project_Schedule!Print_Titles</vt:lpstr>
      <vt:lpstr>Project_Start</vt:lpstr>
      <vt:lpstr>Project_Schedule!task_end</vt:lpstr>
      <vt:lpstr>Project_Schedule!task_progress</vt:lpstr>
      <vt:lpstr>Project_Schedule!task_start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2023-11-15T13:20:42Z</dcterms:modified>
</cp:coreProperties>
</file>